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firstSheet="2" activeTab="2"/>
  </bookViews>
  <sheets>
    <sheet name="1.국세징수현황" sheetId="1" r:id="rId1"/>
    <sheet name="2.지방세징수상황" sheetId="2" r:id="rId2"/>
    <sheet name="3.국세.지방세부담현황" sheetId="3" r:id="rId3"/>
    <sheet name="4.예산결산총괄" sheetId="4" r:id="rId4"/>
    <sheet name="5.일반회계세입결산" sheetId="5" r:id="rId5"/>
    <sheet name="6.일반회계세출결산" sheetId="6" r:id="rId6"/>
    <sheet name="7.특별회계세입세출결산현황" sheetId="7" r:id="rId7"/>
    <sheet name="8.공유재산현황" sheetId="8" r:id="rId8"/>
  </sheets>
  <definedNames/>
  <calcPr fullCalcOnLoad="1"/>
</workbook>
</file>

<file path=xl/sharedStrings.xml><?xml version="1.0" encoding="utf-8"?>
<sst xmlns="http://schemas.openxmlformats.org/spreadsheetml/2006/main" count="295" uniqueCount="134">
  <si>
    <t>-</t>
  </si>
  <si>
    <t>연   별</t>
  </si>
  <si>
    <t>계</t>
  </si>
  <si>
    <t>보     통     세</t>
  </si>
  <si>
    <t>목     적     세</t>
  </si>
  <si>
    <t>과년도</t>
  </si>
  <si>
    <t>도축세</t>
  </si>
  <si>
    <t>담배소비세</t>
  </si>
  <si>
    <t>주행세</t>
  </si>
  <si>
    <t>도시계획세</t>
  </si>
  <si>
    <t>공동시설세</t>
  </si>
  <si>
    <t>사업소세</t>
  </si>
  <si>
    <t>수   입</t>
  </si>
  <si>
    <t>자료 : 재무과</t>
  </si>
  <si>
    <t>총   계</t>
  </si>
  <si>
    <t>취득세</t>
  </si>
  <si>
    <t>등록세</t>
  </si>
  <si>
    <t>면허세</t>
  </si>
  <si>
    <t>주민세</t>
  </si>
  <si>
    <t>재산세</t>
  </si>
  <si>
    <t>자동차세</t>
  </si>
  <si>
    <t>종합토지세</t>
  </si>
  <si>
    <t>지방양여금</t>
  </si>
  <si>
    <t>경영수익사업</t>
  </si>
  <si>
    <t>장학 기금</t>
  </si>
  <si>
    <t>(단위 : 백만원)</t>
  </si>
  <si>
    <t>지방교육세</t>
  </si>
  <si>
    <t>-</t>
  </si>
  <si>
    <t>1. 국 세 징 수 현 황</t>
  </si>
  <si>
    <t>직     접     세</t>
  </si>
  <si>
    <t>소 득 세</t>
  </si>
  <si>
    <t>법 인 세</t>
  </si>
  <si>
    <t>상 속 세</t>
  </si>
  <si>
    <t>부당이득세</t>
  </si>
  <si>
    <t>간     접      세</t>
  </si>
  <si>
    <t>인지세</t>
  </si>
  <si>
    <t>방위세</t>
  </si>
  <si>
    <t>교육세</t>
  </si>
  <si>
    <t>농특세</t>
  </si>
  <si>
    <t>부가가치세</t>
  </si>
  <si>
    <t>주   세</t>
  </si>
  <si>
    <t>특별소비세</t>
  </si>
  <si>
    <t>증권거래세</t>
  </si>
  <si>
    <t>자료 : 남원세무서</t>
  </si>
  <si>
    <t>농업소득세</t>
  </si>
  <si>
    <t>3. 국세·지방세 부담현황</t>
  </si>
  <si>
    <t>일반회계</t>
  </si>
  <si>
    <t>특별회계</t>
  </si>
  <si>
    <t>세     출 (C)</t>
  </si>
  <si>
    <t>잉     여 (D=B-C)</t>
  </si>
  <si>
    <t xml:space="preserve">농공 지구
조성 관리 </t>
  </si>
  <si>
    <t>수질개선</t>
  </si>
  <si>
    <t>예  산  현  액</t>
  </si>
  <si>
    <t>연도및</t>
  </si>
  <si>
    <t>총평가액</t>
  </si>
  <si>
    <t>토     지</t>
  </si>
  <si>
    <t>건     물</t>
  </si>
  <si>
    <t>임  옥  죽</t>
  </si>
  <si>
    <t>기 계 기 구</t>
  </si>
  <si>
    <t>공  작  물</t>
  </si>
  <si>
    <t>기     타</t>
  </si>
  <si>
    <t>읍면별</t>
  </si>
  <si>
    <t>면   적</t>
  </si>
  <si>
    <t>평가액</t>
  </si>
  <si>
    <t xml:space="preserve">점 </t>
  </si>
  <si>
    <t>장수읍</t>
  </si>
  <si>
    <t>산서면</t>
  </si>
  <si>
    <t>번암면</t>
  </si>
  <si>
    <t>장계면</t>
  </si>
  <si>
    <t>천천면</t>
  </si>
  <si>
    <t>계남면</t>
  </si>
  <si>
    <t>계북면</t>
  </si>
  <si>
    <t>7. 특별회계 세입 세출 결산현황</t>
  </si>
  <si>
    <t>(단위 : 천원)</t>
  </si>
  <si>
    <t>결  산  액</t>
  </si>
  <si>
    <t>비     율 (%)</t>
  </si>
  <si>
    <t>사업별</t>
  </si>
  <si>
    <t>금   액</t>
  </si>
  <si>
    <t>구성비</t>
  </si>
  <si>
    <t>세   입</t>
  </si>
  <si>
    <t>세   출</t>
  </si>
  <si>
    <t>세입대예산</t>
  </si>
  <si>
    <t>세출대예산</t>
  </si>
  <si>
    <t>세출대세입</t>
  </si>
  <si>
    <t>상수도사업</t>
  </si>
  <si>
    <t>주택 사업</t>
  </si>
  <si>
    <t>농촌소득사업</t>
  </si>
  <si>
    <t>의료 보호</t>
  </si>
  <si>
    <t>6. 일반회계 세출결산</t>
  </si>
  <si>
    <t>예     산     현     액</t>
  </si>
  <si>
    <t>결     산</t>
  </si>
  <si>
    <t>예산대결산</t>
  </si>
  <si>
    <t>과목별</t>
  </si>
  <si>
    <t>구성비(%)</t>
  </si>
  <si>
    <t>비   율(%)</t>
  </si>
  <si>
    <t>일반행정</t>
  </si>
  <si>
    <t>사회개발</t>
  </si>
  <si>
    <t>경제개뱔</t>
  </si>
  <si>
    <t>민방위비</t>
  </si>
  <si>
    <t>지원및기타경비</t>
  </si>
  <si>
    <t>5. 일반회계 세입결산</t>
  </si>
  <si>
    <t>예   산    현   액</t>
  </si>
  <si>
    <t>결   산</t>
  </si>
  <si>
    <t>금  액</t>
  </si>
  <si>
    <t>지방세수입</t>
  </si>
  <si>
    <t xml:space="preserve">        지방세  </t>
  </si>
  <si>
    <t>세외  수입</t>
  </si>
  <si>
    <t>경상적세외수입</t>
  </si>
  <si>
    <t>임시적세외수입</t>
  </si>
  <si>
    <t>지방교부세</t>
  </si>
  <si>
    <t>증액교부금</t>
  </si>
  <si>
    <t>조정교부금및
재정보전금</t>
  </si>
  <si>
    <t>보  조  금</t>
  </si>
  <si>
    <t>국고보조금</t>
  </si>
  <si>
    <t>도비보조금</t>
  </si>
  <si>
    <t>지  방  채</t>
  </si>
  <si>
    <t>예  산  현  액 (A)</t>
  </si>
  <si>
    <t>세     입 (B)</t>
  </si>
  <si>
    <t>(단위 : 가구, 명, 원)</t>
  </si>
  <si>
    <t>연도별</t>
  </si>
  <si>
    <t>가구수</t>
  </si>
  <si>
    <t>인구수</t>
  </si>
  <si>
    <t>국세부담액</t>
  </si>
  <si>
    <t>지방세부담액</t>
  </si>
  <si>
    <t>가구당</t>
  </si>
  <si>
    <t>1인당</t>
  </si>
  <si>
    <t>자료 : 재무과, 남원세무서</t>
  </si>
  <si>
    <r>
      <t>(단위 :m</t>
    </r>
    <r>
      <rPr>
        <vertAlign val="superscript"/>
        <sz val="10"/>
        <rFont val="새굴림"/>
        <family val="3"/>
      </rPr>
      <t>2</t>
    </r>
    <r>
      <rPr>
        <sz val="10"/>
        <rFont val="새굴림"/>
        <family val="3"/>
      </rPr>
      <t>, 천원)</t>
    </r>
  </si>
  <si>
    <t>토지재
평가세</t>
  </si>
  <si>
    <t>과년도
수   입</t>
  </si>
  <si>
    <t>2. 지 방 세 징 수 현 황</t>
  </si>
  <si>
    <t>지 방 세 징 수 상 황 (계속)</t>
  </si>
  <si>
    <t>4. 예 산 결 산 총 괄</t>
  </si>
  <si>
    <t>8. 공 유 재 산 현 황</t>
  </si>
</sst>
</file>

<file path=xl/styles.xml><?xml version="1.0" encoding="utf-8"?>
<styleSheet xmlns="http://schemas.openxmlformats.org/spreadsheetml/2006/main">
  <numFmts count="2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_ \-"/>
    <numFmt numFmtId="180" formatCode="#,##0.0_ "/>
    <numFmt numFmtId="181" formatCode="\-"/>
    <numFmt numFmtId="182" formatCode="General\-"/>
    <numFmt numFmtId="183" formatCode="#,##0,"/>
    <numFmt numFmtId="184" formatCode="0.000"/>
    <numFmt numFmtId="185" formatCode="0.0000"/>
    <numFmt numFmtId="186" formatCode="0_ "/>
    <numFmt numFmtId="187" formatCode="0.00_ "/>
    <numFmt numFmtId="188" formatCode="#,##0.00_ "/>
    <numFmt numFmtId="189" formatCode="0.00_);[Red]\(0.00\)"/>
    <numFmt numFmtId="190" formatCode="0.0_);[Red]\(0.0\)"/>
    <numFmt numFmtId="191" formatCode="0_);[Red]\(0\)"/>
    <numFmt numFmtId="192" formatCode="0.0"/>
  </numFmts>
  <fonts count="7">
    <font>
      <sz val="11"/>
      <name val="돋움"/>
      <family val="0"/>
    </font>
    <font>
      <sz val="8"/>
      <name val="돋움"/>
      <family val="3"/>
    </font>
    <font>
      <sz val="10"/>
      <name val="새굴림"/>
      <family val="3"/>
    </font>
    <font>
      <b/>
      <sz val="10"/>
      <name val="새굴림"/>
      <family val="3"/>
    </font>
    <font>
      <vertAlign val="superscript"/>
      <sz val="10"/>
      <name val="새굴림"/>
      <family val="3"/>
    </font>
    <font>
      <b/>
      <sz val="16"/>
      <name val="바탕체"/>
      <family val="1"/>
    </font>
    <font>
      <sz val="16"/>
      <name val="바탕체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3" fontId="3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183" fontId="3" fillId="0" borderId="0" xfId="0" applyNumberFormat="1" applyFont="1" applyAlignment="1">
      <alignment horizontal="center" vertical="center" shrinkToFit="1"/>
    </xf>
    <xf numFmtId="183" fontId="3" fillId="0" borderId="1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90" fontId="3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178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9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90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90" fontId="2" fillId="0" borderId="1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92" fontId="2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91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81" fontId="2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85" fontId="2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shrinkToFit="1"/>
    </xf>
    <xf numFmtId="183" fontId="3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E13" sqref="E13"/>
    </sheetView>
  </sheetViews>
  <sheetFormatPr defaultColWidth="8.88671875" defaultRowHeight="13.5"/>
  <cols>
    <col min="1" max="1" width="7.21484375" style="1" customWidth="1"/>
    <col min="2" max="11" width="7.3359375" style="1" customWidth="1"/>
    <col min="12" max="16384" width="8.88671875" style="1" customWidth="1"/>
  </cols>
  <sheetData>
    <row r="1" ht="21" customHeight="1"/>
    <row r="2" spans="1:11" s="71" customFormat="1" ht="30" customHeight="1">
      <c r="A2" s="90" t="s">
        <v>28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21" customHeight="1" thickBot="1">
      <c r="A3" s="96" t="s">
        <v>25</v>
      </c>
      <c r="B3" s="96"/>
      <c r="C3" s="2"/>
      <c r="D3" s="2"/>
      <c r="E3" s="2"/>
      <c r="F3" s="2"/>
      <c r="G3" s="2"/>
      <c r="H3" s="2"/>
      <c r="I3" s="2"/>
      <c r="J3" s="2"/>
      <c r="K3" s="2"/>
    </row>
    <row r="4" spans="1:11" ht="31.5" customHeight="1">
      <c r="A4" s="91" t="s">
        <v>1</v>
      </c>
      <c r="B4" s="75" t="s">
        <v>14</v>
      </c>
      <c r="C4" s="93"/>
      <c r="D4" s="75" t="s">
        <v>29</v>
      </c>
      <c r="E4" s="91"/>
      <c r="F4" s="91"/>
      <c r="G4" s="91"/>
      <c r="H4" s="91"/>
      <c r="I4" s="91"/>
      <c r="J4" s="91"/>
      <c r="K4" s="91"/>
    </row>
    <row r="5" spans="1:11" ht="31.5" customHeight="1">
      <c r="A5" s="92"/>
      <c r="B5" s="94"/>
      <c r="C5" s="81"/>
      <c r="D5" s="95" t="s">
        <v>2</v>
      </c>
      <c r="E5" s="95"/>
      <c r="F5" s="95" t="s">
        <v>30</v>
      </c>
      <c r="G5" s="95"/>
      <c r="H5" s="9" t="s">
        <v>31</v>
      </c>
      <c r="I5" s="9" t="s">
        <v>32</v>
      </c>
      <c r="J5" s="73" t="s">
        <v>128</v>
      </c>
      <c r="K5" s="11" t="s">
        <v>33</v>
      </c>
    </row>
    <row r="6" spans="1:11" ht="42.75" customHeight="1">
      <c r="A6" s="5">
        <v>1998</v>
      </c>
      <c r="B6" s="77">
        <v>3099</v>
      </c>
      <c r="C6" s="77"/>
      <c r="D6" s="78">
        <f>SUM(F6:K6)</f>
        <v>2164000</v>
      </c>
      <c r="E6" s="78"/>
      <c r="F6" s="78">
        <v>1832000</v>
      </c>
      <c r="G6" s="78"/>
      <c r="H6" s="14">
        <v>315000</v>
      </c>
      <c r="I6" s="14">
        <v>6000</v>
      </c>
      <c r="J6" s="14">
        <v>11000</v>
      </c>
      <c r="K6" s="14" t="s">
        <v>0</v>
      </c>
    </row>
    <row r="7" spans="1:11" ht="42.75" customHeight="1">
      <c r="A7" s="5">
        <v>1999</v>
      </c>
      <c r="B7" s="77">
        <v>2265</v>
      </c>
      <c r="C7" s="77"/>
      <c r="D7" s="78">
        <f>SUM(F7:K7)</f>
        <v>1442000</v>
      </c>
      <c r="E7" s="78"/>
      <c r="F7" s="78">
        <v>1159000</v>
      </c>
      <c r="G7" s="78"/>
      <c r="H7" s="14">
        <v>256000</v>
      </c>
      <c r="I7" s="14">
        <v>27000</v>
      </c>
      <c r="J7" s="14" t="s">
        <v>0</v>
      </c>
      <c r="K7" s="14" t="s">
        <v>0</v>
      </c>
    </row>
    <row r="8" spans="1:11" s="3" customFormat="1" ht="42.75" customHeight="1">
      <c r="A8" s="5">
        <v>2000</v>
      </c>
      <c r="B8" s="77">
        <v>2313</v>
      </c>
      <c r="C8" s="77"/>
      <c r="D8" s="78">
        <f>SUM(F8:K8)</f>
        <v>1393000</v>
      </c>
      <c r="E8" s="78"/>
      <c r="F8" s="78">
        <v>1139000</v>
      </c>
      <c r="G8" s="78"/>
      <c r="H8" s="13">
        <v>235000</v>
      </c>
      <c r="I8" s="13">
        <v>19000</v>
      </c>
      <c r="J8" s="13" t="s">
        <v>0</v>
      </c>
      <c r="K8" s="13" t="s">
        <v>0</v>
      </c>
    </row>
    <row r="9" spans="1:11" s="3" customFormat="1" ht="42.75" customHeight="1">
      <c r="A9" s="5">
        <v>2001</v>
      </c>
      <c r="B9" s="76">
        <v>2513</v>
      </c>
      <c r="C9" s="77"/>
      <c r="D9" s="78">
        <v>1410000</v>
      </c>
      <c r="E9" s="78"/>
      <c r="F9" s="78">
        <v>1245000</v>
      </c>
      <c r="G9" s="78"/>
      <c r="H9" s="13">
        <v>134000</v>
      </c>
      <c r="I9" s="13">
        <v>31000</v>
      </c>
      <c r="J9" s="13" t="s">
        <v>0</v>
      </c>
      <c r="K9" s="13" t="s">
        <v>0</v>
      </c>
    </row>
    <row r="10" spans="1:11" ht="42.75" customHeight="1" thickBot="1">
      <c r="A10" s="15">
        <v>2002</v>
      </c>
      <c r="B10" s="84">
        <f>D10+B18+I18+J18+K18</f>
        <v>2843000</v>
      </c>
      <c r="C10" s="84"/>
      <c r="D10" s="84">
        <f>SUM(F10:I10)</f>
        <v>1744000</v>
      </c>
      <c r="E10" s="84"/>
      <c r="F10" s="84">
        <v>1388000</v>
      </c>
      <c r="G10" s="84"/>
      <c r="H10" s="16">
        <v>324000</v>
      </c>
      <c r="I10" s="16">
        <v>32000</v>
      </c>
      <c r="J10" s="16" t="s">
        <v>0</v>
      </c>
      <c r="K10" s="16" t="s">
        <v>0</v>
      </c>
    </row>
    <row r="11" spans="1:11" ht="48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31.5" customHeight="1">
      <c r="A12" s="80" t="s">
        <v>1</v>
      </c>
      <c r="B12" s="85" t="s">
        <v>34</v>
      </c>
      <c r="C12" s="86"/>
      <c r="D12" s="86"/>
      <c r="E12" s="86"/>
      <c r="F12" s="87"/>
      <c r="G12" s="88" t="s">
        <v>35</v>
      </c>
      <c r="H12" s="88" t="s">
        <v>36</v>
      </c>
      <c r="I12" s="88" t="s">
        <v>37</v>
      </c>
      <c r="J12" s="88" t="s">
        <v>38</v>
      </c>
      <c r="K12" s="82" t="s">
        <v>129</v>
      </c>
    </row>
    <row r="13" spans="1:11" ht="31.5" customHeight="1">
      <c r="A13" s="81"/>
      <c r="B13" s="9" t="s">
        <v>2</v>
      </c>
      <c r="C13" s="10" t="s">
        <v>39</v>
      </c>
      <c r="D13" s="9" t="s">
        <v>40</v>
      </c>
      <c r="E13" s="10" t="s">
        <v>41</v>
      </c>
      <c r="F13" s="18" t="s">
        <v>42</v>
      </c>
      <c r="G13" s="89"/>
      <c r="H13" s="89"/>
      <c r="I13" s="89"/>
      <c r="J13" s="89"/>
      <c r="K13" s="83"/>
    </row>
    <row r="14" spans="1:11" ht="42.75" customHeight="1">
      <c r="A14" s="5">
        <v>1998</v>
      </c>
      <c r="B14" s="14">
        <f>SUM(C14:F14)</f>
        <v>786000</v>
      </c>
      <c r="C14" s="14">
        <v>781000</v>
      </c>
      <c r="D14" s="14">
        <v>4000</v>
      </c>
      <c r="E14" s="14" t="s">
        <v>0</v>
      </c>
      <c r="F14" s="14">
        <v>1000</v>
      </c>
      <c r="G14" s="14">
        <v>3000</v>
      </c>
      <c r="H14" s="14" t="s">
        <v>0</v>
      </c>
      <c r="I14" s="14">
        <v>29000</v>
      </c>
      <c r="J14" s="14">
        <v>20000</v>
      </c>
      <c r="K14" s="14">
        <v>97000</v>
      </c>
    </row>
    <row r="15" spans="1:11" ht="42.75" customHeight="1">
      <c r="A15" s="5">
        <v>1999</v>
      </c>
      <c r="B15" s="14">
        <f>SUM(C15:F15)</f>
        <v>770000</v>
      </c>
      <c r="C15" s="13">
        <v>767000</v>
      </c>
      <c r="D15" s="13" t="s">
        <v>0</v>
      </c>
      <c r="E15" s="13">
        <v>3000</v>
      </c>
      <c r="F15" s="13" t="s">
        <v>0</v>
      </c>
      <c r="G15" s="13" t="s">
        <v>0</v>
      </c>
      <c r="H15" s="13" t="s">
        <v>0</v>
      </c>
      <c r="I15" s="13">
        <v>6000</v>
      </c>
      <c r="J15" s="13">
        <v>12000</v>
      </c>
      <c r="K15" s="13">
        <v>35000</v>
      </c>
    </row>
    <row r="16" spans="1:11" s="3" customFormat="1" ht="42.75" customHeight="1">
      <c r="A16" s="5">
        <v>2000</v>
      </c>
      <c r="B16" s="13">
        <f>SUM(C16:F16)</f>
        <v>874000</v>
      </c>
      <c r="C16" s="13">
        <v>870000</v>
      </c>
      <c r="D16" s="13">
        <v>4000</v>
      </c>
      <c r="E16" s="13" t="s">
        <v>0</v>
      </c>
      <c r="F16" s="13" t="s">
        <v>0</v>
      </c>
      <c r="G16" s="13" t="s">
        <v>0</v>
      </c>
      <c r="H16" s="13" t="s">
        <v>0</v>
      </c>
      <c r="I16" s="13">
        <v>7000</v>
      </c>
      <c r="J16" s="13">
        <v>24000</v>
      </c>
      <c r="K16" s="13">
        <v>15000</v>
      </c>
    </row>
    <row r="17" spans="1:11" s="3" customFormat="1" ht="42.75" customHeight="1">
      <c r="A17" s="5">
        <v>2001</v>
      </c>
      <c r="B17" s="13">
        <v>1062000</v>
      </c>
      <c r="C17" s="13">
        <v>1059000</v>
      </c>
      <c r="D17" s="13">
        <v>3000</v>
      </c>
      <c r="E17" s="13" t="s">
        <v>0</v>
      </c>
      <c r="F17" s="13" t="s">
        <v>0</v>
      </c>
      <c r="G17" s="13" t="s">
        <v>0</v>
      </c>
      <c r="H17" s="13" t="s">
        <v>0</v>
      </c>
      <c r="I17" s="13">
        <v>6000</v>
      </c>
      <c r="J17" s="13">
        <v>19000</v>
      </c>
      <c r="K17" s="13">
        <v>16000</v>
      </c>
    </row>
    <row r="18" spans="1:11" ht="42.75" customHeight="1" thickBot="1">
      <c r="A18" s="15">
        <v>2002</v>
      </c>
      <c r="B18" s="19">
        <f>SUM(C18:F18)</f>
        <v>1061000</v>
      </c>
      <c r="C18" s="20">
        <v>1058000</v>
      </c>
      <c r="D18" s="16">
        <v>3000</v>
      </c>
      <c r="E18" s="16" t="s">
        <v>0</v>
      </c>
      <c r="F18" s="16" t="s">
        <v>0</v>
      </c>
      <c r="G18" s="16" t="s">
        <v>0</v>
      </c>
      <c r="H18" s="16" t="s">
        <v>0</v>
      </c>
      <c r="I18" s="16">
        <v>8000</v>
      </c>
      <c r="J18" s="16">
        <v>18000</v>
      </c>
      <c r="K18" s="16">
        <v>12000</v>
      </c>
    </row>
    <row r="19" spans="1:2" ht="21" customHeight="1">
      <c r="A19" s="79" t="s">
        <v>43</v>
      </c>
      <c r="B19" s="79"/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mergeCells count="30">
    <mergeCell ref="B7:C7"/>
    <mergeCell ref="D7:E7"/>
    <mergeCell ref="F7:G7"/>
    <mergeCell ref="B8:C8"/>
    <mergeCell ref="D8:E8"/>
    <mergeCell ref="F8:G8"/>
    <mergeCell ref="B6:C6"/>
    <mergeCell ref="D6:E6"/>
    <mergeCell ref="F6:G6"/>
    <mergeCell ref="A2:K2"/>
    <mergeCell ref="A4:A5"/>
    <mergeCell ref="B4:C5"/>
    <mergeCell ref="D4:K4"/>
    <mergeCell ref="D5:E5"/>
    <mergeCell ref="F5:G5"/>
    <mergeCell ref="A3:B3"/>
    <mergeCell ref="K12:K13"/>
    <mergeCell ref="B10:C10"/>
    <mergeCell ref="D10:E10"/>
    <mergeCell ref="F10:G10"/>
    <mergeCell ref="B12:F12"/>
    <mergeCell ref="G12:G13"/>
    <mergeCell ref="H12:H13"/>
    <mergeCell ref="I12:I13"/>
    <mergeCell ref="J12:J13"/>
    <mergeCell ref="B9:C9"/>
    <mergeCell ref="D9:E9"/>
    <mergeCell ref="F9:G9"/>
    <mergeCell ref="A19:B19"/>
    <mergeCell ref="A12:A13"/>
  </mergeCells>
  <printOptions horizontalCentered="1"/>
  <pageMargins left="0.3937007874015748" right="0.3937007874015748" top="0.984251968503937" bottom="0.984251968503937" header="0.984251968503937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M11"/>
  <sheetViews>
    <sheetView workbookViewId="0" topLeftCell="A1">
      <selection activeCell="M14" sqref="M14"/>
    </sheetView>
  </sheetViews>
  <sheetFormatPr defaultColWidth="8.88671875" defaultRowHeight="13.5"/>
  <cols>
    <col min="1" max="20" width="7.77734375" style="1" customWidth="1"/>
    <col min="21" max="16384" width="8.88671875" style="1" customWidth="1"/>
  </cols>
  <sheetData>
    <row r="1" ht="21" customHeight="1"/>
    <row r="2" spans="1:20" s="71" customFormat="1" ht="30" customHeight="1">
      <c r="A2" s="90" t="s">
        <v>130</v>
      </c>
      <c r="B2" s="90"/>
      <c r="C2" s="90"/>
      <c r="D2" s="90"/>
      <c r="E2" s="90"/>
      <c r="F2" s="90"/>
      <c r="G2" s="90"/>
      <c r="H2" s="90"/>
      <c r="I2" s="90"/>
      <c r="J2" s="90"/>
      <c r="K2" s="90" t="s">
        <v>131</v>
      </c>
      <c r="L2" s="90"/>
      <c r="M2" s="90"/>
      <c r="N2" s="90"/>
      <c r="O2" s="90"/>
      <c r="P2" s="90"/>
      <c r="Q2" s="90"/>
      <c r="R2" s="90"/>
      <c r="S2" s="90"/>
      <c r="T2" s="90"/>
    </row>
    <row r="3" spans="1:20" ht="21" customHeight="1" thickBot="1">
      <c r="A3" s="99"/>
      <c r="B3" s="99"/>
      <c r="C3" s="2"/>
      <c r="D3" s="2"/>
      <c r="E3" s="2"/>
      <c r="F3" s="2"/>
      <c r="G3" s="2"/>
      <c r="H3" s="2"/>
      <c r="I3" s="101" t="s">
        <v>73</v>
      </c>
      <c r="J3" s="101"/>
      <c r="K3" s="96" t="s">
        <v>73</v>
      </c>
      <c r="L3" s="96"/>
      <c r="M3" s="2"/>
      <c r="N3" s="2"/>
      <c r="O3" s="2"/>
      <c r="P3" s="2"/>
      <c r="Q3" s="2"/>
      <c r="R3" s="2"/>
      <c r="S3" s="99"/>
      <c r="T3" s="99"/>
    </row>
    <row r="4" spans="1:20" ht="21" customHeight="1">
      <c r="A4" s="80" t="s">
        <v>119</v>
      </c>
      <c r="B4" s="89" t="s">
        <v>14</v>
      </c>
      <c r="C4" s="89" t="s">
        <v>3</v>
      </c>
      <c r="D4" s="89"/>
      <c r="E4" s="89"/>
      <c r="F4" s="89"/>
      <c r="G4" s="89"/>
      <c r="H4" s="89"/>
      <c r="I4" s="89"/>
      <c r="J4" s="94"/>
      <c r="K4" s="87" t="s">
        <v>3</v>
      </c>
      <c r="L4" s="100"/>
      <c r="M4" s="100"/>
      <c r="N4" s="100"/>
      <c r="O4" s="89" t="s">
        <v>4</v>
      </c>
      <c r="P4" s="89"/>
      <c r="Q4" s="89"/>
      <c r="R4" s="89"/>
      <c r="S4" s="89"/>
      <c r="T4" s="66" t="s">
        <v>5</v>
      </c>
    </row>
    <row r="5" spans="1:20" ht="21" customHeight="1">
      <c r="A5" s="81"/>
      <c r="B5" s="95"/>
      <c r="C5" s="22" t="s">
        <v>2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10" t="s">
        <v>20</v>
      </c>
      <c r="J5" s="18" t="s">
        <v>21</v>
      </c>
      <c r="K5" s="67" t="s">
        <v>44</v>
      </c>
      <c r="L5" s="9" t="s">
        <v>6</v>
      </c>
      <c r="M5" s="10" t="s">
        <v>7</v>
      </c>
      <c r="N5" s="9" t="s">
        <v>8</v>
      </c>
      <c r="O5" s="9" t="s">
        <v>2</v>
      </c>
      <c r="P5" s="10" t="s">
        <v>9</v>
      </c>
      <c r="Q5" s="10" t="s">
        <v>10</v>
      </c>
      <c r="R5" s="10" t="s">
        <v>11</v>
      </c>
      <c r="S5" s="10" t="s">
        <v>26</v>
      </c>
      <c r="T5" s="7" t="s">
        <v>12</v>
      </c>
    </row>
    <row r="6" spans="1:65" ht="111.75" customHeight="1">
      <c r="A6" s="5">
        <v>1998</v>
      </c>
      <c r="B6" s="68">
        <v>6649085</v>
      </c>
      <c r="C6" s="33">
        <v>6430470</v>
      </c>
      <c r="D6" s="33">
        <v>453311</v>
      </c>
      <c r="E6" s="33">
        <v>519691</v>
      </c>
      <c r="F6" s="33">
        <v>41736</v>
      </c>
      <c r="G6" s="33">
        <v>369058</v>
      </c>
      <c r="H6" s="33">
        <v>129819</v>
      </c>
      <c r="I6" s="33">
        <v>720744</v>
      </c>
      <c r="J6" s="33">
        <v>128390</v>
      </c>
      <c r="K6" s="33">
        <v>2853</v>
      </c>
      <c r="L6" s="33">
        <v>442024</v>
      </c>
      <c r="M6" s="33">
        <v>3622844</v>
      </c>
      <c r="N6" s="33" t="s">
        <v>0</v>
      </c>
      <c r="O6" s="33">
        <f>SUM(P6:R6)</f>
        <v>137898</v>
      </c>
      <c r="P6" s="33">
        <v>50416</v>
      </c>
      <c r="Q6" s="33">
        <v>51466</v>
      </c>
      <c r="R6" s="33">
        <v>36016</v>
      </c>
      <c r="S6" s="33" t="s">
        <v>0</v>
      </c>
      <c r="T6" s="33">
        <v>80717</v>
      </c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</row>
    <row r="7" spans="1:65" ht="111.75" customHeight="1">
      <c r="A7" s="5">
        <v>1999</v>
      </c>
      <c r="B7" s="68">
        <v>6754730</v>
      </c>
      <c r="C7" s="33">
        <v>6475188</v>
      </c>
      <c r="D7" s="33">
        <v>455247</v>
      </c>
      <c r="E7" s="33">
        <v>611191</v>
      </c>
      <c r="F7" s="33">
        <v>43222</v>
      </c>
      <c r="G7" s="33">
        <v>370463</v>
      </c>
      <c r="H7" s="33">
        <v>129732</v>
      </c>
      <c r="I7" s="33">
        <v>650347</v>
      </c>
      <c r="J7" s="33">
        <v>131786</v>
      </c>
      <c r="K7" s="33">
        <v>4197</v>
      </c>
      <c r="L7" s="33">
        <v>317524</v>
      </c>
      <c r="M7" s="33">
        <v>3761569</v>
      </c>
      <c r="N7" s="33" t="s">
        <v>0</v>
      </c>
      <c r="O7" s="33">
        <f>SUM(P7:R7)</f>
        <v>129585</v>
      </c>
      <c r="P7" s="33">
        <v>52861</v>
      </c>
      <c r="Q7" s="33">
        <v>52034</v>
      </c>
      <c r="R7" s="33">
        <v>24690</v>
      </c>
      <c r="S7" s="33" t="s">
        <v>0</v>
      </c>
      <c r="T7" s="33">
        <v>149957</v>
      </c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</row>
    <row r="8" spans="1:65" ht="111.75" customHeight="1">
      <c r="A8" s="5">
        <v>2000</v>
      </c>
      <c r="B8" s="68">
        <v>4891678</v>
      </c>
      <c r="C8" s="33">
        <v>4700858</v>
      </c>
      <c r="D8" s="33">
        <v>413790</v>
      </c>
      <c r="E8" s="33">
        <v>584194</v>
      </c>
      <c r="F8" s="33">
        <v>42125</v>
      </c>
      <c r="G8" s="33">
        <v>437402</v>
      </c>
      <c r="H8" s="33">
        <v>135776</v>
      </c>
      <c r="I8" s="33">
        <v>635936</v>
      </c>
      <c r="J8" s="33">
        <v>126598</v>
      </c>
      <c r="K8" s="33">
        <v>1444</v>
      </c>
      <c r="L8" s="33">
        <v>389228</v>
      </c>
      <c r="M8" s="33">
        <v>1856766</v>
      </c>
      <c r="N8" s="33">
        <v>77599</v>
      </c>
      <c r="O8" s="33">
        <f>SUM(P8:R8)</f>
        <v>130029</v>
      </c>
      <c r="P8" s="33">
        <v>54536</v>
      </c>
      <c r="Q8" s="33">
        <v>50331</v>
      </c>
      <c r="R8" s="33">
        <v>25162</v>
      </c>
      <c r="S8" s="33" t="s">
        <v>0</v>
      </c>
      <c r="T8" s="33">
        <v>60791</v>
      </c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</row>
    <row r="9" spans="1:65" ht="111.75" customHeight="1">
      <c r="A9" s="5">
        <v>2001</v>
      </c>
      <c r="B9" s="68">
        <v>6880856</v>
      </c>
      <c r="C9" s="33">
        <v>5317811</v>
      </c>
      <c r="D9" s="33">
        <v>666869</v>
      </c>
      <c r="E9" s="33">
        <v>658251</v>
      </c>
      <c r="F9" s="33">
        <v>14113</v>
      </c>
      <c r="G9" s="33">
        <v>439209</v>
      </c>
      <c r="H9" s="33">
        <v>142789</v>
      </c>
      <c r="I9" s="33">
        <v>596172</v>
      </c>
      <c r="J9" s="33">
        <v>137900</v>
      </c>
      <c r="K9" s="33">
        <v>308</v>
      </c>
      <c r="L9" s="33">
        <v>390244</v>
      </c>
      <c r="M9" s="33">
        <v>2114035</v>
      </c>
      <c r="N9" s="33">
        <v>157921</v>
      </c>
      <c r="O9" s="33">
        <v>1480015</v>
      </c>
      <c r="P9" s="33">
        <v>61353</v>
      </c>
      <c r="Q9" s="33">
        <v>56364</v>
      </c>
      <c r="R9" s="33">
        <v>42566</v>
      </c>
      <c r="S9" s="33">
        <v>1319732</v>
      </c>
      <c r="T9" s="33">
        <v>83030</v>
      </c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</row>
    <row r="10" spans="1:65" ht="111.75" customHeight="1" thickBot="1">
      <c r="A10" s="15">
        <v>2002</v>
      </c>
      <c r="B10" s="70">
        <f>C10+O10+T10</f>
        <v>6350263</v>
      </c>
      <c r="C10" s="63">
        <f>SUM(D10:J10,K10:N10)</f>
        <v>5120001</v>
      </c>
      <c r="D10" s="63">
        <v>538617</v>
      </c>
      <c r="E10" s="63">
        <v>792329</v>
      </c>
      <c r="F10" s="63">
        <v>15062</v>
      </c>
      <c r="G10" s="63">
        <v>682368</v>
      </c>
      <c r="H10" s="63">
        <v>161140</v>
      </c>
      <c r="I10" s="64">
        <v>558629</v>
      </c>
      <c r="J10" s="64">
        <v>134027</v>
      </c>
      <c r="K10" s="64">
        <v>2337</v>
      </c>
      <c r="L10" s="63">
        <v>611066</v>
      </c>
      <c r="M10" s="63">
        <v>1373480</v>
      </c>
      <c r="N10" s="63">
        <v>250946</v>
      </c>
      <c r="O10" s="63">
        <f>SUM(P10:S10)</f>
        <v>1129132</v>
      </c>
      <c r="P10" s="63">
        <v>66305</v>
      </c>
      <c r="Q10" s="63">
        <v>62622</v>
      </c>
      <c r="R10" s="63">
        <v>29529</v>
      </c>
      <c r="S10" s="63">
        <v>970676</v>
      </c>
      <c r="T10" s="63">
        <v>101130</v>
      </c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</row>
    <row r="11" spans="1:20" ht="21" customHeight="1">
      <c r="A11" s="98"/>
      <c r="B11" s="98"/>
      <c r="I11" s="97" t="s">
        <v>13</v>
      </c>
      <c r="J11" s="97"/>
      <c r="K11" s="79" t="s">
        <v>13</v>
      </c>
      <c r="L11" s="79"/>
      <c r="S11" s="98"/>
      <c r="T11" s="98"/>
    </row>
    <row r="12" ht="46.5" customHeight="1"/>
    <row r="13" ht="46.5" customHeight="1"/>
    <row r="14" ht="46.5" customHeight="1"/>
    <row r="15" ht="46.5" customHeight="1"/>
    <row r="16" ht="46.5" customHeight="1"/>
    <row r="17" ht="46.5" customHeight="1"/>
    <row r="18" ht="21" customHeight="1"/>
  </sheetData>
  <mergeCells count="15">
    <mergeCell ref="S11:T11"/>
    <mergeCell ref="S3:T3"/>
    <mergeCell ref="K2:T2"/>
    <mergeCell ref="A2:J2"/>
    <mergeCell ref="K4:N4"/>
    <mergeCell ref="O4:S4"/>
    <mergeCell ref="I3:J3"/>
    <mergeCell ref="B4:B5"/>
    <mergeCell ref="C4:J4"/>
    <mergeCell ref="A3:B3"/>
    <mergeCell ref="A4:A5"/>
    <mergeCell ref="I11:J11"/>
    <mergeCell ref="K3:L3"/>
    <mergeCell ref="K11:L11"/>
    <mergeCell ref="A11:B11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H14" sqref="H14"/>
    </sheetView>
  </sheetViews>
  <sheetFormatPr defaultColWidth="8.88671875" defaultRowHeight="13.5"/>
  <cols>
    <col min="1" max="1" width="7.77734375" style="1" customWidth="1"/>
    <col min="2" max="9" width="8.77734375" style="1" customWidth="1"/>
    <col min="10" max="16384" width="8.88671875" style="1" customWidth="1"/>
  </cols>
  <sheetData>
    <row r="1" ht="21" customHeight="1"/>
    <row r="2" spans="1:9" s="71" customFormat="1" ht="30" customHeight="1">
      <c r="A2" s="90" t="s">
        <v>45</v>
      </c>
      <c r="B2" s="90"/>
      <c r="C2" s="90"/>
      <c r="D2" s="90"/>
      <c r="E2" s="90"/>
      <c r="F2" s="90"/>
      <c r="G2" s="90"/>
      <c r="H2" s="90"/>
      <c r="I2" s="90"/>
    </row>
    <row r="3" spans="1:9" ht="21" customHeight="1" thickBot="1">
      <c r="A3" s="2"/>
      <c r="B3" s="2"/>
      <c r="C3" s="2"/>
      <c r="D3" s="2"/>
      <c r="E3" s="2"/>
      <c r="F3" s="2"/>
      <c r="G3" s="101" t="s">
        <v>118</v>
      </c>
      <c r="H3" s="101"/>
      <c r="I3" s="101"/>
    </row>
    <row r="4" spans="1:9" ht="21" customHeight="1">
      <c r="A4" s="80" t="s">
        <v>119</v>
      </c>
      <c r="B4" s="89" t="s">
        <v>120</v>
      </c>
      <c r="C4" s="89" t="s">
        <v>121</v>
      </c>
      <c r="D4" s="89" t="s">
        <v>2</v>
      </c>
      <c r="E4" s="89"/>
      <c r="F4" s="89" t="s">
        <v>122</v>
      </c>
      <c r="G4" s="89"/>
      <c r="H4" s="89" t="s">
        <v>123</v>
      </c>
      <c r="I4" s="94"/>
    </row>
    <row r="5" spans="1:9" ht="21" customHeight="1">
      <c r="A5" s="81"/>
      <c r="B5" s="95"/>
      <c r="C5" s="95"/>
      <c r="D5" s="9" t="s">
        <v>124</v>
      </c>
      <c r="E5" s="9" t="s">
        <v>125</v>
      </c>
      <c r="F5" s="9" t="s">
        <v>124</v>
      </c>
      <c r="G5" s="9" t="s">
        <v>125</v>
      </c>
      <c r="H5" s="9" t="s">
        <v>124</v>
      </c>
      <c r="I5" s="21" t="s">
        <v>125</v>
      </c>
    </row>
    <row r="6" spans="1:9" ht="111.75" customHeight="1">
      <c r="A6" s="5">
        <v>1998</v>
      </c>
      <c r="B6" s="33">
        <v>9648</v>
      </c>
      <c r="C6" s="33">
        <v>30556</v>
      </c>
      <c r="D6" s="33">
        <f aca="true" t="shared" si="0" ref="D6:E8">SUM(F6,H6)</f>
        <v>1010373</v>
      </c>
      <c r="E6" s="33">
        <f t="shared" si="0"/>
        <v>319473</v>
      </c>
      <c r="F6" s="33">
        <v>321206</v>
      </c>
      <c r="G6" s="33">
        <v>101563</v>
      </c>
      <c r="H6" s="33">
        <v>689167</v>
      </c>
      <c r="I6" s="33">
        <v>217910</v>
      </c>
    </row>
    <row r="7" spans="1:9" ht="111.75" customHeight="1">
      <c r="A7" s="5">
        <v>1999</v>
      </c>
      <c r="B7" s="33">
        <v>9649</v>
      </c>
      <c r="C7" s="33">
        <v>30207</v>
      </c>
      <c r="D7" s="33">
        <f t="shared" si="0"/>
        <v>934789</v>
      </c>
      <c r="E7" s="33">
        <f t="shared" si="0"/>
        <v>298953</v>
      </c>
      <c r="F7" s="33">
        <v>234749</v>
      </c>
      <c r="G7" s="33">
        <v>74983</v>
      </c>
      <c r="H7" s="33">
        <v>700040</v>
      </c>
      <c r="I7" s="33">
        <v>223970</v>
      </c>
    </row>
    <row r="8" spans="1:9" s="3" customFormat="1" ht="111.75" customHeight="1">
      <c r="A8" s="5">
        <v>2000</v>
      </c>
      <c r="B8" s="62">
        <v>9714</v>
      </c>
      <c r="C8" s="62">
        <v>30051</v>
      </c>
      <c r="D8" s="62">
        <f t="shared" si="0"/>
        <v>741680</v>
      </c>
      <c r="E8" s="62">
        <f t="shared" si="0"/>
        <v>239748</v>
      </c>
      <c r="F8" s="62">
        <v>238110</v>
      </c>
      <c r="G8" s="62">
        <v>76969</v>
      </c>
      <c r="H8" s="62">
        <v>503570</v>
      </c>
      <c r="I8" s="62">
        <v>162779</v>
      </c>
    </row>
    <row r="9" spans="1:9" s="3" customFormat="1" ht="111.75" customHeight="1">
      <c r="A9" s="5">
        <v>2001</v>
      </c>
      <c r="B9" s="62">
        <v>9819</v>
      </c>
      <c r="C9" s="62">
        <v>30521</v>
      </c>
      <c r="D9" s="62">
        <v>956701</v>
      </c>
      <c r="E9" s="62">
        <v>307782</v>
      </c>
      <c r="F9" s="62">
        <v>255932</v>
      </c>
      <c r="G9" s="62">
        <v>82336</v>
      </c>
      <c r="H9" s="62">
        <v>700769</v>
      </c>
      <c r="I9" s="62">
        <v>225446</v>
      </c>
    </row>
    <row r="10" spans="1:9" ht="111.75" customHeight="1" thickBot="1">
      <c r="A10" s="15">
        <v>2002</v>
      </c>
      <c r="B10" s="63">
        <v>9566</v>
      </c>
      <c r="C10" s="63">
        <v>26349</v>
      </c>
      <c r="D10" s="63">
        <f>F10+H10</f>
        <v>961035</v>
      </c>
      <c r="E10" s="63">
        <f>G10+I10</f>
        <v>348439</v>
      </c>
      <c r="F10" s="63">
        <v>297198</v>
      </c>
      <c r="G10" s="64">
        <v>107433</v>
      </c>
      <c r="H10" s="64">
        <v>663837</v>
      </c>
      <c r="I10" s="64">
        <v>241006</v>
      </c>
    </row>
    <row r="11" spans="7:9" ht="21" customHeight="1">
      <c r="G11" s="97" t="s">
        <v>126</v>
      </c>
      <c r="H11" s="97"/>
      <c r="I11" s="97"/>
    </row>
    <row r="12" ht="46.5" customHeight="1"/>
    <row r="13" ht="46.5" customHeight="1"/>
    <row r="14" ht="46.5" customHeight="1">
      <c r="G14" s="65"/>
    </row>
    <row r="15" ht="46.5" customHeight="1">
      <c r="G15" s="65"/>
    </row>
    <row r="16" ht="46.5" customHeight="1"/>
    <row r="17" ht="46.5" customHeight="1"/>
    <row r="18" ht="21" customHeight="1"/>
  </sheetData>
  <mergeCells count="9">
    <mergeCell ref="A2:I2"/>
    <mergeCell ref="G3:I3"/>
    <mergeCell ref="G11:I11"/>
    <mergeCell ref="A4:A5"/>
    <mergeCell ref="B4:B5"/>
    <mergeCell ref="C4:C5"/>
    <mergeCell ref="D4:E4"/>
    <mergeCell ref="F4:G4"/>
    <mergeCell ref="H4:I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C18" sqref="C18"/>
    </sheetView>
  </sheetViews>
  <sheetFormatPr defaultColWidth="8.88671875" defaultRowHeight="13.5"/>
  <cols>
    <col min="1" max="1" width="7.21484375" style="1" customWidth="1"/>
    <col min="2" max="2" width="10.77734375" style="1" customWidth="1"/>
    <col min="3" max="7" width="12.10546875" style="1" customWidth="1"/>
    <col min="8" max="16384" width="8.88671875" style="1" customWidth="1"/>
  </cols>
  <sheetData>
    <row r="1" ht="21" customHeight="1"/>
    <row r="2" spans="1:7" s="71" customFormat="1" ht="30" customHeight="1">
      <c r="A2" s="90" t="s">
        <v>132</v>
      </c>
      <c r="B2" s="90"/>
      <c r="C2" s="90"/>
      <c r="D2" s="90"/>
      <c r="E2" s="90"/>
      <c r="F2" s="90"/>
      <c r="G2" s="90"/>
    </row>
    <row r="3" spans="1:7" ht="21" customHeight="1" thickBot="1">
      <c r="A3" s="96" t="s">
        <v>25</v>
      </c>
      <c r="B3" s="96"/>
      <c r="C3" s="2"/>
      <c r="D3" s="2"/>
      <c r="E3" s="2"/>
      <c r="F3" s="2"/>
      <c r="G3" s="2"/>
    </row>
    <row r="4" spans="1:7" ht="31.5" customHeight="1">
      <c r="A4" s="91" t="s">
        <v>1</v>
      </c>
      <c r="B4" s="89" t="s">
        <v>116</v>
      </c>
      <c r="C4" s="89"/>
      <c r="D4" s="89"/>
      <c r="E4" s="89" t="s">
        <v>117</v>
      </c>
      <c r="F4" s="89"/>
      <c r="G4" s="94"/>
    </row>
    <row r="5" spans="1:7" ht="31.5" customHeight="1">
      <c r="A5" s="92"/>
      <c r="B5" s="9" t="s">
        <v>2</v>
      </c>
      <c r="C5" s="9" t="s">
        <v>46</v>
      </c>
      <c r="D5" s="9" t="s">
        <v>47</v>
      </c>
      <c r="E5" s="9" t="s">
        <v>2</v>
      </c>
      <c r="F5" s="9" t="s">
        <v>46</v>
      </c>
      <c r="G5" s="21" t="s">
        <v>47</v>
      </c>
    </row>
    <row r="6" spans="1:7" ht="42.75" customHeight="1">
      <c r="A6" s="5">
        <v>1998</v>
      </c>
      <c r="B6" s="25">
        <f>SUM(C6:D6)</f>
        <v>87377</v>
      </c>
      <c r="C6" s="25">
        <v>82439</v>
      </c>
      <c r="D6" s="25">
        <v>4938</v>
      </c>
      <c r="E6" s="25">
        <f>SUM(F6:G6)</f>
        <v>88339</v>
      </c>
      <c r="F6" s="25">
        <v>83575</v>
      </c>
      <c r="G6" s="25">
        <v>4764</v>
      </c>
    </row>
    <row r="7" spans="1:7" ht="42.75" customHeight="1">
      <c r="A7" s="5">
        <v>1999</v>
      </c>
      <c r="B7" s="25">
        <f>SUM(C7:D7)</f>
        <v>90403</v>
      </c>
      <c r="C7" s="25">
        <v>82442</v>
      </c>
      <c r="D7" s="25">
        <v>7961</v>
      </c>
      <c r="E7" s="25">
        <f>SUM(F7:G7)</f>
        <v>92340</v>
      </c>
      <c r="F7" s="25">
        <v>84198</v>
      </c>
      <c r="G7" s="25">
        <v>8142</v>
      </c>
    </row>
    <row r="8" spans="1:7" s="3" customFormat="1" ht="42.75" customHeight="1">
      <c r="A8" s="5">
        <v>2000</v>
      </c>
      <c r="B8" s="12">
        <f>SUM(C8:D8)</f>
        <v>105873</v>
      </c>
      <c r="C8" s="12">
        <v>97580</v>
      </c>
      <c r="D8" s="12">
        <v>8293</v>
      </c>
      <c r="E8" s="12">
        <f>SUM(F8:G8)</f>
        <v>106455</v>
      </c>
      <c r="F8" s="12">
        <v>98247</v>
      </c>
      <c r="G8" s="12">
        <v>8208</v>
      </c>
    </row>
    <row r="9" spans="1:7" s="3" customFormat="1" ht="42.75" customHeight="1">
      <c r="A9" s="5">
        <v>2001</v>
      </c>
      <c r="B9" s="12">
        <v>148810</v>
      </c>
      <c r="C9" s="12">
        <v>134902</v>
      </c>
      <c r="D9" s="12">
        <v>13908</v>
      </c>
      <c r="E9" s="12">
        <v>148553</v>
      </c>
      <c r="F9" s="12">
        <v>134804</v>
      </c>
      <c r="G9" s="12">
        <v>13749</v>
      </c>
    </row>
    <row r="10" spans="1:7" ht="42.75" customHeight="1" thickBot="1">
      <c r="A10" s="15">
        <v>2002</v>
      </c>
      <c r="B10" s="60">
        <f>C10+D10</f>
        <v>168010</v>
      </c>
      <c r="C10" s="60">
        <v>156812</v>
      </c>
      <c r="D10" s="60">
        <v>11198</v>
      </c>
      <c r="E10" s="60">
        <f>F10+G10</f>
        <v>166045</v>
      </c>
      <c r="F10" s="60">
        <v>155775</v>
      </c>
      <c r="G10" s="60">
        <v>10270</v>
      </c>
    </row>
    <row r="11" spans="1:7" ht="48" customHeight="1" thickBot="1">
      <c r="A11" s="61"/>
      <c r="B11" s="61"/>
      <c r="C11" s="61"/>
      <c r="D11" s="61"/>
      <c r="E11" s="61"/>
      <c r="F11" s="61"/>
      <c r="G11" s="61"/>
    </row>
    <row r="12" spans="1:7" ht="31.5" customHeight="1">
      <c r="A12" s="91" t="s">
        <v>1</v>
      </c>
      <c r="B12" s="89" t="s">
        <v>48</v>
      </c>
      <c r="C12" s="89"/>
      <c r="D12" s="89"/>
      <c r="E12" s="89" t="s">
        <v>49</v>
      </c>
      <c r="F12" s="89"/>
      <c r="G12" s="94"/>
    </row>
    <row r="13" spans="1:7" ht="31.5" customHeight="1">
      <c r="A13" s="92"/>
      <c r="B13" s="9" t="s">
        <v>2</v>
      </c>
      <c r="C13" s="9" t="s">
        <v>46</v>
      </c>
      <c r="D13" s="9" t="s">
        <v>47</v>
      </c>
      <c r="E13" s="9" t="s">
        <v>2</v>
      </c>
      <c r="F13" s="9" t="s">
        <v>46</v>
      </c>
      <c r="G13" s="21" t="s">
        <v>47</v>
      </c>
    </row>
    <row r="14" spans="1:7" ht="42.75" customHeight="1">
      <c r="A14" s="5">
        <v>1998</v>
      </c>
      <c r="B14" s="25">
        <f>SUM(C14:D14)</f>
        <v>69398</v>
      </c>
      <c r="C14" s="25">
        <v>66763</v>
      </c>
      <c r="D14" s="25">
        <v>2635</v>
      </c>
      <c r="E14" s="25">
        <f>SUM(F14:G14)</f>
        <v>18941</v>
      </c>
      <c r="F14" s="25">
        <v>16812</v>
      </c>
      <c r="G14" s="25">
        <v>2129</v>
      </c>
    </row>
    <row r="15" spans="1:7" ht="42.75" customHeight="1">
      <c r="A15" s="5">
        <v>1999</v>
      </c>
      <c r="B15" s="25">
        <f>SUM(C15:D15)</f>
        <v>71746</v>
      </c>
      <c r="C15" s="25">
        <v>66596</v>
      </c>
      <c r="D15" s="25">
        <v>5150</v>
      </c>
      <c r="E15" s="25">
        <f>SUM(F15:G15)</f>
        <v>20594</v>
      </c>
      <c r="F15" s="25">
        <v>17602</v>
      </c>
      <c r="G15" s="25">
        <v>2992</v>
      </c>
    </row>
    <row r="16" spans="1:7" s="3" customFormat="1" ht="42.75" customHeight="1">
      <c r="A16" s="5">
        <v>2000</v>
      </c>
      <c r="B16" s="12">
        <f>SUM(C16:D16)</f>
        <v>75239</v>
      </c>
      <c r="C16" s="12">
        <v>69688</v>
      </c>
      <c r="D16" s="12">
        <v>5551</v>
      </c>
      <c r="E16" s="12">
        <f>SUM(F16:G16)</f>
        <v>31216</v>
      </c>
      <c r="F16" s="12">
        <v>28559</v>
      </c>
      <c r="G16" s="12">
        <v>2657</v>
      </c>
    </row>
    <row r="17" spans="1:7" s="3" customFormat="1" ht="42.75" customHeight="1">
      <c r="A17" s="5">
        <v>2001</v>
      </c>
      <c r="B17" s="12">
        <v>103472</v>
      </c>
      <c r="C17" s="12">
        <v>94409</v>
      </c>
      <c r="D17" s="12">
        <v>9063</v>
      </c>
      <c r="E17" s="12">
        <v>45081</v>
      </c>
      <c r="F17" s="12">
        <v>40395</v>
      </c>
      <c r="G17" s="12">
        <v>4686</v>
      </c>
    </row>
    <row r="18" spans="1:7" ht="42.75" customHeight="1" thickBot="1">
      <c r="A18" s="15">
        <v>2002</v>
      </c>
      <c r="B18" s="60">
        <f>SUM(C18:D18)</f>
        <v>102864</v>
      </c>
      <c r="C18" s="60">
        <v>95743</v>
      </c>
      <c r="D18" s="60">
        <v>7121</v>
      </c>
      <c r="E18" s="60">
        <f>SUM(F18:G18)</f>
        <v>61671</v>
      </c>
      <c r="F18" s="60">
        <v>58522</v>
      </c>
      <c r="G18" s="60">
        <v>3149</v>
      </c>
    </row>
    <row r="19" spans="1:2" s="74" customFormat="1" ht="21" customHeight="1">
      <c r="A19" s="79" t="s">
        <v>13</v>
      </c>
      <c r="B19" s="79"/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mergeCells count="9">
    <mergeCell ref="A2:G2"/>
    <mergeCell ref="A3:B3"/>
    <mergeCell ref="A4:A5"/>
    <mergeCell ref="B4:D4"/>
    <mergeCell ref="E4:G4"/>
    <mergeCell ref="A12:A13"/>
    <mergeCell ref="B12:D12"/>
    <mergeCell ref="E12:G12"/>
    <mergeCell ref="A19:B19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C14" sqref="C14"/>
    </sheetView>
  </sheetViews>
  <sheetFormatPr defaultColWidth="8.88671875" defaultRowHeight="13.5"/>
  <cols>
    <col min="1" max="6" width="12.77734375" style="1" customWidth="1"/>
    <col min="7" max="16384" width="8.88671875" style="1" customWidth="1"/>
  </cols>
  <sheetData>
    <row r="1" ht="21" customHeight="1"/>
    <row r="2" spans="1:6" s="71" customFormat="1" ht="30" customHeight="1">
      <c r="A2" s="90" t="s">
        <v>100</v>
      </c>
      <c r="B2" s="90"/>
      <c r="C2" s="90"/>
      <c r="D2" s="90"/>
      <c r="E2" s="90"/>
      <c r="F2" s="90"/>
    </row>
    <row r="3" spans="1:6" ht="21" customHeight="1" thickBot="1">
      <c r="A3" s="2"/>
      <c r="B3" s="2"/>
      <c r="C3" s="2"/>
      <c r="D3" s="2"/>
      <c r="E3" s="101" t="s">
        <v>73</v>
      </c>
      <c r="F3" s="101"/>
    </row>
    <row r="4" spans="1:6" ht="21" customHeight="1">
      <c r="A4" s="5" t="s">
        <v>53</v>
      </c>
      <c r="B4" s="89" t="s">
        <v>101</v>
      </c>
      <c r="C4" s="89"/>
      <c r="D4" s="89" t="s">
        <v>102</v>
      </c>
      <c r="E4" s="89"/>
      <c r="F4" s="4" t="s">
        <v>91</v>
      </c>
    </row>
    <row r="5" spans="1:6" ht="21" customHeight="1">
      <c r="A5" s="52" t="s">
        <v>92</v>
      </c>
      <c r="B5" s="23" t="s">
        <v>103</v>
      </c>
      <c r="C5" s="23" t="s">
        <v>93</v>
      </c>
      <c r="D5" s="23" t="s">
        <v>103</v>
      </c>
      <c r="E5" s="23" t="s">
        <v>93</v>
      </c>
      <c r="F5" s="47" t="s">
        <v>94</v>
      </c>
    </row>
    <row r="6" spans="1:6" ht="30.75" customHeight="1">
      <c r="A6" s="5">
        <v>1998</v>
      </c>
      <c r="B6" s="25">
        <v>82438557</v>
      </c>
      <c r="C6" s="1">
        <v>100</v>
      </c>
      <c r="D6" s="25">
        <v>83575222</v>
      </c>
      <c r="E6" s="1">
        <v>100</v>
      </c>
      <c r="F6" s="1">
        <v>101.4</v>
      </c>
    </row>
    <row r="7" spans="1:6" ht="30.75" customHeight="1">
      <c r="A7" s="5">
        <v>1999</v>
      </c>
      <c r="B7" s="25">
        <v>82442995</v>
      </c>
      <c r="C7" s="1">
        <v>100</v>
      </c>
      <c r="D7" s="25">
        <v>84197781</v>
      </c>
      <c r="E7" s="1">
        <v>100</v>
      </c>
      <c r="F7" s="1">
        <v>102.1</v>
      </c>
    </row>
    <row r="8" spans="1:6" ht="30.75" customHeight="1">
      <c r="A8" s="5">
        <v>2000</v>
      </c>
      <c r="B8" s="25">
        <v>97580274</v>
      </c>
      <c r="C8" s="1">
        <v>100</v>
      </c>
      <c r="D8" s="25">
        <v>98246780</v>
      </c>
      <c r="E8" s="1">
        <v>100</v>
      </c>
      <c r="F8" s="1">
        <v>100.7</v>
      </c>
    </row>
    <row r="9" spans="1:6" ht="30.75" customHeight="1">
      <c r="A9" s="5">
        <v>2001</v>
      </c>
      <c r="B9" s="25">
        <v>134901750</v>
      </c>
      <c r="C9" s="1">
        <v>100</v>
      </c>
      <c r="D9" s="25">
        <v>134804212</v>
      </c>
      <c r="E9" s="1">
        <v>100</v>
      </c>
      <c r="F9" s="1">
        <v>99.9</v>
      </c>
    </row>
    <row r="10" spans="1:6" ht="30.75" customHeight="1">
      <c r="A10" s="26">
        <v>2002</v>
      </c>
      <c r="B10" s="27">
        <f>B11+B13+B16+B19+B20+B18</f>
        <v>156812572</v>
      </c>
      <c r="C10" s="27">
        <f>C11+C13+C16+C19+C20+C18</f>
        <v>100</v>
      </c>
      <c r="D10" s="27">
        <f>D11+D13+D16+D19+D20+D18</f>
        <v>155774875</v>
      </c>
      <c r="E10" s="27">
        <f>E11+E13+E16+E19+E20+E18</f>
        <v>99.99999999999999</v>
      </c>
      <c r="F10" s="49">
        <f>D10/B10*100</f>
        <v>99.33825650152592</v>
      </c>
    </row>
    <row r="11" spans="1:6" ht="30.75" customHeight="1">
      <c r="A11" s="26" t="s">
        <v>104</v>
      </c>
      <c r="B11" s="27">
        <f>SUM(B12)</f>
        <v>3515000</v>
      </c>
      <c r="C11" s="34">
        <f>C12</f>
        <v>2.2415294610434677</v>
      </c>
      <c r="D11" s="27">
        <f>SUM(D12)</f>
        <v>3937843</v>
      </c>
      <c r="E11" s="49">
        <f>D11/$D$10*100</f>
        <v>2.5279063777133506</v>
      </c>
      <c r="F11" s="34">
        <f>D11/B11*100</f>
        <v>112.02967283072547</v>
      </c>
    </row>
    <row r="12" spans="1:6" ht="30.75" customHeight="1">
      <c r="A12" s="5" t="s">
        <v>105</v>
      </c>
      <c r="B12" s="25">
        <v>3515000</v>
      </c>
      <c r="C12" s="38">
        <f>B12/B10*100</f>
        <v>2.2415294610434677</v>
      </c>
      <c r="D12" s="25">
        <v>3937843</v>
      </c>
      <c r="E12" s="53">
        <f aca="true" t="shared" si="0" ref="E12:E22">D12/$D$10*100</f>
        <v>2.5279063777133506</v>
      </c>
      <c r="F12" s="38">
        <f aca="true" t="shared" si="1" ref="F12:F22">D12/B12*100</f>
        <v>112.02967283072547</v>
      </c>
    </row>
    <row r="13" spans="1:6" ht="30.75" customHeight="1">
      <c r="A13" s="26" t="s">
        <v>106</v>
      </c>
      <c r="B13" s="27">
        <f>SUM(B14:B15)</f>
        <v>45198851</v>
      </c>
      <c r="C13" s="49">
        <f>SUM(C14:C15)</f>
        <v>28.823486805636986</v>
      </c>
      <c r="D13" s="27">
        <f>SUM(D14:D15)</f>
        <v>46812791</v>
      </c>
      <c r="E13" s="49">
        <f t="shared" si="0"/>
        <v>30.051567045070648</v>
      </c>
      <c r="F13" s="34">
        <f t="shared" si="1"/>
        <v>103.57075448665721</v>
      </c>
    </row>
    <row r="14" spans="1:6" ht="30.75" customHeight="1">
      <c r="A14" s="5" t="s">
        <v>107</v>
      </c>
      <c r="B14" s="25">
        <v>3781733</v>
      </c>
      <c r="C14" s="38">
        <f>B14/B10*100</f>
        <v>2.4116261545662296</v>
      </c>
      <c r="D14" s="54">
        <v>4116231</v>
      </c>
      <c r="E14" s="53">
        <f t="shared" si="0"/>
        <v>2.642422919613962</v>
      </c>
      <c r="F14" s="38">
        <f t="shared" si="1"/>
        <v>108.84509826579507</v>
      </c>
    </row>
    <row r="15" spans="1:6" ht="30.75" customHeight="1">
      <c r="A15" s="5" t="s">
        <v>108</v>
      </c>
      <c r="B15" s="25">
        <v>41417118</v>
      </c>
      <c r="C15" s="38">
        <f>B15/B10*100</f>
        <v>26.411860651070757</v>
      </c>
      <c r="D15" s="54">
        <v>42696560</v>
      </c>
      <c r="E15" s="53">
        <f t="shared" si="0"/>
        <v>27.40914412545669</v>
      </c>
      <c r="F15" s="38">
        <f t="shared" si="1"/>
        <v>103.08916231206624</v>
      </c>
    </row>
    <row r="16" spans="1:6" ht="30.75" customHeight="1">
      <c r="A16" s="26" t="s">
        <v>109</v>
      </c>
      <c r="B16" s="27">
        <v>51620000</v>
      </c>
      <c r="C16" s="34">
        <f>B16/B10*100</f>
        <v>32.918279026760686</v>
      </c>
      <c r="D16" s="55">
        <v>51620000</v>
      </c>
      <c r="E16" s="49">
        <f t="shared" si="0"/>
        <v>33.137564706760315</v>
      </c>
      <c r="F16" s="56">
        <f t="shared" si="1"/>
        <v>100</v>
      </c>
    </row>
    <row r="17" spans="1:6" ht="30.75" customHeight="1">
      <c r="A17" s="5" t="s">
        <v>110</v>
      </c>
      <c r="B17" s="58" t="s">
        <v>0</v>
      </c>
      <c r="C17" s="38" t="s">
        <v>0</v>
      </c>
      <c r="D17" s="54" t="s">
        <v>0</v>
      </c>
      <c r="E17" s="49" t="s">
        <v>0</v>
      </c>
      <c r="F17" s="34" t="s">
        <v>0</v>
      </c>
    </row>
    <row r="18" spans="1:6" ht="30.75" customHeight="1">
      <c r="A18" s="26" t="s">
        <v>22</v>
      </c>
      <c r="B18" s="27">
        <v>11945118</v>
      </c>
      <c r="C18" s="34">
        <f>B18/$B$10*100</f>
        <v>7.617449192785385</v>
      </c>
      <c r="D18" s="55">
        <v>10751125</v>
      </c>
      <c r="E18" s="49">
        <f t="shared" si="0"/>
        <v>6.901706709763047</v>
      </c>
      <c r="F18" s="56">
        <f t="shared" si="1"/>
        <v>90.00434319694456</v>
      </c>
    </row>
    <row r="19" spans="1:6" ht="30.75" customHeight="1">
      <c r="A19" s="59" t="s">
        <v>111</v>
      </c>
      <c r="B19" s="27">
        <v>1040072</v>
      </c>
      <c r="C19" s="34">
        <f>B19/$B$10*100</f>
        <v>0.6632580454072267</v>
      </c>
      <c r="D19" s="55">
        <v>1040072</v>
      </c>
      <c r="E19" s="49">
        <f t="shared" si="0"/>
        <v>0.6676763502458275</v>
      </c>
      <c r="F19" s="56">
        <f t="shared" si="1"/>
        <v>100</v>
      </c>
    </row>
    <row r="20" spans="1:6" ht="30.75" customHeight="1">
      <c r="A20" s="26" t="s">
        <v>112</v>
      </c>
      <c r="B20" s="27">
        <f>SUM(B21:B23)</f>
        <v>43493531</v>
      </c>
      <c r="C20" s="34">
        <f>B20/$B$10*100</f>
        <v>27.735997468366246</v>
      </c>
      <c r="D20" s="55">
        <v>41613044</v>
      </c>
      <c r="E20" s="49">
        <f t="shared" si="0"/>
        <v>26.71357881044681</v>
      </c>
      <c r="F20" s="34">
        <f t="shared" si="1"/>
        <v>95.67639840508694</v>
      </c>
    </row>
    <row r="21" spans="1:6" ht="30.75" customHeight="1">
      <c r="A21" s="5" t="s">
        <v>113</v>
      </c>
      <c r="B21" s="25">
        <v>31182368</v>
      </c>
      <c r="C21" s="34">
        <f>B21/$B$10*100</f>
        <v>19.885119925205995</v>
      </c>
      <c r="D21" s="54">
        <v>31034482</v>
      </c>
      <c r="E21" s="53">
        <f t="shared" si="0"/>
        <v>19.92264927190601</v>
      </c>
      <c r="F21" s="38">
        <f t="shared" si="1"/>
        <v>99.52573839164492</v>
      </c>
    </row>
    <row r="22" spans="1:6" ht="30.75" customHeight="1">
      <c r="A22" s="5" t="s">
        <v>114</v>
      </c>
      <c r="B22" s="25">
        <v>12311163</v>
      </c>
      <c r="C22" s="34">
        <f>B22/$B$10*100</f>
        <v>7.850877543160251</v>
      </c>
      <c r="D22" s="54">
        <v>10578562</v>
      </c>
      <c r="E22" s="53">
        <f t="shared" si="0"/>
        <v>6.790929538540795</v>
      </c>
      <c r="F22" s="38">
        <f t="shared" si="1"/>
        <v>85.92658548993299</v>
      </c>
    </row>
    <row r="23" spans="1:6" ht="30.75" customHeight="1" thickBot="1">
      <c r="A23" s="29" t="s">
        <v>115</v>
      </c>
      <c r="B23" s="43" t="s">
        <v>0</v>
      </c>
      <c r="C23" s="46" t="s">
        <v>0</v>
      </c>
      <c r="D23" s="45" t="s">
        <v>0</v>
      </c>
      <c r="E23" s="43" t="s">
        <v>0</v>
      </c>
      <c r="F23" s="46" t="s">
        <v>0</v>
      </c>
    </row>
    <row r="24" spans="5:6" ht="21" customHeight="1">
      <c r="E24" s="97" t="s">
        <v>13</v>
      </c>
      <c r="F24" s="97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</sheetData>
  <mergeCells count="5">
    <mergeCell ref="A2:F2"/>
    <mergeCell ref="E24:F24"/>
    <mergeCell ref="E3:F3"/>
    <mergeCell ref="B4:C4"/>
    <mergeCell ref="D4:E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7">
      <selection activeCell="C10" sqref="C10"/>
    </sheetView>
  </sheetViews>
  <sheetFormatPr defaultColWidth="8.88671875" defaultRowHeight="13.5"/>
  <cols>
    <col min="1" max="6" width="11.77734375" style="1" customWidth="1"/>
    <col min="7" max="16384" width="8.88671875" style="1" customWidth="1"/>
  </cols>
  <sheetData>
    <row r="1" ht="21" customHeight="1"/>
    <row r="2" spans="1:6" s="71" customFormat="1" ht="30" customHeight="1">
      <c r="A2" s="90" t="s">
        <v>88</v>
      </c>
      <c r="B2" s="90"/>
      <c r="C2" s="90"/>
      <c r="D2" s="90"/>
      <c r="E2" s="90"/>
      <c r="F2" s="90"/>
    </row>
    <row r="3" spans="1:6" ht="21" customHeight="1" thickBot="1">
      <c r="A3" s="57" t="s">
        <v>25</v>
      </c>
      <c r="B3" s="2"/>
      <c r="C3" s="2"/>
      <c r="D3" s="2"/>
      <c r="E3" s="2"/>
      <c r="F3" s="2"/>
    </row>
    <row r="4" spans="1:6" ht="21" customHeight="1">
      <c r="A4" s="17" t="s">
        <v>53</v>
      </c>
      <c r="B4" s="81" t="s">
        <v>89</v>
      </c>
      <c r="C4" s="89"/>
      <c r="D4" s="89" t="s">
        <v>90</v>
      </c>
      <c r="E4" s="89"/>
      <c r="F4" s="4" t="s">
        <v>91</v>
      </c>
    </row>
    <row r="5" spans="1:6" ht="21" customHeight="1">
      <c r="A5" s="8" t="s">
        <v>92</v>
      </c>
      <c r="B5" s="22" t="s">
        <v>77</v>
      </c>
      <c r="C5" s="9" t="s">
        <v>93</v>
      </c>
      <c r="D5" s="9" t="s">
        <v>77</v>
      </c>
      <c r="E5" s="9" t="s">
        <v>93</v>
      </c>
      <c r="F5" s="47" t="s">
        <v>94</v>
      </c>
    </row>
    <row r="6" spans="1:6" ht="55.5" customHeight="1">
      <c r="A6" s="5">
        <v>1998</v>
      </c>
      <c r="B6" s="25">
        <v>82439</v>
      </c>
      <c r="C6" s="1">
        <v>100</v>
      </c>
      <c r="D6" s="25">
        <v>66763</v>
      </c>
      <c r="E6" s="1">
        <v>100</v>
      </c>
      <c r="F6" s="1">
        <v>80.9</v>
      </c>
    </row>
    <row r="7" spans="1:6" ht="55.5" customHeight="1">
      <c r="A7" s="5">
        <v>1999</v>
      </c>
      <c r="B7" s="25">
        <v>82443</v>
      </c>
      <c r="C7" s="1">
        <v>100</v>
      </c>
      <c r="D7" s="25">
        <v>66596</v>
      </c>
      <c r="E7" s="1">
        <v>100</v>
      </c>
      <c r="F7" s="1">
        <v>80.7</v>
      </c>
    </row>
    <row r="8" spans="1:6" ht="55.5" customHeight="1">
      <c r="A8" s="5">
        <v>2000</v>
      </c>
      <c r="B8" s="25">
        <v>97580</v>
      </c>
      <c r="C8" s="1">
        <v>100</v>
      </c>
      <c r="D8" s="25">
        <v>69688</v>
      </c>
      <c r="E8" s="1">
        <v>100</v>
      </c>
      <c r="F8" s="1">
        <v>71.4</v>
      </c>
    </row>
    <row r="9" spans="1:6" ht="55.5" customHeight="1">
      <c r="A9" s="5">
        <v>2001</v>
      </c>
      <c r="B9" s="25">
        <v>134902</v>
      </c>
      <c r="C9" s="1">
        <v>100</v>
      </c>
      <c r="D9" s="25">
        <v>94409</v>
      </c>
      <c r="E9" s="1">
        <v>100</v>
      </c>
      <c r="F9" s="48">
        <v>70</v>
      </c>
    </row>
    <row r="10" spans="1:6" ht="55.5" customHeight="1">
      <c r="A10" s="26">
        <v>2002</v>
      </c>
      <c r="B10" s="27">
        <f>SUM(B11:B15)</f>
        <v>156812</v>
      </c>
      <c r="C10" s="27">
        <f>SUM(C11:C15)</f>
        <v>99.99999999999999</v>
      </c>
      <c r="D10" s="27">
        <f>SUM(D11:D15)</f>
        <v>95743</v>
      </c>
      <c r="E10" s="27">
        <f>SUM(E11:E15)</f>
        <v>100</v>
      </c>
      <c r="F10" s="49">
        <f aca="true" t="shared" si="0" ref="F10:F15">D10/B10*100</f>
        <v>61.05591408820753</v>
      </c>
    </row>
    <row r="11" spans="1:6" ht="55.5" customHeight="1">
      <c r="A11" s="5" t="s">
        <v>95</v>
      </c>
      <c r="B11" s="25">
        <v>24989</v>
      </c>
      <c r="C11" s="50">
        <f>B11/B10*100</f>
        <v>15.935642680407112</v>
      </c>
      <c r="D11" s="25">
        <v>20572</v>
      </c>
      <c r="E11" s="50">
        <f>D11/$D$10*100</f>
        <v>21.48668832186165</v>
      </c>
      <c r="F11" s="50">
        <f t="shared" si="0"/>
        <v>82.3242226579695</v>
      </c>
    </row>
    <row r="12" spans="1:6" ht="55.5" customHeight="1">
      <c r="A12" s="5" t="s">
        <v>96</v>
      </c>
      <c r="B12" s="25">
        <v>59225</v>
      </c>
      <c r="C12" s="50">
        <f>B12/$B$10*100</f>
        <v>37.7681554983037</v>
      </c>
      <c r="D12" s="25">
        <v>34962</v>
      </c>
      <c r="E12" s="50">
        <f>D12/$D$10*100</f>
        <v>36.516507734246886</v>
      </c>
      <c r="F12" s="50">
        <f t="shared" si="0"/>
        <v>59.03250316589278</v>
      </c>
    </row>
    <row r="13" spans="1:6" ht="55.5" customHeight="1">
      <c r="A13" s="5" t="s">
        <v>97</v>
      </c>
      <c r="B13" s="25">
        <v>71451</v>
      </c>
      <c r="C13" s="50">
        <f>B13/$B$10*100</f>
        <v>45.56475269749764</v>
      </c>
      <c r="D13" s="25">
        <v>39457</v>
      </c>
      <c r="E13" s="50">
        <f>D13/$D$10*100</f>
        <v>41.211367932903705</v>
      </c>
      <c r="F13" s="50">
        <f t="shared" si="0"/>
        <v>55.22246014751369</v>
      </c>
    </row>
    <row r="14" spans="1:6" ht="55.5" customHeight="1">
      <c r="A14" s="5" t="s">
        <v>98</v>
      </c>
      <c r="B14" s="25">
        <v>288</v>
      </c>
      <c r="C14" s="50">
        <f>B14/$B$10*100</f>
        <v>0.18365941382037088</v>
      </c>
      <c r="D14" s="25">
        <v>195</v>
      </c>
      <c r="E14" s="50">
        <f>D14/$D$10*100</f>
        <v>0.20367024221091878</v>
      </c>
      <c r="F14" s="50">
        <f t="shared" si="0"/>
        <v>67.70833333333334</v>
      </c>
    </row>
    <row r="15" spans="1:6" ht="55.5" customHeight="1" thickBot="1">
      <c r="A15" s="51" t="s">
        <v>99</v>
      </c>
      <c r="B15" s="30">
        <v>859</v>
      </c>
      <c r="C15" s="44">
        <f>B15/$B$10*100</f>
        <v>0.5477897099711757</v>
      </c>
      <c r="D15" s="30">
        <v>557</v>
      </c>
      <c r="E15" s="44">
        <f>D15/$D$10*100</f>
        <v>0.5817657687768296</v>
      </c>
      <c r="F15" s="44">
        <f t="shared" si="0"/>
        <v>64.84284051222352</v>
      </c>
    </row>
    <row r="16" spans="1:2" s="74" customFormat="1" ht="21" customHeight="1">
      <c r="A16" s="79" t="s">
        <v>13</v>
      </c>
      <c r="B16" s="79"/>
    </row>
    <row r="17" ht="46.5" customHeight="1"/>
    <row r="18" ht="21" customHeight="1"/>
  </sheetData>
  <mergeCells count="4">
    <mergeCell ref="B4:C4"/>
    <mergeCell ref="D4:E4"/>
    <mergeCell ref="A16:B16"/>
    <mergeCell ref="A2:F2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4">
      <selection activeCell="K3" sqref="K3"/>
    </sheetView>
  </sheetViews>
  <sheetFormatPr defaultColWidth="8.88671875" defaultRowHeight="13.5"/>
  <cols>
    <col min="1" max="1" width="10.77734375" style="1" customWidth="1"/>
    <col min="2" max="2" width="10.6640625" style="1" customWidth="1"/>
    <col min="3" max="3" width="7.10546875" style="1" customWidth="1"/>
    <col min="4" max="4" width="11.3359375" style="1" customWidth="1"/>
    <col min="5" max="5" width="10.77734375" style="1" customWidth="1"/>
    <col min="6" max="8" width="8.77734375" style="1" customWidth="1"/>
    <col min="9" max="16384" width="8.88671875" style="1" customWidth="1"/>
  </cols>
  <sheetData>
    <row r="1" ht="21" customHeight="1"/>
    <row r="2" spans="1:8" s="71" customFormat="1" ht="30" customHeight="1">
      <c r="A2" s="102" t="s">
        <v>72</v>
      </c>
      <c r="B2" s="102"/>
      <c r="C2" s="102"/>
      <c r="D2" s="102"/>
      <c r="E2" s="102"/>
      <c r="F2" s="102"/>
      <c r="G2" s="102"/>
      <c r="H2" s="102"/>
    </row>
    <row r="3" spans="1:8" ht="21" customHeight="1" thickBot="1">
      <c r="A3" s="2"/>
      <c r="B3" s="2"/>
      <c r="C3" s="2"/>
      <c r="D3" s="2"/>
      <c r="E3" s="2"/>
      <c r="F3" s="2"/>
      <c r="G3" s="101" t="s">
        <v>73</v>
      </c>
      <c r="H3" s="101"/>
    </row>
    <row r="4" spans="1:8" ht="21" customHeight="1">
      <c r="A4" s="3" t="s">
        <v>53</v>
      </c>
      <c r="B4" s="89" t="s">
        <v>52</v>
      </c>
      <c r="C4" s="89"/>
      <c r="D4" s="89" t="s">
        <v>74</v>
      </c>
      <c r="E4" s="89"/>
      <c r="F4" s="89" t="s">
        <v>75</v>
      </c>
      <c r="G4" s="89"/>
      <c r="H4" s="94"/>
    </row>
    <row r="5" spans="1:8" ht="21" customHeight="1">
      <c r="A5" s="31" t="s">
        <v>76</v>
      </c>
      <c r="B5" s="23" t="s">
        <v>77</v>
      </c>
      <c r="C5" s="23" t="s">
        <v>78</v>
      </c>
      <c r="D5" s="23" t="s">
        <v>79</v>
      </c>
      <c r="E5" s="23" t="s">
        <v>80</v>
      </c>
      <c r="F5" s="32" t="s">
        <v>81</v>
      </c>
      <c r="G5" s="32" t="s">
        <v>82</v>
      </c>
      <c r="H5" s="11" t="s">
        <v>83</v>
      </c>
    </row>
    <row r="6" spans="1:8" ht="39.75" customHeight="1">
      <c r="A6" s="5">
        <v>1998</v>
      </c>
      <c r="B6" s="25">
        <v>4684000</v>
      </c>
      <c r="C6" s="1">
        <v>100</v>
      </c>
      <c r="D6" s="25">
        <v>4763876</v>
      </c>
      <c r="E6" s="25">
        <v>2635554</v>
      </c>
      <c r="F6" s="1">
        <v>101.7</v>
      </c>
      <c r="G6" s="1">
        <v>56.2</v>
      </c>
      <c r="H6" s="1">
        <v>55.3</v>
      </c>
    </row>
    <row r="7" spans="1:8" ht="39.75" customHeight="1">
      <c r="A7" s="5">
        <v>1999</v>
      </c>
      <c r="B7" s="25">
        <v>7672465</v>
      </c>
      <c r="C7" s="1">
        <v>100</v>
      </c>
      <c r="D7" s="25">
        <v>8141882</v>
      </c>
      <c r="E7" s="25">
        <v>5149859</v>
      </c>
      <c r="F7" s="1">
        <v>106.1</v>
      </c>
      <c r="G7" s="1">
        <v>67.1</v>
      </c>
      <c r="H7" s="1">
        <v>63.2</v>
      </c>
    </row>
    <row r="8" spans="1:8" ht="39.75" customHeight="1">
      <c r="A8" s="5">
        <v>2000</v>
      </c>
      <c r="B8" s="25">
        <v>7268335</v>
      </c>
      <c r="C8" s="1">
        <v>100</v>
      </c>
      <c r="D8" s="25">
        <v>8208083</v>
      </c>
      <c r="E8" s="25">
        <v>5551014</v>
      </c>
      <c r="F8" s="1">
        <v>112.9</v>
      </c>
      <c r="G8" s="1">
        <v>76.4</v>
      </c>
      <c r="H8" s="1">
        <v>67.6</v>
      </c>
    </row>
    <row r="9" spans="1:8" ht="39.75" customHeight="1">
      <c r="A9" s="5">
        <v>2001</v>
      </c>
      <c r="B9" s="33">
        <v>13219262</v>
      </c>
      <c r="C9" s="1">
        <v>99.9</v>
      </c>
      <c r="D9" s="33">
        <v>13749328</v>
      </c>
      <c r="E9" s="25">
        <v>9063408</v>
      </c>
      <c r="F9" s="1">
        <v>104</v>
      </c>
      <c r="G9" s="1">
        <v>68.6</v>
      </c>
      <c r="H9" s="1">
        <v>65.9</v>
      </c>
    </row>
    <row r="10" spans="1:8" ht="39.75" customHeight="1">
      <c r="A10" s="26">
        <v>2002</v>
      </c>
      <c r="B10" s="27">
        <f>SUM(B11:B19)</f>
        <v>11197586</v>
      </c>
      <c r="C10" s="27">
        <f>SUM(C11:C19)</f>
        <v>100</v>
      </c>
      <c r="D10" s="27">
        <f>SUM(D11:D19)</f>
        <v>10270952</v>
      </c>
      <c r="E10" s="27">
        <f>SUM(E11:E19)</f>
        <v>7121224</v>
      </c>
      <c r="F10" s="34">
        <f aca="true" t="shared" si="0" ref="F10:F16">D10/B10*100</f>
        <v>91.72469851984168</v>
      </c>
      <c r="G10" s="34">
        <f>E10/B10*100</f>
        <v>63.59606436601604</v>
      </c>
      <c r="H10" s="34">
        <f>E10/D10*100</f>
        <v>69.33363139074157</v>
      </c>
    </row>
    <row r="11" spans="1:8" ht="39.75" customHeight="1">
      <c r="A11" s="35" t="s">
        <v>84</v>
      </c>
      <c r="B11" s="25">
        <v>3601765</v>
      </c>
      <c r="C11" s="36">
        <f aca="true" t="shared" si="1" ref="C11:C16">B11/$B$10*100</f>
        <v>32.16554889598526</v>
      </c>
      <c r="D11" s="25">
        <v>3077928</v>
      </c>
      <c r="E11" s="37">
        <v>2940136</v>
      </c>
      <c r="F11" s="38">
        <f t="shared" si="0"/>
        <v>85.45610277183548</v>
      </c>
      <c r="G11" s="38">
        <f aca="true" t="shared" si="2" ref="G11:G16">E11/B11*100</f>
        <v>81.63042286212455</v>
      </c>
      <c r="H11" s="38">
        <f aca="true" t="shared" si="3" ref="H11:H16">E11/D11*100</f>
        <v>95.52322211565702</v>
      </c>
    </row>
    <row r="12" spans="1:8" ht="39.75" customHeight="1">
      <c r="A12" s="35" t="s">
        <v>85</v>
      </c>
      <c r="B12" s="25">
        <v>81492</v>
      </c>
      <c r="C12" s="36">
        <f t="shared" si="1"/>
        <v>0.7277640019911434</v>
      </c>
      <c r="D12" s="25">
        <v>59682</v>
      </c>
      <c r="E12" s="37">
        <v>53320</v>
      </c>
      <c r="F12" s="38">
        <f t="shared" si="0"/>
        <v>73.2366367250773</v>
      </c>
      <c r="G12" s="38">
        <f t="shared" si="2"/>
        <v>65.42973543415305</v>
      </c>
      <c r="H12" s="38">
        <f t="shared" si="3"/>
        <v>89.3401695653631</v>
      </c>
    </row>
    <row r="13" spans="1:8" ht="39.75" customHeight="1">
      <c r="A13" s="35" t="s">
        <v>86</v>
      </c>
      <c r="B13" s="25">
        <v>2760531</v>
      </c>
      <c r="C13" s="36">
        <f t="shared" si="1"/>
        <v>24.652911797239156</v>
      </c>
      <c r="D13" s="25">
        <v>2903785</v>
      </c>
      <c r="E13" s="37">
        <v>1353419</v>
      </c>
      <c r="F13" s="38">
        <f t="shared" si="0"/>
        <v>105.18936393034528</v>
      </c>
      <c r="G13" s="38">
        <f t="shared" si="2"/>
        <v>49.02748782752304</v>
      </c>
      <c r="H13" s="38">
        <f t="shared" si="3"/>
        <v>46.60878818507568</v>
      </c>
    </row>
    <row r="14" spans="1:8" ht="39.75" customHeight="1">
      <c r="A14" s="35" t="s">
        <v>87</v>
      </c>
      <c r="B14" s="25">
        <v>175201</v>
      </c>
      <c r="C14" s="36">
        <f t="shared" si="1"/>
        <v>1.564631876906326</v>
      </c>
      <c r="D14" s="25">
        <v>183808</v>
      </c>
      <c r="E14" s="37">
        <v>158638</v>
      </c>
      <c r="F14" s="38">
        <f t="shared" si="0"/>
        <v>104.91264319267583</v>
      </c>
      <c r="G14" s="38">
        <f t="shared" si="2"/>
        <v>90.54628683626234</v>
      </c>
      <c r="H14" s="38">
        <f t="shared" si="3"/>
        <v>86.30636316155989</v>
      </c>
    </row>
    <row r="15" spans="1:8" ht="39.75" customHeight="1">
      <c r="A15" s="35" t="s">
        <v>51</v>
      </c>
      <c r="B15" s="37">
        <v>1802000</v>
      </c>
      <c r="C15" s="36">
        <f t="shared" si="1"/>
        <v>16.092754277573757</v>
      </c>
      <c r="D15" s="36">
        <v>1246757</v>
      </c>
      <c r="E15" s="39" t="s">
        <v>0</v>
      </c>
      <c r="F15" s="38">
        <f t="shared" si="0"/>
        <v>69.18740288568257</v>
      </c>
      <c r="G15" s="38" t="s">
        <v>0</v>
      </c>
      <c r="H15" s="38" t="s">
        <v>0</v>
      </c>
    </row>
    <row r="16" spans="1:8" ht="39.75" customHeight="1">
      <c r="A16" s="40" t="s">
        <v>50</v>
      </c>
      <c r="B16" s="25">
        <v>2776597</v>
      </c>
      <c r="C16" s="36">
        <f t="shared" si="1"/>
        <v>24.79638915030436</v>
      </c>
      <c r="D16" s="25">
        <v>2798992</v>
      </c>
      <c r="E16" s="37">
        <v>2615711</v>
      </c>
      <c r="F16" s="38">
        <f t="shared" si="0"/>
        <v>100.80656285373786</v>
      </c>
      <c r="G16" s="38">
        <f t="shared" si="2"/>
        <v>94.20564093384816</v>
      </c>
      <c r="H16" s="38">
        <f t="shared" si="3"/>
        <v>93.4518926813653</v>
      </c>
    </row>
    <row r="17" spans="1:8" ht="39.75" customHeight="1">
      <c r="A17" s="35" t="s">
        <v>23</v>
      </c>
      <c r="B17" s="25" t="s">
        <v>0</v>
      </c>
      <c r="C17" s="36" t="s">
        <v>0</v>
      </c>
      <c r="D17" s="36" t="s">
        <v>0</v>
      </c>
      <c r="E17" s="37" t="s">
        <v>0</v>
      </c>
      <c r="F17" s="41" t="s">
        <v>0</v>
      </c>
      <c r="G17" s="41" t="s">
        <v>0</v>
      </c>
      <c r="H17" s="41" t="s">
        <v>0</v>
      </c>
    </row>
    <row r="18" spans="1:8" ht="39.75" customHeight="1">
      <c r="A18" s="5" t="s">
        <v>22</v>
      </c>
      <c r="B18" s="42" t="s">
        <v>0</v>
      </c>
      <c r="C18" s="36" t="s">
        <v>0</v>
      </c>
      <c r="D18" s="36" t="s">
        <v>0</v>
      </c>
      <c r="E18" s="37" t="s">
        <v>0</v>
      </c>
      <c r="F18" s="41" t="s">
        <v>0</v>
      </c>
      <c r="G18" s="41" t="s">
        <v>0</v>
      </c>
      <c r="H18" s="41" t="s">
        <v>0</v>
      </c>
    </row>
    <row r="19" spans="1:8" ht="39.75" customHeight="1" thickBot="1">
      <c r="A19" s="29" t="s">
        <v>24</v>
      </c>
      <c r="B19" s="43" t="s">
        <v>0</v>
      </c>
      <c r="C19" s="44" t="s">
        <v>0</v>
      </c>
      <c r="D19" s="44" t="s">
        <v>0</v>
      </c>
      <c r="E19" s="45" t="s">
        <v>0</v>
      </c>
      <c r="F19" s="46" t="s">
        <v>0</v>
      </c>
      <c r="G19" s="46" t="s">
        <v>0</v>
      </c>
      <c r="H19" s="46" t="s">
        <v>0</v>
      </c>
    </row>
    <row r="20" spans="7:8" ht="21" customHeight="1">
      <c r="G20" s="97" t="s">
        <v>13</v>
      </c>
      <c r="H20" s="97"/>
    </row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</sheetData>
  <mergeCells count="6">
    <mergeCell ref="A2:H2"/>
    <mergeCell ref="G20:H20"/>
    <mergeCell ref="G3:H3"/>
    <mergeCell ref="B4:C4"/>
    <mergeCell ref="D4:E4"/>
    <mergeCell ref="F4:H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E6" sqref="E6"/>
    </sheetView>
  </sheetViews>
  <sheetFormatPr defaultColWidth="8.88671875" defaultRowHeight="13.5"/>
  <cols>
    <col min="1" max="1" width="11.77734375" style="1" customWidth="1"/>
    <col min="2" max="6" width="12.77734375" style="1" customWidth="1"/>
    <col min="7" max="14" width="9.3359375" style="1" customWidth="1"/>
    <col min="15" max="43" width="8.77734375" style="1" customWidth="1"/>
    <col min="44" max="16384" width="8.88671875" style="1" customWidth="1"/>
  </cols>
  <sheetData>
    <row r="1" ht="21" customHeight="1"/>
    <row r="2" spans="1:14" s="71" customFormat="1" ht="30" customHeight="1">
      <c r="A2" s="102" t="s">
        <v>133</v>
      </c>
      <c r="B2" s="102"/>
      <c r="C2" s="102"/>
      <c r="D2" s="102"/>
      <c r="E2" s="102"/>
      <c r="F2" s="102"/>
      <c r="G2" s="72"/>
      <c r="H2" s="72"/>
      <c r="I2" s="102"/>
      <c r="J2" s="102"/>
      <c r="K2" s="102"/>
      <c r="L2" s="102"/>
      <c r="M2" s="102"/>
      <c r="N2" s="102"/>
    </row>
    <row r="3" spans="1:14" ht="21" customHeight="1" thickBot="1">
      <c r="A3" s="99"/>
      <c r="B3" s="99"/>
      <c r="C3" s="2"/>
      <c r="D3" s="2"/>
      <c r="E3" s="2"/>
      <c r="F3" s="2"/>
      <c r="G3" s="2"/>
      <c r="H3" s="2"/>
      <c r="I3" s="2"/>
      <c r="J3" s="2"/>
      <c r="K3" s="2"/>
      <c r="L3" s="2"/>
      <c r="M3" s="101" t="s">
        <v>127</v>
      </c>
      <c r="N3" s="101"/>
    </row>
    <row r="4" spans="1:14" ht="21" customHeight="1">
      <c r="A4" s="3" t="s">
        <v>53</v>
      </c>
      <c r="B4" s="103" t="s">
        <v>54</v>
      </c>
      <c r="C4" s="89" t="s">
        <v>55</v>
      </c>
      <c r="D4" s="89"/>
      <c r="E4" s="100" t="s">
        <v>56</v>
      </c>
      <c r="F4" s="85"/>
      <c r="G4" s="81" t="s">
        <v>57</v>
      </c>
      <c r="H4" s="94"/>
      <c r="I4" s="100" t="s">
        <v>58</v>
      </c>
      <c r="J4" s="100"/>
      <c r="K4" s="89" t="s">
        <v>59</v>
      </c>
      <c r="L4" s="89"/>
      <c r="M4" s="89" t="s">
        <v>60</v>
      </c>
      <c r="N4" s="94"/>
    </row>
    <row r="5" spans="1:14" ht="21" customHeight="1">
      <c r="A5" s="6" t="s">
        <v>61</v>
      </c>
      <c r="B5" s="89"/>
      <c r="C5" s="9" t="s">
        <v>62</v>
      </c>
      <c r="D5" s="9" t="s">
        <v>63</v>
      </c>
      <c r="E5" s="9" t="s">
        <v>62</v>
      </c>
      <c r="F5" s="21" t="s">
        <v>63</v>
      </c>
      <c r="G5" s="22" t="s">
        <v>62</v>
      </c>
      <c r="H5" s="21" t="s">
        <v>63</v>
      </c>
      <c r="I5" s="23" t="s">
        <v>64</v>
      </c>
      <c r="J5" s="23" t="s">
        <v>63</v>
      </c>
      <c r="K5" s="23" t="s">
        <v>64</v>
      </c>
      <c r="L5" s="23" t="s">
        <v>63</v>
      </c>
      <c r="M5" s="23" t="s">
        <v>64</v>
      </c>
      <c r="N5" s="24" t="s">
        <v>63</v>
      </c>
    </row>
    <row r="6" spans="1:14" ht="46.5" customHeight="1">
      <c r="A6" s="5">
        <v>1998</v>
      </c>
      <c r="B6" s="25">
        <f>SUM(D6,F6,H6)</f>
        <v>18439633</v>
      </c>
      <c r="C6" s="25">
        <v>44491184</v>
      </c>
      <c r="D6" s="25">
        <v>13648998</v>
      </c>
      <c r="E6" s="25">
        <v>34535</v>
      </c>
      <c r="F6" s="25">
        <v>4790635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</row>
    <row r="7" spans="1:14" ht="46.5" customHeight="1">
      <c r="A7" s="5">
        <v>1999</v>
      </c>
      <c r="B7" s="25">
        <f>SUM(D7,F7,H7)</f>
        <v>21560290</v>
      </c>
      <c r="C7" s="25">
        <v>44685441</v>
      </c>
      <c r="D7" s="25">
        <v>15145136</v>
      </c>
      <c r="E7" s="25">
        <v>36841</v>
      </c>
      <c r="F7" s="25">
        <v>6415154</v>
      </c>
      <c r="G7" s="1" t="s">
        <v>0</v>
      </c>
      <c r="H7" s="1" t="s">
        <v>0</v>
      </c>
      <c r="I7" s="1" t="s">
        <v>0</v>
      </c>
      <c r="J7" s="1" t="s">
        <v>0</v>
      </c>
      <c r="K7" s="1" t="s">
        <v>0</v>
      </c>
      <c r="L7" s="1" t="s">
        <v>0</v>
      </c>
      <c r="M7" s="1" t="s">
        <v>0</v>
      </c>
      <c r="N7" s="1" t="s">
        <v>0</v>
      </c>
    </row>
    <row r="8" spans="1:14" ht="46.5" customHeight="1">
      <c r="A8" s="5">
        <v>2000</v>
      </c>
      <c r="B8" s="25">
        <f>SUM(D8,F8,H8)</f>
        <v>25286930</v>
      </c>
      <c r="C8" s="25">
        <v>44935940</v>
      </c>
      <c r="D8" s="25">
        <v>17258021</v>
      </c>
      <c r="E8" s="25">
        <v>39488</v>
      </c>
      <c r="F8" s="25">
        <v>8028909</v>
      </c>
      <c r="G8" s="1" t="s">
        <v>0</v>
      </c>
      <c r="H8" s="1" t="s">
        <v>0</v>
      </c>
      <c r="I8" s="1" t="s">
        <v>0</v>
      </c>
      <c r="J8" s="1" t="s">
        <v>0</v>
      </c>
      <c r="K8" s="1" t="s">
        <v>0</v>
      </c>
      <c r="L8" s="1" t="s">
        <v>0</v>
      </c>
      <c r="M8" s="1" t="s">
        <v>0</v>
      </c>
      <c r="N8" s="25" t="s">
        <v>0</v>
      </c>
    </row>
    <row r="9" spans="1:14" ht="46.5" customHeight="1">
      <c r="A9" s="5">
        <v>2001</v>
      </c>
      <c r="B9" s="25">
        <v>28707865</v>
      </c>
      <c r="C9" s="25">
        <v>45051246</v>
      </c>
      <c r="D9" s="25">
        <v>20223733</v>
      </c>
      <c r="E9" s="25">
        <v>40920</v>
      </c>
      <c r="F9" s="25">
        <v>8484132</v>
      </c>
      <c r="G9" s="1" t="s">
        <v>27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25" t="s">
        <v>27</v>
      </c>
    </row>
    <row r="10" spans="1:14" s="28" customFormat="1" ht="46.5" customHeight="1">
      <c r="A10" s="26">
        <v>2002</v>
      </c>
      <c r="B10" s="27">
        <f>SUM(B11:B17)</f>
        <v>30223184</v>
      </c>
      <c r="C10" s="27">
        <f>SUM(C11:C17)</f>
        <v>45253048</v>
      </c>
      <c r="D10" s="27">
        <f>SUM(D11:D17)</f>
        <v>21739052</v>
      </c>
      <c r="E10" s="27">
        <f>SUM(E11:E17)</f>
        <v>40920</v>
      </c>
      <c r="F10" s="27">
        <f>SUM(F11:F17)</f>
        <v>8484132</v>
      </c>
      <c r="G10" s="28" t="s">
        <v>0</v>
      </c>
      <c r="H10" s="28" t="s">
        <v>0</v>
      </c>
      <c r="I10" s="28" t="s">
        <v>0</v>
      </c>
      <c r="J10" s="28" t="s">
        <v>0</v>
      </c>
      <c r="K10" s="28" t="s">
        <v>0</v>
      </c>
      <c r="L10" s="28" t="s">
        <v>0</v>
      </c>
      <c r="M10" s="28" t="s">
        <v>0</v>
      </c>
      <c r="N10" s="27" t="s">
        <v>0</v>
      </c>
    </row>
    <row r="11" spans="1:14" ht="46.5" customHeight="1">
      <c r="A11" s="5" t="s">
        <v>65</v>
      </c>
      <c r="B11" s="25">
        <f>SUM(D11,F11)</f>
        <v>8784248</v>
      </c>
      <c r="C11" s="25">
        <v>7131357</v>
      </c>
      <c r="D11" s="25">
        <v>5465180</v>
      </c>
      <c r="E11" s="25">
        <v>16953</v>
      </c>
      <c r="F11" s="25">
        <v>3319068</v>
      </c>
      <c r="N11" s="25"/>
    </row>
    <row r="12" spans="1:14" ht="46.5" customHeight="1">
      <c r="A12" s="5" t="s">
        <v>66</v>
      </c>
      <c r="B12" s="25">
        <f aca="true" t="shared" si="0" ref="B12:B17">SUM(D12,F12)</f>
        <v>1842483</v>
      </c>
      <c r="C12" s="25">
        <v>1564286</v>
      </c>
      <c r="D12" s="25">
        <v>1509390</v>
      </c>
      <c r="E12" s="25">
        <v>2680</v>
      </c>
      <c r="F12" s="25">
        <v>333093</v>
      </c>
      <c r="N12" s="25"/>
    </row>
    <row r="13" spans="1:14" ht="46.5" customHeight="1">
      <c r="A13" s="5" t="s">
        <v>67</v>
      </c>
      <c r="B13" s="25">
        <f t="shared" si="0"/>
        <v>3554923</v>
      </c>
      <c r="C13" s="25">
        <v>10728681</v>
      </c>
      <c r="D13" s="25">
        <v>2531899</v>
      </c>
      <c r="E13" s="25">
        <v>3735</v>
      </c>
      <c r="F13" s="25">
        <v>1023024</v>
      </c>
      <c r="N13" s="25"/>
    </row>
    <row r="14" spans="1:14" ht="46.5" customHeight="1">
      <c r="A14" s="5" t="s">
        <v>68</v>
      </c>
      <c r="B14" s="25">
        <f t="shared" si="0"/>
        <v>6487831</v>
      </c>
      <c r="C14" s="25">
        <v>6895341</v>
      </c>
      <c r="D14" s="25">
        <v>3838200</v>
      </c>
      <c r="E14" s="25">
        <v>7432</v>
      </c>
      <c r="F14" s="25">
        <v>2649631</v>
      </c>
      <c r="N14" s="25"/>
    </row>
    <row r="15" spans="1:14" ht="46.5" customHeight="1">
      <c r="A15" s="5" t="s">
        <v>69</v>
      </c>
      <c r="B15" s="25">
        <f t="shared" si="0"/>
        <v>3587184</v>
      </c>
      <c r="C15" s="25">
        <v>9653626</v>
      </c>
      <c r="D15" s="25">
        <v>3290543</v>
      </c>
      <c r="E15" s="25">
        <v>3822</v>
      </c>
      <c r="F15" s="25">
        <v>296641</v>
      </c>
      <c r="N15" s="25"/>
    </row>
    <row r="16" spans="1:14" ht="46.5" customHeight="1">
      <c r="A16" s="5" t="s">
        <v>70</v>
      </c>
      <c r="B16" s="25">
        <f t="shared" si="0"/>
        <v>3538122</v>
      </c>
      <c r="C16" s="25">
        <v>5817557</v>
      </c>
      <c r="D16" s="25">
        <v>3048550</v>
      </c>
      <c r="E16" s="25">
        <v>2967</v>
      </c>
      <c r="F16" s="25">
        <v>489572</v>
      </c>
      <c r="N16" s="25"/>
    </row>
    <row r="17" spans="1:14" ht="46.5" customHeight="1" thickBot="1">
      <c r="A17" s="29" t="s">
        <v>71</v>
      </c>
      <c r="B17" s="25">
        <f t="shared" si="0"/>
        <v>2428393</v>
      </c>
      <c r="C17" s="30">
        <v>3462200</v>
      </c>
      <c r="D17" s="30">
        <v>2055290</v>
      </c>
      <c r="E17" s="30">
        <v>3331</v>
      </c>
      <c r="F17" s="30">
        <v>373103</v>
      </c>
      <c r="G17" s="2"/>
      <c r="H17" s="2"/>
      <c r="I17" s="2"/>
      <c r="J17" s="2"/>
      <c r="K17" s="2"/>
      <c r="L17" s="2"/>
      <c r="M17" s="2"/>
      <c r="N17" s="30"/>
    </row>
    <row r="18" spans="1:14" ht="21" customHeight="1">
      <c r="A18" s="98"/>
      <c r="B18" s="98"/>
      <c r="M18" s="97" t="s">
        <v>13</v>
      </c>
      <c r="N18" s="97"/>
    </row>
  </sheetData>
  <mergeCells count="13">
    <mergeCell ref="A18:B18"/>
    <mergeCell ref="M18:N18"/>
    <mergeCell ref="I2:N2"/>
    <mergeCell ref="A3:B3"/>
    <mergeCell ref="B4:B5"/>
    <mergeCell ref="C4:D4"/>
    <mergeCell ref="E4:F4"/>
    <mergeCell ref="G4:H4"/>
    <mergeCell ref="I4:J4"/>
    <mergeCell ref="M3:N3"/>
    <mergeCell ref="K4:L4"/>
    <mergeCell ref="M4:N4"/>
    <mergeCell ref="A2:F2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실업대책</cp:lastModifiedBy>
  <cp:lastPrinted>2003-12-15T00:02:13Z</cp:lastPrinted>
  <dcterms:created xsi:type="dcterms:W3CDTF">2002-02-28T03:54:28Z</dcterms:created>
  <dcterms:modified xsi:type="dcterms:W3CDTF">2003-12-15T00:26:30Z</dcterms:modified>
  <cp:category/>
  <cp:version/>
  <cp:contentType/>
  <cp:contentStatus/>
</cp:coreProperties>
</file>