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60" windowHeight="6750" tabRatio="847" firstSheet="1" activeTab="5"/>
  </bookViews>
  <sheets>
    <sheet name="1.인구추이" sheetId="1" r:id="rId1"/>
    <sheet name="1.인구추이 (2)" sheetId="2" r:id="rId2"/>
    <sheet name="2.읍면별세대및인구" sheetId="3" r:id="rId3"/>
    <sheet name="3.읍면별리별세대별인구" sheetId="4" r:id="rId4"/>
    <sheet name="4.연령별(5세계급)및성별인구" sheetId="5" r:id="rId5"/>
    <sheet name="5.주민등록에의한인구이동" sheetId="6" r:id="rId6"/>
    <sheet name="6.호적에의한인구동태신고" sheetId="7" r:id="rId7"/>
  </sheets>
  <definedNames>
    <definedName name="_xlnm.Print_Area" localSheetId="5">'5.주민등록에의한인구이동'!$A$1:$J$21</definedName>
    <definedName name="Z_39478C7B_6567_4A44_AE3D_A53A7A693A7D_.wvu.PrintArea" localSheetId="5" hidden="1">'5.주민등록에의한인구이동'!$A$1:$J$21</definedName>
    <definedName name="Z_4C0CF6E5_0E59_4FF3_BFB7_4E8E1EB4CDD3_.wvu.PrintArea" localSheetId="5" hidden="1">'5.주민등록에의한인구이동'!$A$1:$J$21</definedName>
  </definedNames>
  <calcPr fullCalcOnLoad="1"/>
</workbook>
</file>

<file path=xl/sharedStrings.xml><?xml version="1.0" encoding="utf-8"?>
<sst xmlns="http://schemas.openxmlformats.org/spreadsheetml/2006/main" count="395" uniqueCount="215">
  <si>
    <t>면  적</t>
  </si>
  <si>
    <t>(단위 : 세대, 명)</t>
  </si>
  <si>
    <t>읍 면 별</t>
  </si>
  <si>
    <t>계</t>
  </si>
  <si>
    <t>여</t>
  </si>
  <si>
    <t>남</t>
  </si>
  <si>
    <t>가 구 수</t>
  </si>
  <si>
    <t>인     구     수</t>
  </si>
  <si>
    <t>세 대 당</t>
  </si>
  <si>
    <t>리     별</t>
  </si>
  <si>
    <t>인  구</t>
  </si>
  <si>
    <t>이 룡 리</t>
  </si>
  <si>
    <t>장 수 읍</t>
  </si>
  <si>
    <t>신 창 리</t>
  </si>
  <si>
    <t>장 수 리</t>
  </si>
  <si>
    <t>오 산 리</t>
  </si>
  <si>
    <t>노 하 리</t>
  </si>
  <si>
    <t>건 지 리</t>
  </si>
  <si>
    <t>선 창 리</t>
  </si>
  <si>
    <t>마 하 리</t>
  </si>
  <si>
    <t>노 곡 리</t>
  </si>
  <si>
    <t>백 운 리</t>
  </si>
  <si>
    <t>동 촌 리</t>
  </si>
  <si>
    <t>학 선 리</t>
  </si>
  <si>
    <t>덕 산 리</t>
  </si>
  <si>
    <t>동 화 리</t>
  </si>
  <si>
    <t>두 산 리</t>
  </si>
  <si>
    <t>개 정 리</t>
  </si>
  <si>
    <t>교 동 리</t>
  </si>
  <si>
    <t>수 분 리</t>
  </si>
  <si>
    <t>국 포 리</t>
  </si>
  <si>
    <t>송 천 리</t>
  </si>
  <si>
    <t>죽 산 리</t>
  </si>
  <si>
    <t>용 계 리</t>
  </si>
  <si>
    <t>사 암 리</t>
  </si>
  <si>
    <t>대 성 리</t>
  </si>
  <si>
    <t>지 지 리</t>
  </si>
  <si>
    <t>식 천 리</t>
  </si>
  <si>
    <t>산 서 면</t>
  </si>
  <si>
    <t>죽 림 리</t>
  </si>
  <si>
    <t>오 성 리</t>
  </si>
  <si>
    <t>노 단 리</t>
  </si>
  <si>
    <t>쌍 계 리</t>
  </si>
  <si>
    <t>논 곡 리</t>
  </si>
  <si>
    <t>사 계 리</t>
  </si>
  <si>
    <t>대 론 리</t>
  </si>
  <si>
    <t>봉 서 리</t>
  </si>
  <si>
    <t>유 정 리</t>
  </si>
  <si>
    <t>사 상 리</t>
  </si>
  <si>
    <t>장 계 면</t>
  </si>
  <si>
    <t>하 월 리</t>
  </si>
  <si>
    <t xml:space="preserve">장 계 리 </t>
  </si>
  <si>
    <t xml:space="preserve"> </t>
  </si>
  <si>
    <t>-</t>
  </si>
  <si>
    <t>고령자</t>
  </si>
  <si>
    <t>자료 : 자치행정과</t>
  </si>
  <si>
    <t>금 곡 리</t>
  </si>
  <si>
    <t>무 농 리</t>
  </si>
  <si>
    <t>금 덕 리</t>
  </si>
  <si>
    <t>월 강 리</t>
  </si>
  <si>
    <t>삼 봉 리</t>
  </si>
  <si>
    <t>명 덕 리</t>
  </si>
  <si>
    <t>오 동 리</t>
  </si>
  <si>
    <t>대 곡 리</t>
  </si>
  <si>
    <t>천 천 면</t>
  </si>
  <si>
    <t>장 판 리</t>
  </si>
  <si>
    <t>월 곡 리</t>
  </si>
  <si>
    <t>와 룡 리</t>
  </si>
  <si>
    <t>남 양 리</t>
  </si>
  <si>
    <t>삼 고 리</t>
  </si>
  <si>
    <t>봉 덕 리</t>
  </si>
  <si>
    <t>춘 송 리</t>
  </si>
  <si>
    <t>용 광 리</t>
  </si>
  <si>
    <t>침 곡 리</t>
  </si>
  <si>
    <t>화 양 리</t>
  </si>
  <si>
    <t>신 전 리</t>
  </si>
  <si>
    <t>호 덕 리</t>
  </si>
  <si>
    <t>화 음 리</t>
  </si>
  <si>
    <t>가 곡 리</t>
  </si>
  <si>
    <t>궁 양 리</t>
  </si>
  <si>
    <t>장 안 리</t>
  </si>
  <si>
    <t>계 북 면</t>
  </si>
  <si>
    <t>월 현 리</t>
  </si>
  <si>
    <t>매 계 리</t>
  </si>
  <si>
    <t>농 소 리</t>
  </si>
  <si>
    <t>어 전 리</t>
  </si>
  <si>
    <t>임 평 리</t>
  </si>
  <si>
    <t>원 촌 리</t>
  </si>
  <si>
    <t xml:space="preserve">양 악 리 </t>
  </si>
  <si>
    <t>(전라북도)</t>
  </si>
  <si>
    <t>연도별</t>
  </si>
  <si>
    <t>세대수</t>
  </si>
  <si>
    <t>인   구   수</t>
  </si>
  <si>
    <t>인 구 밀 도</t>
  </si>
  <si>
    <t>세대당</t>
  </si>
  <si>
    <t>65세이상</t>
  </si>
  <si>
    <t>명</t>
  </si>
  <si>
    <t>인구수</t>
  </si>
  <si>
    <t>-</t>
  </si>
  <si>
    <t>(장수군)</t>
  </si>
  <si>
    <t>자료 : 주민등록인구통계보고서</t>
  </si>
  <si>
    <t>인        구</t>
  </si>
  <si>
    <t>연 도 별</t>
  </si>
  <si>
    <t>군 합 계</t>
  </si>
  <si>
    <t>번 암 면</t>
  </si>
  <si>
    <t>오 봉 리</t>
  </si>
  <si>
    <t>연 평 리</t>
  </si>
  <si>
    <t>계 남 면</t>
  </si>
  <si>
    <t>구   분</t>
  </si>
  <si>
    <t>장수읍</t>
  </si>
  <si>
    <t>산서면</t>
  </si>
  <si>
    <t>번암면</t>
  </si>
  <si>
    <t>장계면</t>
  </si>
  <si>
    <t>천천면</t>
  </si>
  <si>
    <t>계남면</t>
  </si>
  <si>
    <t>계북면</t>
  </si>
  <si>
    <t>전  입</t>
  </si>
  <si>
    <t>전  출</t>
  </si>
  <si>
    <t>이동율</t>
  </si>
  <si>
    <t>읍면리</t>
  </si>
  <si>
    <t>인    구</t>
  </si>
  <si>
    <t xml:space="preserve"> 구  분</t>
  </si>
  <si>
    <t>행정구역</t>
  </si>
  <si>
    <t>인          구</t>
  </si>
  <si>
    <t>(시,군)</t>
  </si>
  <si>
    <t>총  계</t>
  </si>
  <si>
    <t>시  계</t>
  </si>
  <si>
    <t>전주시</t>
  </si>
  <si>
    <t>완산구</t>
  </si>
  <si>
    <t>덕진구</t>
  </si>
  <si>
    <t>군산시</t>
  </si>
  <si>
    <t>익산시</t>
  </si>
  <si>
    <t>정읍시</t>
  </si>
  <si>
    <t>남원시</t>
  </si>
  <si>
    <t>김제시</t>
  </si>
  <si>
    <t>군  계</t>
  </si>
  <si>
    <t>완주군</t>
  </si>
  <si>
    <t>진안군</t>
  </si>
  <si>
    <t>무주군</t>
  </si>
  <si>
    <t>장수군</t>
  </si>
  <si>
    <t>임실군</t>
  </si>
  <si>
    <t>순창군</t>
  </si>
  <si>
    <t>고창군</t>
  </si>
  <si>
    <t>부안군</t>
  </si>
  <si>
    <r>
      <t>(단위 : 세대, 명, km</t>
    </r>
    <r>
      <rPr>
        <vertAlign val="superscript"/>
        <sz val="10"/>
        <rFont val="새굴림"/>
        <family val="1"/>
      </rPr>
      <t>2</t>
    </r>
    <r>
      <rPr>
        <sz val="10"/>
        <rFont val="새굴림"/>
        <family val="1"/>
      </rPr>
      <t>)</t>
    </r>
  </si>
  <si>
    <r>
      <t>면적(km</t>
    </r>
    <r>
      <rPr>
        <vertAlign val="superscript"/>
        <sz val="10"/>
        <rFont val="새굴림"/>
        <family val="1"/>
      </rPr>
      <t>2</t>
    </r>
    <r>
      <rPr>
        <sz val="10"/>
        <rFont val="새굴림"/>
        <family val="1"/>
      </rPr>
      <t>)</t>
    </r>
  </si>
  <si>
    <t>6. 호적에 의한 인구동태 신고</t>
  </si>
  <si>
    <t>(단위 : 세대, 명)</t>
  </si>
  <si>
    <t xml:space="preserve">시     군     간 </t>
  </si>
  <si>
    <t>시군내</t>
  </si>
  <si>
    <t>전 출</t>
  </si>
  <si>
    <t>주 : 1) 90년까지는 상주인구결과이며, `91년이후는 주민등록인구조사에 의한 자료</t>
  </si>
  <si>
    <t>한     국     인</t>
  </si>
  <si>
    <t>외     국     인</t>
  </si>
  <si>
    <t>합                계</t>
  </si>
  <si>
    <t>(속2)</t>
  </si>
  <si>
    <t>4. 연령별(5세 계급) 및 성별인구</t>
  </si>
  <si>
    <t>연령별</t>
  </si>
  <si>
    <t>총         계</t>
  </si>
  <si>
    <t>읍면별</t>
  </si>
  <si>
    <t>계</t>
  </si>
  <si>
    <t xml:space="preserve">남 </t>
  </si>
  <si>
    <t>여</t>
  </si>
  <si>
    <t>남</t>
  </si>
  <si>
    <t>장수읍</t>
  </si>
  <si>
    <t>산서면</t>
  </si>
  <si>
    <t>번암면</t>
  </si>
  <si>
    <t>장계면</t>
  </si>
  <si>
    <t>천천면</t>
  </si>
  <si>
    <t>계남면</t>
  </si>
  <si>
    <t>계북면</t>
  </si>
  <si>
    <t>자료 : 자치행정과</t>
  </si>
  <si>
    <t>(단위 : 명)</t>
  </si>
  <si>
    <t>5. 주민등록에 의한 인구이동</t>
  </si>
  <si>
    <t>총     이     동</t>
  </si>
  <si>
    <t>자료 : 자치행정과</t>
  </si>
  <si>
    <t>(단위 : 명, 건)</t>
  </si>
  <si>
    <t>연 도 별</t>
  </si>
  <si>
    <t>출   생</t>
  </si>
  <si>
    <t>사   망</t>
  </si>
  <si>
    <t>혼   인</t>
  </si>
  <si>
    <t>이   혼</t>
  </si>
  <si>
    <t>계</t>
  </si>
  <si>
    <t>남</t>
  </si>
  <si>
    <t>여</t>
  </si>
  <si>
    <t>-</t>
  </si>
  <si>
    <t>자료 : 자치행정과</t>
  </si>
  <si>
    <t>1. 인  구  추  이</t>
  </si>
  <si>
    <t>(속1)</t>
  </si>
  <si>
    <t>2. 읍면별 세대 및 인구</t>
  </si>
  <si>
    <t>3. 읍면ㆍ리별 세대 및 인구</t>
  </si>
  <si>
    <t>(속)</t>
  </si>
  <si>
    <t xml:space="preserve">시     군     간 </t>
  </si>
  <si>
    <t xml:space="preserve">시     도     간 </t>
  </si>
  <si>
    <t>순     이     동</t>
  </si>
  <si>
    <t>(단위 : 명, %)</t>
  </si>
  <si>
    <t>(전년말인구
+현년말인구)
÷2</t>
  </si>
  <si>
    <t>현년도
말인구</t>
  </si>
  <si>
    <t>5  ~  9세</t>
  </si>
  <si>
    <t>0  ~  4세</t>
  </si>
  <si>
    <t>10  ~  14세</t>
  </si>
  <si>
    <t>15  ~  19세</t>
  </si>
  <si>
    <t>20  ~  24세</t>
  </si>
  <si>
    <t>25  ~  29세</t>
  </si>
  <si>
    <t>30  ~  34세</t>
  </si>
  <si>
    <t>35  ~  39세</t>
  </si>
  <si>
    <t>40  ~  44세</t>
  </si>
  <si>
    <t>45  ~  49세</t>
  </si>
  <si>
    <t>50  ~  54세</t>
  </si>
  <si>
    <t>55  ~  59세</t>
  </si>
  <si>
    <t>60  ~  64세</t>
  </si>
  <si>
    <t>65  ~  69세</t>
  </si>
  <si>
    <t>70  ~  74세</t>
  </si>
  <si>
    <t>75  ~ 79세</t>
  </si>
  <si>
    <t>80세 이상</t>
  </si>
</sst>
</file>

<file path=xl/styles.xml><?xml version="1.0" encoding="utf-8"?>
<styleSheet xmlns="http://schemas.openxmlformats.org/spreadsheetml/2006/main">
  <numFmts count="3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_ ;_ * \-#,##0_ ;_ * &quot;-&quot;_ ;_ @_ "/>
    <numFmt numFmtId="178" formatCode="_ * #,##0.00_ ;_ * \-#,##0.00_ ;_ * &quot;-&quot;_ ;_ @_ "/>
    <numFmt numFmtId="179" formatCode="#,##0_);[Red]\(#,##0\)"/>
    <numFmt numFmtId="180" formatCode="0.0_);[Red]\(0.0\)"/>
    <numFmt numFmtId="181" formatCode="0.00_);[Red]\(0.00\)"/>
    <numFmt numFmtId="182" formatCode="#,##0.00_);[Red]\(#,##0.00\)"/>
    <numFmt numFmtId="183" formatCode="#,##0.0_);[Red]\(#,##0.0\)"/>
    <numFmt numFmtId="184" formatCode="#,##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.0_ "/>
    <numFmt numFmtId="191" formatCode="_-* #,##0.0_-;\-* #,##0.0_-;_-* &quot;-&quot;_-;_-@_-"/>
    <numFmt numFmtId="192" formatCode="_-* #,##0.0_-;\-* #,##0.0_-;_-* &quot;-&quot;?_-;_-@_-"/>
    <numFmt numFmtId="193" formatCode="_-* #,##0.00_-;\-* #,##0.00_-;_-* &quot;-&quot;_-;_-@_-"/>
    <numFmt numFmtId="194" formatCode="0_);[Red]\(0\)"/>
    <numFmt numFmtId="195" formatCode="#,##0.0_ "/>
    <numFmt numFmtId="196" formatCode="0_ "/>
  </numFmts>
  <fonts count="17">
    <font>
      <sz val="11"/>
      <name val="돋움"/>
      <family val="3"/>
    </font>
    <font>
      <sz val="8"/>
      <name val="돋움"/>
      <family val="3"/>
    </font>
    <font>
      <sz val="12"/>
      <name val="바탕체"/>
      <family val="1"/>
    </font>
    <font>
      <sz val="8"/>
      <name val="바탕"/>
      <family val="1"/>
    </font>
    <font>
      <sz val="10"/>
      <name val="새굴림"/>
      <family val="1"/>
    </font>
    <font>
      <b/>
      <sz val="10"/>
      <name val="새굴림"/>
      <family val="1"/>
    </font>
    <font>
      <vertAlign val="superscript"/>
      <sz val="10"/>
      <name val="새굴림"/>
      <family val="1"/>
    </font>
    <font>
      <sz val="16"/>
      <name val="새굴림"/>
      <family val="1"/>
    </font>
    <font>
      <b/>
      <sz val="16"/>
      <name val="바탕체"/>
      <family val="1"/>
    </font>
    <font>
      <sz val="16"/>
      <name val="바탕체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새굴림"/>
      <family val="1"/>
    </font>
    <font>
      <b/>
      <sz val="12"/>
      <name val="새굴림"/>
      <family val="1"/>
    </font>
    <font>
      <b/>
      <sz val="20"/>
      <name val="바탕체"/>
      <family val="1"/>
    </font>
    <font>
      <b/>
      <sz val="20"/>
      <name val="새굴림"/>
      <family val="1"/>
    </font>
    <font>
      <sz val="10"/>
      <name val="돋움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1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180" fontId="4" fillId="0" borderId="0" xfId="20" applyNumberFormat="1" applyFont="1" applyBorder="1" applyAlignment="1">
      <alignment horizontal="center" vertical="center"/>
    </xf>
    <xf numFmtId="181" fontId="4" fillId="0" borderId="0" xfId="20" applyNumberFormat="1" applyFont="1" applyBorder="1" applyAlignment="1">
      <alignment horizontal="center" vertical="center"/>
    </xf>
    <xf numFmtId="179" fontId="4" fillId="0" borderId="0" xfId="20" applyNumberFormat="1" applyFont="1" applyBorder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180" fontId="4" fillId="0" borderId="0" xfId="0" applyNumberFormat="1" applyFont="1" applyAlignment="1" applyProtection="1">
      <alignment horizontal="center" vertical="center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179" fontId="4" fillId="0" borderId="0" xfId="0" applyNumberFormat="1" applyFont="1" applyAlignment="1" applyProtection="1">
      <alignment horizontal="center" vertical="center"/>
      <protection locked="0"/>
    </xf>
    <xf numFmtId="183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84" fontId="4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176" fontId="4" fillId="0" borderId="9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9" fontId="4" fillId="0" borderId="0" xfId="21" applyNumberFormat="1" applyFont="1" applyBorder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182" fontId="4" fillId="0" borderId="0" xfId="0" applyNumberFormat="1" applyFont="1" applyAlignment="1">
      <alignment horizontal="center" vertical="center"/>
    </xf>
    <xf numFmtId="179" fontId="4" fillId="0" borderId="0" xfId="19" applyNumberFormat="1" applyFont="1" applyBorder="1" applyAlignment="1">
      <alignment horizontal="center" vertical="center"/>
    </xf>
    <xf numFmtId="179" fontId="4" fillId="0" borderId="0" xfId="19" applyNumberFormat="1" applyFont="1" applyBorder="1" applyAlignment="1" quotePrefix="1">
      <alignment horizontal="center" vertical="center"/>
    </xf>
    <xf numFmtId="179" fontId="4" fillId="0" borderId="0" xfId="19" applyNumberFormat="1" applyFont="1" applyBorder="1" applyAlignment="1">
      <alignment horizontal="center" vertical="center" shrinkToFit="1"/>
    </xf>
    <xf numFmtId="179" fontId="4" fillId="0" borderId="0" xfId="0" applyNumberFormat="1" applyFont="1" applyBorder="1" applyAlignment="1">
      <alignment horizontal="center" vertical="center"/>
    </xf>
    <xf numFmtId="179" fontId="5" fillId="0" borderId="2" xfId="20" applyNumberFormat="1" applyFont="1" applyBorder="1" applyAlignment="1">
      <alignment horizontal="center" vertical="center"/>
    </xf>
    <xf numFmtId="179" fontId="5" fillId="0" borderId="2" xfId="21" applyNumberFormat="1" applyFont="1" applyBorder="1" applyAlignment="1">
      <alignment horizontal="center" vertical="center"/>
    </xf>
    <xf numFmtId="180" fontId="5" fillId="0" borderId="2" xfId="20" applyNumberFormat="1" applyFont="1" applyBorder="1" applyAlignment="1">
      <alignment horizontal="center" vertical="center"/>
    </xf>
    <xf numFmtId="181" fontId="5" fillId="0" borderId="2" xfId="20" applyNumberFormat="1" applyFont="1" applyBorder="1" applyAlignment="1">
      <alignment horizontal="center" vertical="center"/>
    </xf>
    <xf numFmtId="179" fontId="5" fillId="0" borderId="2" xfId="0" applyNumberFormat="1" applyFont="1" applyBorder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182" fontId="5" fillId="0" borderId="0" xfId="0" applyNumberFormat="1" applyFont="1" applyAlignment="1">
      <alignment horizontal="center" vertical="center"/>
    </xf>
    <xf numFmtId="180" fontId="5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/>
    </xf>
    <xf numFmtId="176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176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5" fillId="0" borderId="16" xfId="0" applyNumberFormat="1" applyFont="1" applyBorder="1" applyAlignment="1" applyProtection="1">
      <alignment horizontal="center" vertical="center"/>
      <protection/>
    </xf>
    <xf numFmtId="179" fontId="5" fillId="0" borderId="0" xfId="0" applyNumberFormat="1" applyFont="1" applyAlignment="1" applyProtection="1">
      <alignment horizontal="center" vertical="center"/>
      <protection/>
    </xf>
    <xf numFmtId="0" fontId="5" fillId="0" borderId="1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Alignment="1" applyProtection="1">
      <alignment horizontal="center" vertical="center"/>
      <protection locked="0"/>
    </xf>
    <xf numFmtId="179" fontId="4" fillId="0" borderId="0" xfId="0" applyNumberFormat="1" applyFont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NumberFormat="1" applyFont="1" applyBorder="1" applyAlignment="1" applyProtection="1">
      <alignment horizontal="center" vertical="center"/>
      <protection locked="0"/>
    </xf>
    <xf numFmtId="179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183" fontId="4" fillId="0" borderId="9" xfId="0" applyNumberFormat="1" applyFont="1" applyBorder="1" applyAlignment="1">
      <alignment horizontal="center" vertical="center"/>
    </xf>
    <xf numFmtId="182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179" fontId="4" fillId="0" borderId="18" xfId="0" applyNumberFormat="1" applyFont="1" applyBorder="1" applyAlignment="1">
      <alignment horizontal="center" vertical="center"/>
    </xf>
    <xf numFmtId="183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84" fontId="5" fillId="0" borderId="0" xfId="0" applyNumberFormat="1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84" fontId="4" fillId="0" borderId="2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5" fillId="0" borderId="17" xfId="0" applyFont="1" applyBorder="1" applyAlignment="1" quotePrefix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183" fontId="4" fillId="0" borderId="0" xfId="0" applyNumberFormat="1" applyFont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76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76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quotePrefix="1">
      <alignment horizontal="center" vertical="center"/>
    </xf>
    <xf numFmtId="0" fontId="5" fillId="0" borderId="17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183" fontId="5" fillId="0" borderId="0" xfId="0" applyNumberFormat="1" applyFont="1" applyAlignment="1" applyProtection="1">
      <alignment horizontal="center" vertical="center"/>
      <protection/>
    </xf>
    <xf numFmtId="179" fontId="4" fillId="0" borderId="14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shrinkToFit="1"/>
    </xf>
    <xf numFmtId="0" fontId="4" fillId="0" borderId="2" xfId="0" applyFont="1" applyBorder="1" applyAlignment="1">
      <alignment shrinkToFit="1"/>
    </xf>
    <xf numFmtId="0" fontId="4" fillId="0" borderId="9" xfId="0" applyFont="1" applyBorder="1" applyAlignment="1">
      <alignment horizontal="center" vertical="center" shrinkToFit="1"/>
    </xf>
    <xf numFmtId="184" fontId="5" fillId="0" borderId="0" xfId="0" applyNumberFormat="1" applyFont="1" applyAlignment="1">
      <alignment horizontal="center" vertical="center" shrinkToFit="1"/>
    </xf>
    <xf numFmtId="184" fontId="4" fillId="0" borderId="0" xfId="0" applyNumberFormat="1" applyFont="1" applyAlignment="1">
      <alignment horizontal="center" vertical="center" shrinkToFit="1"/>
    </xf>
    <xf numFmtId="184" fontId="4" fillId="0" borderId="2" xfId="0" applyNumberFormat="1" applyFont="1" applyBorder="1" applyAlignment="1">
      <alignment horizontal="center" vertical="center" shrinkToFit="1"/>
    </xf>
    <xf numFmtId="184" fontId="4" fillId="0" borderId="0" xfId="0" applyNumberFormat="1" applyFont="1" applyAlignment="1" applyProtection="1">
      <alignment horizontal="center" vertical="center"/>
      <protection locked="0"/>
    </xf>
    <xf numFmtId="181" fontId="4" fillId="0" borderId="0" xfId="0" applyNumberFormat="1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center" vertical="center"/>
    </xf>
    <xf numFmtId="179" fontId="5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0" fontId="4" fillId="0" borderId="2" xfId="0" applyNumberFormat="1" applyFont="1" applyBorder="1" applyAlignment="1">
      <alignment horizontal="center" vertical="center"/>
    </xf>
    <xf numFmtId="179" fontId="4" fillId="0" borderId="0" xfId="0" applyNumberFormat="1" applyFont="1" applyAlignment="1" applyProtection="1">
      <alignment horizontal="center" vertical="center"/>
      <protection/>
    </xf>
    <xf numFmtId="179" fontId="4" fillId="0" borderId="2" xfId="0" applyNumberFormat="1" applyFont="1" applyBorder="1" applyAlignment="1" applyProtection="1">
      <alignment horizontal="center" vertical="center"/>
      <protection/>
    </xf>
    <xf numFmtId="180" fontId="4" fillId="0" borderId="2" xfId="0" applyNumberFormat="1" applyFont="1" applyBorder="1" applyAlignment="1" applyProtection="1">
      <alignment horizontal="center" vertical="center"/>
      <protection locked="0"/>
    </xf>
    <xf numFmtId="180" fontId="4" fillId="0" borderId="0" xfId="0" applyNumberFormat="1" applyFont="1" applyBorder="1" applyAlignment="1" applyProtection="1">
      <alignment horizontal="center" vertical="center"/>
      <protection locked="0"/>
    </xf>
    <xf numFmtId="190" fontId="4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shrinkToFit="1"/>
    </xf>
    <xf numFmtId="0" fontId="4" fillId="0" borderId="2" xfId="0" applyFont="1" applyBorder="1" applyAlignment="1">
      <alignment horizontal="right"/>
    </xf>
    <xf numFmtId="0" fontId="12" fillId="0" borderId="6" xfId="0" applyFont="1" applyBorder="1" applyAlignment="1">
      <alignment horizontal="center" vertical="center"/>
    </xf>
    <xf numFmtId="179" fontId="5" fillId="0" borderId="0" xfId="0" applyNumberFormat="1" applyFont="1" applyAlignment="1">
      <alignment horizontal="center" vertical="center" shrinkToFit="1"/>
    </xf>
    <xf numFmtId="0" fontId="4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9" fontId="13" fillId="0" borderId="0" xfId="0" applyNumberFormat="1" applyFont="1" applyAlignment="1">
      <alignment horizontal="center" vertical="center"/>
    </xf>
    <xf numFmtId="184" fontId="12" fillId="0" borderId="0" xfId="0" applyNumberFormat="1" applyFont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79" fontId="12" fillId="0" borderId="18" xfId="0" applyNumberFormat="1" applyFont="1" applyBorder="1" applyAlignment="1">
      <alignment horizontal="center" vertical="center"/>
    </xf>
    <xf numFmtId="184" fontId="12" fillId="0" borderId="2" xfId="0" applyNumberFormat="1" applyFont="1" applyBorder="1" applyAlignment="1">
      <alignment horizontal="center" vertical="center"/>
    </xf>
    <xf numFmtId="179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79" fontId="13" fillId="0" borderId="0" xfId="0" applyNumberFormat="1" applyFont="1" applyAlignment="1">
      <alignment horizontal="center" vertical="center" shrinkToFi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84" fontId="12" fillId="0" borderId="0" xfId="0" applyNumberFormat="1" applyFont="1" applyBorder="1" applyAlignment="1">
      <alignment horizontal="center" vertical="center"/>
    </xf>
    <xf numFmtId="179" fontId="12" fillId="0" borderId="0" xfId="0" applyNumberFormat="1" applyFont="1" applyBorder="1" applyAlignment="1">
      <alignment horizontal="center" vertical="center"/>
    </xf>
    <xf numFmtId="180" fontId="12" fillId="0" borderId="0" xfId="0" applyNumberFormat="1" applyFont="1" applyBorder="1" applyAlignment="1">
      <alignment horizontal="center" vertical="center"/>
    </xf>
    <xf numFmtId="194" fontId="12" fillId="0" borderId="0" xfId="0" applyNumberFormat="1" applyFont="1" applyBorder="1" applyAlignment="1">
      <alignment horizontal="center" vertical="center"/>
    </xf>
    <xf numFmtId="184" fontId="12" fillId="0" borderId="0" xfId="0" applyNumberFormat="1" applyFont="1" applyBorder="1" applyAlignment="1">
      <alignment horizontal="center" vertical="center" shrinkToFit="1"/>
    </xf>
    <xf numFmtId="179" fontId="12" fillId="0" borderId="0" xfId="0" applyNumberFormat="1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/>
    </xf>
    <xf numFmtId="184" fontId="13" fillId="0" borderId="2" xfId="0" applyNumberFormat="1" applyFont="1" applyBorder="1" applyAlignment="1">
      <alignment horizontal="center" vertical="center" shrinkToFit="1"/>
    </xf>
    <xf numFmtId="180" fontId="13" fillId="0" borderId="0" xfId="0" applyNumberFormat="1" applyFont="1" applyBorder="1" applyAlignment="1">
      <alignment horizontal="center" vertical="center"/>
    </xf>
    <xf numFmtId="179" fontId="13" fillId="0" borderId="2" xfId="0" applyNumberFormat="1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80" fontId="12" fillId="0" borderId="0" xfId="0" applyNumberFormat="1" applyFont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184" fontId="13" fillId="0" borderId="18" xfId="0" applyNumberFormat="1" applyFont="1" applyBorder="1" applyAlignment="1">
      <alignment horizontal="center" vertical="center"/>
    </xf>
    <xf numFmtId="180" fontId="13" fillId="0" borderId="2" xfId="0" applyNumberFormat="1" applyFont="1" applyBorder="1" applyAlignment="1">
      <alignment horizontal="center" vertical="center"/>
    </xf>
    <xf numFmtId="179" fontId="13" fillId="0" borderId="2" xfId="0" applyNumberFormat="1" applyFont="1" applyBorder="1" applyAlignment="1">
      <alignment horizontal="center" vertical="center"/>
    </xf>
    <xf numFmtId="184" fontId="13" fillId="0" borderId="2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190" fontId="12" fillId="0" borderId="0" xfId="0" applyNumberFormat="1" applyFont="1" applyBorder="1" applyAlignment="1">
      <alignment horizontal="center" vertical="center"/>
    </xf>
    <xf numFmtId="195" fontId="13" fillId="0" borderId="2" xfId="0" applyNumberFormat="1" applyFont="1" applyBorder="1" applyAlignment="1">
      <alignment horizontal="center" vertical="center"/>
    </xf>
    <xf numFmtId="194" fontId="13" fillId="0" borderId="2" xfId="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 applyProtection="1">
      <alignment horizontal="center"/>
      <protection locked="0"/>
    </xf>
    <xf numFmtId="176" fontId="8" fillId="0" borderId="0" xfId="0" applyNumberFormat="1" applyFont="1" applyBorder="1" applyAlignment="1" applyProtection="1">
      <alignment horizontal="center" vertical="center"/>
      <protection locked="0"/>
    </xf>
    <xf numFmtId="176" fontId="4" fillId="0" borderId="15" xfId="0" applyNumberFormat="1" applyFont="1" applyBorder="1" applyAlignment="1" applyProtection="1">
      <alignment horizontal="center" vertical="center"/>
      <protection locked="0"/>
    </xf>
    <xf numFmtId="176" fontId="4" fillId="0" borderId="6" xfId="0" applyNumberFormat="1" applyFont="1" applyBorder="1" applyAlignment="1" applyProtection="1">
      <alignment horizontal="center" vertical="center"/>
      <protection locked="0"/>
    </xf>
    <xf numFmtId="176" fontId="4" fillId="0" borderId="20" xfId="0" applyNumberFormat="1" applyFont="1" applyBorder="1" applyAlignment="1" applyProtection="1">
      <alignment horizontal="center" vertical="center"/>
      <protection locked="0"/>
    </xf>
    <xf numFmtId="176" fontId="4" fillId="0" borderId="21" xfId="0" applyNumberFormat="1" applyFont="1" applyBorder="1" applyAlignment="1" applyProtection="1">
      <alignment horizontal="center" vertical="center"/>
      <protection locked="0"/>
    </xf>
    <xf numFmtId="176" fontId="4" fillId="0" borderId="22" xfId="0" applyNumberFormat="1" applyFont="1" applyBorder="1" applyAlignment="1" applyProtection="1">
      <alignment horizontal="center" vertical="center"/>
      <protection locked="0"/>
    </xf>
    <xf numFmtId="176" fontId="4" fillId="0" borderId="3" xfId="0" applyNumberFormat="1" applyFont="1" applyBorder="1" applyAlignment="1" applyProtection="1">
      <alignment horizontal="center" vertical="center"/>
      <protection/>
    </xf>
    <xf numFmtId="176" fontId="4" fillId="0" borderId="7" xfId="0" applyNumberFormat="1" applyFont="1" applyBorder="1" applyAlignment="1" applyProtection="1">
      <alignment horizontal="center" vertical="center"/>
      <protection/>
    </xf>
    <xf numFmtId="176" fontId="4" fillId="0" borderId="11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14" fillId="0" borderId="0" xfId="0" applyNumberFormat="1" applyFont="1" applyBorder="1" applyAlignment="1" applyProtection="1">
      <alignment horizontal="center"/>
      <protection locked="0"/>
    </xf>
    <xf numFmtId="176" fontId="8" fillId="0" borderId="0" xfId="0" applyNumberFormat="1" applyFont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0" xfId="0" applyNumberFormat="1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15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 applyProtection="1">
      <alignment horizontal="center" vertical="center"/>
      <protection/>
    </xf>
    <xf numFmtId="176" fontId="4" fillId="0" borderId="11" xfId="0" applyNumberFormat="1" applyFont="1" applyBorder="1" applyAlignment="1" applyProtection="1">
      <alignment horizontal="center" vertical="center"/>
      <protection/>
    </xf>
    <xf numFmtId="176" fontId="4" fillId="0" borderId="6" xfId="0" applyNumberFormat="1" applyFont="1" applyBorder="1" applyAlignment="1" applyProtection="1">
      <alignment horizontal="center" vertical="center"/>
      <protection/>
    </xf>
    <xf numFmtId="176" fontId="4" fillId="0" borderId="13" xfId="0" applyNumberFormat="1" applyFont="1" applyBorder="1" applyAlignment="1" applyProtection="1">
      <alignment horizontal="center" vertical="center"/>
      <protection locked="0"/>
    </xf>
    <xf numFmtId="176" fontId="4" fillId="0" borderId="11" xfId="0" applyNumberFormat="1" applyFont="1" applyBorder="1" applyAlignment="1" applyProtection="1">
      <alignment horizontal="center" vertical="center"/>
      <protection locked="0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right"/>
    </xf>
    <xf numFmtId="0" fontId="12" fillId="0" borderId="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4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2" xfId="0" applyFont="1" applyBorder="1" applyAlignment="1">
      <alignment horizontal="left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>
      <alignment horizontal="center" vertical="center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1">
    <cellStyle name="Normal" xfId="0"/>
    <cellStyle name="Percent" xfId="15"/>
    <cellStyle name="Comma" xfId="16"/>
    <cellStyle name="Comma [0]" xfId="17"/>
    <cellStyle name="Followed Hyperlink" xfId="18"/>
    <cellStyle name="콤마 [0]_09완)1.인구추이" xfId="19"/>
    <cellStyle name="콤마 [0]_1.인구추이" xfId="20"/>
    <cellStyle name="콤마 [0]_2.주민등록인구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zoomScale="75" zoomScaleNormal="75" workbookViewId="0" topLeftCell="C1">
      <selection activeCell="G1" sqref="G1"/>
    </sheetView>
  </sheetViews>
  <sheetFormatPr defaultColWidth="8.88671875" defaultRowHeight="13.5"/>
  <cols>
    <col min="1" max="1" width="7.77734375" style="45" customWidth="1"/>
    <col min="2" max="2" width="7.3359375" style="45" customWidth="1"/>
    <col min="3" max="3" width="8.77734375" style="45" customWidth="1"/>
    <col min="4" max="8" width="8.88671875" style="45" customWidth="1"/>
    <col min="9" max="9" width="8.77734375" style="45" customWidth="1"/>
    <col min="10" max="10" width="7.77734375" style="45" customWidth="1"/>
    <col min="11" max="12" width="10.10546875" style="45" customWidth="1"/>
    <col min="13" max="17" width="9.77734375" style="45" customWidth="1"/>
    <col min="18" max="16384" width="8.88671875" style="45" customWidth="1"/>
  </cols>
  <sheetData>
    <row r="1" spans="12:13" s="92" customFormat="1" ht="30" customHeight="1">
      <c r="L1" s="93"/>
      <c r="M1" s="93"/>
    </row>
    <row r="2" spans="1:17" s="94" customFormat="1" ht="30" customHeight="1">
      <c r="A2" s="213" t="s">
        <v>187</v>
      </c>
      <c r="B2" s="213"/>
      <c r="C2" s="213"/>
      <c r="D2" s="213"/>
      <c r="E2" s="213"/>
      <c r="F2" s="213"/>
      <c r="G2" s="213"/>
      <c r="H2" s="213"/>
      <c r="I2" s="213"/>
      <c r="J2" s="212" t="s">
        <v>188</v>
      </c>
      <c r="K2" s="212"/>
      <c r="L2" s="212"/>
      <c r="M2" s="212"/>
      <c r="N2" s="212"/>
      <c r="O2" s="212"/>
      <c r="P2" s="212"/>
      <c r="Q2" s="212"/>
    </row>
    <row r="3" spans="1:17" ht="30" customHeight="1" thickBot="1">
      <c r="A3" s="141" t="s">
        <v>99</v>
      </c>
      <c r="B3" s="88"/>
      <c r="C3" s="88"/>
      <c r="D3" s="88"/>
      <c r="E3" s="88"/>
      <c r="F3" s="88"/>
      <c r="G3" s="88"/>
      <c r="H3" s="88"/>
      <c r="J3" s="140" t="s">
        <v>89</v>
      </c>
      <c r="L3" s="88"/>
      <c r="M3" s="88"/>
      <c r="N3" s="88"/>
      <c r="O3" s="88"/>
      <c r="P3" s="220" t="s">
        <v>144</v>
      </c>
      <c r="Q3" s="220"/>
    </row>
    <row r="4" spans="1:17" ht="30" customHeight="1">
      <c r="A4" s="206" t="s">
        <v>90</v>
      </c>
      <c r="B4" s="209" t="s">
        <v>91</v>
      </c>
      <c r="C4" s="215" t="s">
        <v>92</v>
      </c>
      <c r="D4" s="215"/>
      <c r="E4" s="215"/>
      <c r="F4" s="218" t="s">
        <v>93</v>
      </c>
      <c r="G4" s="219"/>
      <c r="H4" s="13" t="s">
        <v>94</v>
      </c>
      <c r="I4" s="14" t="s">
        <v>95</v>
      </c>
      <c r="J4" s="206" t="s">
        <v>90</v>
      </c>
      <c r="K4" s="206" t="s">
        <v>91</v>
      </c>
      <c r="L4" s="215" t="s">
        <v>92</v>
      </c>
      <c r="M4" s="215"/>
      <c r="N4" s="215"/>
      <c r="O4" s="216" t="s">
        <v>93</v>
      </c>
      <c r="P4" s="217"/>
      <c r="Q4" s="15" t="s">
        <v>94</v>
      </c>
    </row>
    <row r="5" spans="1:17" ht="30" customHeight="1">
      <c r="A5" s="207"/>
      <c r="B5" s="210"/>
      <c r="C5" s="19" t="s">
        <v>3</v>
      </c>
      <c r="D5" s="20" t="s">
        <v>5</v>
      </c>
      <c r="E5" s="21" t="s">
        <v>4</v>
      </c>
      <c r="F5" s="20" t="s">
        <v>96</v>
      </c>
      <c r="G5" s="21" t="s">
        <v>0</v>
      </c>
      <c r="H5" s="18" t="s">
        <v>97</v>
      </c>
      <c r="I5" s="22" t="s">
        <v>54</v>
      </c>
      <c r="J5" s="207"/>
      <c r="K5" s="207"/>
      <c r="L5" s="19" t="s">
        <v>3</v>
      </c>
      <c r="M5" s="20" t="s">
        <v>5</v>
      </c>
      <c r="N5" s="21" t="s">
        <v>4</v>
      </c>
      <c r="O5" s="23" t="s">
        <v>96</v>
      </c>
      <c r="P5" s="24" t="s">
        <v>0</v>
      </c>
      <c r="Q5" s="25" t="s">
        <v>97</v>
      </c>
    </row>
    <row r="6" spans="1:17" ht="27" customHeight="1">
      <c r="A6" s="89">
        <v>1984</v>
      </c>
      <c r="B6" s="3">
        <v>10431</v>
      </c>
      <c r="C6" s="26">
        <f aca="true" t="shared" si="0" ref="C6:C21">SUM(D6:E6)</f>
        <v>50722</v>
      </c>
      <c r="D6" s="3">
        <v>25568</v>
      </c>
      <c r="E6" s="3">
        <v>25154</v>
      </c>
      <c r="F6" s="1">
        <v>95.57205305999396</v>
      </c>
      <c r="G6" s="2">
        <v>530.72</v>
      </c>
      <c r="H6" s="47">
        <f aca="true" t="shared" si="1" ref="H6:H21">C6/B6</f>
        <v>4.862621033457962</v>
      </c>
      <c r="I6" s="3">
        <v>3325</v>
      </c>
      <c r="J6" s="89">
        <v>1984</v>
      </c>
      <c r="K6" s="4">
        <v>475916</v>
      </c>
      <c r="L6" s="4">
        <f aca="true" t="shared" si="2" ref="L6:L22">SUM(M6:N6)</f>
        <v>2288707</v>
      </c>
      <c r="M6" s="4">
        <v>1141633</v>
      </c>
      <c r="N6" s="4">
        <v>1147074</v>
      </c>
      <c r="O6" s="27">
        <f aca="true" t="shared" si="3" ref="O6:O22">L6/P6</f>
        <v>284.29942089402437</v>
      </c>
      <c r="P6" s="28">
        <v>8050.34</v>
      </c>
      <c r="Q6" s="27">
        <f aca="true" t="shared" si="4" ref="Q6:Q22">L6/K6</f>
        <v>4.809056640247439</v>
      </c>
    </row>
    <row r="7" spans="1:17" ht="27" customHeight="1">
      <c r="A7" s="89">
        <v>1985</v>
      </c>
      <c r="B7" s="3">
        <v>10529</v>
      </c>
      <c r="C7" s="26">
        <f t="shared" si="0"/>
        <v>47388</v>
      </c>
      <c r="D7" s="3">
        <v>23843</v>
      </c>
      <c r="E7" s="3">
        <v>23545</v>
      </c>
      <c r="F7" s="1">
        <v>89.32031515060127</v>
      </c>
      <c r="G7" s="2">
        <v>530.54</v>
      </c>
      <c r="H7" s="47">
        <f t="shared" si="1"/>
        <v>4.5007123183588185</v>
      </c>
      <c r="I7" s="29" t="s">
        <v>53</v>
      </c>
      <c r="J7" s="89">
        <v>1985</v>
      </c>
      <c r="K7" s="4">
        <v>489783</v>
      </c>
      <c r="L7" s="4">
        <f t="shared" si="2"/>
        <v>2202078</v>
      </c>
      <c r="M7" s="4">
        <v>1100948</v>
      </c>
      <c r="N7" s="4">
        <v>1101130</v>
      </c>
      <c r="O7" s="27">
        <f t="shared" si="3"/>
        <v>273.54632421171885</v>
      </c>
      <c r="P7" s="28">
        <v>8050.11</v>
      </c>
      <c r="Q7" s="27">
        <f t="shared" si="4"/>
        <v>4.496027832734089</v>
      </c>
    </row>
    <row r="8" spans="1:17" ht="27" customHeight="1">
      <c r="A8" s="89">
        <v>1986</v>
      </c>
      <c r="B8" s="3">
        <v>10335</v>
      </c>
      <c r="C8" s="26">
        <f t="shared" si="0"/>
        <v>45263</v>
      </c>
      <c r="D8" s="3">
        <v>22674</v>
      </c>
      <c r="E8" s="3">
        <v>22589</v>
      </c>
      <c r="F8" s="1">
        <v>85.311746079614</v>
      </c>
      <c r="G8" s="2">
        <v>530.56</v>
      </c>
      <c r="H8" s="47">
        <f t="shared" si="1"/>
        <v>4.3795839380745045</v>
      </c>
      <c r="I8" s="3">
        <v>3567</v>
      </c>
      <c r="J8" s="89">
        <v>1986</v>
      </c>
      <c r="K8" s="4">
        <v>493016</v>
      </c>
      <c r="L8" s="4">
        <f t="shared" si="2"/>
        <v>2192133</v>
      </c>
      <c r="M8" s="4">
        <v>1091731</v>
      </c>
      <c r="N8" s="4">
        <v>1100402</v>
      </c>
      <c r="O8" s="27">
        <f t="shared" si="3"/>
        <v>272.3112756363275</v>
      </c>
      <c r="P8" s="28">
        <v>8050.1</v>
      </c>
      <c r="Q8" s="27">
        <f t="shared" si="4"/>
        <v>4.446372937186623</v>
      </c>
    </row>
    <row r="9" spans="1:17" ht="27" customHeight="1">
      <c r="A9" s="89">
        <v>1987</v>
      </c>
      <c r="B9" s="3">
        <v>10085</v>
      </c>
      <c r="C9" s="26">
        <f t="shared" si="0"/>
        <v>42842</v>
      </c>
      <c r="D9" s="3">
        <v>21453</v>
      </c>
      <c r="E9" s="3">
        <v>21389</v>
      </c>
      <c r="F9" s="1">
        <v>80.72886242439088</v>
      </c>
      <c r="G9" s="2">
        <v>530.69</v>
      </c>
      <c r="H9" s="47">
        <f t="shared" si="1"/>
        <v>4.2480912245909765</v>
      </c>
      <c r="I9" s="3">
        <v>3588</v>
      </c>
      <c r="J9" s="89">
        <v>1987</v>
      </c>
      <c r="K9" s="4">
        <v>495433</v>
      </c>
      <c r="L9" s="4">
        <f t="shared" si="2"/>
        <v>2183920</v>
      </c>
      <c r="M9" s="4">
        <v>1086001</v>
      </c>
      <c r="N9" s="4">
        <v>1097919</v>
      </c>
      <c r="O9" s="27">
        <f t="shared" si="3"/>
        <v>271.211530389471</v>
      </c>
      <c r="P9" s="28">
        <v>8052.46</v>
      </c>
      <c r="Q9" s="27">
        <f t="shared" si="4"/>
        <v>4.408103618450931</v>
      </c>
    </row>
    <row r="10" spans="1:17" ht="26.25" customHeight="1">
      <c r="A10" s="89">
        <v>1988</v>
      </c>
      <c r="B10" s="3">
        <v>9911</v>
      </c>
      <c r="C10" s="26">
        <f t="shared" si="0"/>
        <v>40047</v>
      </c>
      <c r="D10" s="3">
        <v>19892</v>
      </c>
      <c r="E10" s="3">
        <v>20155</v>
      </c>
      <c r="F10" s="1">
        <v>75.46213420264183</v>
      </c>
      <c r="G10" s="2">
        <v>530.69</v>
      </c>
      <c r="H10" s="47">
        <f t="shared" si="1"/>
        <v>4.040661890828373</v>
      </c>
      <c r="I10" s="3">
        <v>3749</v>
      </c>
      <c r="J10" s="89">
        <v>1988</v>
      </c>
      <c r="K10" s="4">
        <v>501806</v>
      </c>
      <c r="L10" s="4">
        <f t="shared" si="2"/>
        <v>2163261</v>
      </c>
      <c r="M10" s="4">
        <v>1074368</v>
      </c>
      <c r="N10" s="4">
        <v>1088893</v>
      </c>
      <c r="O10" s="27">
        <f t="shared" si="3"/>
        <v>268.6543197457592</v>
      </c>
      <c r="P10" s="28">
        <v>8052.21</v>
      </c>
      <c r="Q10" s="27">
        <f t="shared" si="4"/>
        <v>4.3109508455458885</v>
      </c>
    </row>
    <row r="11" spans="1:17" ht="27" customHeight="1">
      <c r="A11" s="89">
        <v>1989</v>
      </c>
      <c r="B11" s="3">
        <v>9748</v>
      </c>
      <c r="C11" s="26">
        <f t="shared" si="0"/>
        <v>37123</v>
      </c>
      <c r="D11" s="3">
        <v>18358</v>
      </c>
      <c r="E11" s="3">
        <v>18765</v>
      </c>
      <c r="F11" s="1">
        <v>69.95232621681207</v>
      </c>
      <c r="G11" s="2">
        <v>530.69</v>
      </c>
      <c r="H11" s="47">
        <f t="shared" si="1"/>
        <v>3.808268362741075</v>
      </c>
      <c r="I11" s="30">
        <v>3762</v>
      </c>
      <c r="J11" s="89">
        <v>1989</v>
      </c>
      <c r="K11" s="4">
        <v>511054</v>
      </c>
      <c r="L11" s="4">
        <f t="shared" si="2"/>
        <v>2157384</v>
      </c>
      <c r="M11" s="4">
        <v>1070442</v>
      </c>
      <c r="N11" s="4">
        <v>1086942</v>
      </c>
      <c r="O11" s="27">
        <f t="shared" si="3"/>
        <v>267.91613991252365</v>
      </c>
      <c r="P11" s="28">
        <v>8052.46</v>
      </c>
      <c r="Q11" s="27">
        <f t="shared" si="4"/>
        <v>4.221440395731175</v>
      </c>
    </row>
    <row r="12" spans="1:17" ht="27" customHeight="1">
      <c r="A12" s="89">
        <v>1990</v>
      </c>
      <c r="B12" s="3">
        <v>9591</v>
      </c>
      <c r="C12" s="26">
        <f t="shared" si="0"/>
        <v>34165</v>
      </c>
      <c r="D12" s="3">
        <v>16810</v>
      </c>
      <c r="E12" s="3">
        <v>17355</v>
      </c>
      <c r="F12" s="1">
        <v>64.37845069626334</v>
      </c>
      <c r="G12" s="2">
        <v>530.69</v>
      </c>
      <c r="H12" s="47">
        <f t="shared" si="1"/>
        <v>3.5621937232822436</v>
      </c>
      <c r="I12" s="3" t="s">
        <v>98</v>
      </c>
      <c r="J12" s="89">
        <v>1990</v>
      </c>
      <c r="K12" s="4">
        <v>539293</v>
      </c>
      <c r="L12" s="4">
        <f t="shared" si="2"/>
        <v>2052960</v>
      </c>
      <c r="M12" s="4">
        <v>1013300</v>
      </c>
      <c r="N12" s="4">
        <v>1039660</v>
      </c>
      <c r="O12" s="27">
        <f t="shared" si="3"/>
        <v>255.2496285566863</v>
      </c>
      <c r="P12" s="28">
        <v>8042.95</v>
      </c>
      <c r="Q12" s="27">
        <f t="shared" si="4"/>
        <v>3.8067618159330827</v>
      </c>
    </row>
    <row r="13" spans="1:17" ht="26.25" customHeight="1">
      <c r="A13" s="89">
        <v>1991</v>
      </c>
      <c r="B13" s="3">
        <v>9349</v>
      </c>
      <c r="C13" s="26">
        <f t="shared" si="0"/>
        <v>32594</v>
      </c>
      <c r="D13" s="3">
        <v>15858</v>
      </c>
      <c r="E13" s="3">
        <v>16736</v>
      </c>
      <c r="F13" s="1">
        <v>61.41931107258612</v>
      </c>
      <c r="G13" s="2">
        <v>530.68</v>
      </c>
      <c r="H13" s="47">
        <f t="shared" si="1"/>
        <v>3.486362177773024</v>
      </c>
      <c r="I13" s="3">
        <v>3916</v>
      </c>
      <c r="J13" s="89">
        <v>1991</v>
      </c>
      <c r="K13" s="4">
        <v>544524</v>
      </c>
      <c r="L13" s="4">
        <f t="shared" si="2"/>
        <v>2039526</v>
      </c>
      <c r="M13" s="4">
        <v>1011521</v>
      </c>
      <c r="N13" s="4">
        <v>1028005</v>
      </c>
      <c r="O13" s="27">
        <f t="shared" si="3"/>
        <v>253.56263706753793</v>
      </c>
      <c r="P13" s="28">
        <v>8043.48</v>
      </c>
      <c r="Q13" s="27">
        <f t="shared" si="4"/>
        <v>3.7455208585847455</v>
      </c>
    </row>
    <row r="14" spans="1:17" ht="27" customHeight="1">
      <c r="A14" s="89">
        <v>1992</v>
      </c>
      <c r="B14" s="3">
        <v>9330</v>
      </c>
      <c r="C14" s="26">
        <f t="shared" si="0"/>
        <v>35451</v>
      </c>
      <c r="D14" s="3">
        <v>17657</v>
      </c>
      <c r="E14" s="3">
        <v>17794</v>
      </c>
      <c r="F14" s="1">
        <v>66.80171098004485</v>
      </c>
      <c r="G14" s="2">
        <v>530.69</v>
      </c>
      <c r="H14" s="47">
        <f t="shared" si="1"/>
        <v>3.7996784565916397</v>
      </c>
      <c r="I14" s="3">
        <v>3843</v>
      </c>
      <c r="J14" s="89">
        <v>1992</v>
      </c>
      <c r="K14" s="4">
        <v>554079</v>
      </c>
      <c r="L14" s="4">
        <f t="shared" si="2"/>
        <v>2028956</v>
      </c>
      <c r="M14" s="4">
        <v>1006635</v>
      </c>
      <c r="N14" s="4">
        <v>1022321</v>
      </c>
      <c r="O14" s="27">
        <f t="shared" si="3"/>
        <v>252.31879660350893</v>
      </c>
      <c r="P14" s="28">
        <v>8041.24</v>
      </c>
      <c r="Q14" s="27">
        <f t="shared" si="4"/>
        <v>3.6618532736306557</v>
      </c>
    </row>
    <row r="15" spans="1:17" ht="26.25" customHeight="1">
      <c r="A15" s="89">
        <v>1993</v>
      </c>
      <c r="B15" s="3">
        <v>9300</v>
      </c>
      <c r="C15" s="26">
        <f t="shared" si="0"/>
        <v>33719</v>
      </c>
      <c r="D15" s="3">
        <v>16843</v>
      </c>
      <c r="E15" s="3">
        <v>16876</v>
      </c>
      <c r="F15" s="1">
        <v>63.53803538789123</v>
      </c>
      <c r="G15" s="2">
        <v>530.69</v>
      </c>
      <c r="H15" s="47">
        <f t="shared" si="1"/>
        <v>3.6256989247311826</v>
      </c>
      <c r="I15" s="3">
        <v>3997</v>
      </c>
      <c r="J15" s="89">
        <v>1993</v>
      </c>
      <c r="K15" s="4">
        <v>565701</v>
      </c>
      <c r="L15" s="4">
        <f t="shared" si="2"/>
        <v>2017702</v>
      </c>
      <c r="M15" s="4">
        <v>1002045</v>
      </c>
      <c r="N15" s="4">
        <v>1015657</v>
      </c>
      <c r="O15" s="27">
        <f t="shared" si="3"/>
        <v>250.8811980413953</v>
      </c>
      <c r="P15" s="28">
        <v>8042.46</v>
      </c>
      <c r="Q15" s="27">
        <f t="shared" si="4"/>
        <v>3.5667287135783745</v>
      </c>
    </row>
    <row r="16" spans="1:17" ht="26.25" customHeight="1">
      <c r="A16" s="89">
        <v>1994</v>
      </c>
      <c r="B16" s="3">
        <v>9275</v>
      </c>
      <c r="C16" s="26">
        <f t="shared" si="0"/>
        <v>32656</v>
      </c>
      <c r="D16" s="3">
        <v>16333</v>
      </c>
      <c r="E16" s="3">
        <v>16323</v>
      </c>
      <c r="F16" s="1">
        <v>61.501374816377265</v>
      </c>
      <c r="G16" s="2">
        <v>530.98</v>
      </c>
      <c r="H16" s="47">
        <f t="shared" si="1"/>
        <v>3.520862533692722</v>
      </c>
      <c r="I16" s="29">
        <v>4011</v>
      </c>
      <c r="J16" s="89">
        <v>1994</v>
      </c>
      <c r="K16" s="4">
        <v>572541</v>
      </c>
      <c r="L16" s="4">
        <f t="shared" si="2"/>
        <v>2004944</v>
      </c>
      <c r="M16" s="4">
        <v>995492</v>
      </c>
      <c r="N16" s="4">
        <v>1009452</v>
      </c>
      <c r="O16" s="27">
        <f t="shared" si="3"/>
        <v>249.3162574905773</v>
      </c>
      <c r="P16" s="28">
        <v>8041.77</v>
      </c>
      <c r="Q16" s="27">
        <f t="shared" si="4"/>
        <v>3.5018348030970707</v>
      </c>
    </row>
    <row r="17" spans="1:17" ht="26.25" customHeight="1">
      <c r="A17" s="89">
        <v>1995</v>
      </c>
      <c r="B17" s="3">
        <v>9294</v>
      </c>
      <c r="C17" s="26">
        <f t="shared" si="0"/>
        <v>31502</v>
      </c>
      <c r="D17" s="3">
        <v>15764</v>
      </c>
      <c r="E17" s="3">
        <v>15738</v>
      </c>
      <c r="F17" s="1">
        <v>59.02014051522248</v>
      </c>
      <c r="G17" s="2">
        <v>533.75</v>
      </c>
      <c r="H17" s="47">
        <f t="shared" si="1"/>
        <v>3.389498601248117</v>
      </c>
      <c r="I17" s="3">
        <v>4121</v>
      </c>
      <c r="J17" s="89">
        <v>1995</v>
      </c>
      <c r="K17" s="4">
        <v>586794</v>
      </c>
      <c r="L17" s="4">
        <f t="shared" si="2"/>
        <v>2009651</v>
      </c>
      <c r="M17" s="4">
        <v>998553</v>
      </c>
      <c r="N17" s="4">
        <v>1011098</v>
      </c>
      <c r="O17" s="27">
        <f t="shared" si="3"/>
        <v>249.39730926789798</v>
      </c>
      <c r="P17" s="28">
        <v>8058.03</v>
      </c>
      <c r="Q17" s="27">
        <f t="shared" si="4"/>
        <v>3.4247981404036167</v>
      </c>
    </row>
    <row r="18" spans="1:17" ht="26.25" customHeight="1">
      <c r="A18" s="89">
        <v>1996</v>
      </c>
      <c r="B18" s="3">
        <v>9422</v>
      </c>
      <c r="C18" s="26">
        <f t="shared" si="0"/>
        <v>30654</v>
      </c>
      <c r="D18" s="3">
        <v>15326</v>
      </c>
      <c r="E18" s="3">
        <v>15328</v>
      </c>
      <c r="F18" s="1">
        <v>57.43353380922938</v>
      </c>
      <c r="G18" s="2">
        <v>533.73</v>
      </c>
      <c r="H18" s="47">
        <f t="shared" si="1"/>
        <v>3.253449373805986</v>
      </c>
      <c r="I18" s="3">
        <v>4228</v>
      </c>
      <c r="J18" s="89">
        <v>1996</v>
      </c>
      <c r="K18" s="4">
        <v>598850</v>
      </c>
      <c r="L18" s="4">
        <f t="shared" si="2"/>
        <v>2009148</v>
      </c>
      <c r="M18" s="4">
        <v>998561</v>
      </c>
      <c r="N18" s="4">
        <v>1010587</v>
      </c>
      <c r="O18" s="27">
        <f t="shared" si="3"/>
        <v>249.68719940944442</v>
      </c>
      <c r="P18" s="28">
        <v>8046.66</v>
      </c>
      <c r="Q18" s="27">
        <f t="shared" si="4"/>
        <v>3.355010436670285</v>
      </c>
    </row>
    <row r="19" spans="1:17" ht="26.25" customHeight="1">
      <c r="A19" s="89">
        <v>1997</v>
      </c>
      <c r="B19" s="3">
        <v>9468</v>
      </c>
      <c r="C19" s="26">
        <f t="shared" si="0"/>
        <v>29801</v>
      </c>
      <c r="D19" s="3">
        <v>14847</v>
      </c>
      <c r="E19" s="3">
        <v>14954</v>
      </c>
      <c r="F19" s="1">
        <v>55.836393614629394</v>
      </c>
      <c r="G19" s="2">
        <v>533.72</v>
      </c>
      <c r="H19" s="47">
        <f t="shared" si="1"/>
        <v>3.1475496408956487</v>
      </c>
      <c r="I19" s="3">
        <v>4383</v>
      </c>
      <c r="J19" s="89">
        <v>1997</v>
      </c>
      <c r="K19" s="4">
        <v>611179</v>
      </c>
      <c r="L19" s="4">
        <f t="shared" si="2"/>
        <v>2007379</v>
      </c>
      <c r="M19" s="4">
        <v>997707</v>
      </c>
      <c r="N19" s="4">
        <v>1009672</v>
      </c>
      <c r="O19" s="27">
        <f t="shared" si="3"/>
        <v>249.45464622527206</v>
      </c>
      <c r="P19" s="28">
        <v>8047.07</v>
      </c>
      <c r="Q19" s="27">
        <f t="shared" si="4"/>
        <v>3.2844371288934995</v>
      </c>
    </row>
    <row r="20" spans="1:17" ht="26.25" customHeight="1">
      <c r="A20" s="89">
        <v>1998</v>
      </c>
      <c r="B20" s="3">
        <v>9648</v>
      </c>
      <c r="C20" s="26">
        <f t="shared" si="0"/>
        <v>30556</v>
      </c>
      <c r="D20" s="3">
        <v>15115</v>
      </c>
      <c r="E20" s="3">
        <v>15441</v>
      </c>
      <c r="F20" s="1">
        <v>57.249920371723526</v>
      </c>
      <c r="G20" s="2">
        <v>533.73</v>
      </c>
      <c r="H20" s="47">
        <f t="shared" si="1"/>
        <v>3.1670812603648426</v>
      </c>
      <c r="I20" s="3">
        <v>4609</v>
      </c>
      <c r="J20" s="89">
        <v>1998</v>
      </c>
      <c r="K20" s="4">
        <v>624618</v>
      </c>
      <c r="L20" s="4">
        <f t="shared" si="2"/>
        <v>2014561</v>
      </c>
      <c r="M20" s="4">
        <v>1002474</v>
      </c>
      <c r="N20" s="4">
        <v>1012087</v>
      </c>
      <c r="O20" s="27">
        <f t="shared" si="3"/>
        <v>250.332523976271</v>
      </c>
      <c r="P20" s="28">
        <v>8047.54</v>
      </c>
      <c r="Q20" s="27">
        <f t="shared" si="4"/>
        <v>3.22526888434211</v>
      </c>
    </row>
    <row r="21" spans="1:17" ht="27" customHeight="1">
      <c r="A21" s="89">
        <v>1999</v>
      </c>
      <c r="B21" s="3">
        <v>9649</v>
      </c>
      <c r="C21" s="26">
        <f t="shared" si="0"/>
        <v>30207</v>
      </c>
      <c r="D21" s="3">
        <v>14981</v>
      </c>
      <c r="E21" s="3">
        <v>15226</v>
      </c>
      <c r="F21" s="1">
        <v>56.59603170142206</v>
      </c>
      <c r="G21" s="2">
        <v>533.73</v>
      </c>
      <c r="H21" s="47">
        <f t="shared" si="1"/>
        <v>3.130583480153384</v>
      </c>
      <c r="I21" s="31">
        <v>4803</v>
      </c>
      <c r="J21" s="89">
        <v>1999</v>
      </c>
      <c r="K21" s="4">
        <v>635691</v>
      </c>
      <c r="L21" s="4">
        <f t="shared" si="2"/>
        <v>2015531</v>
      </c>
      <c r="M21" s="4">
        <v>1002621</v>
      </c>
      <c r="N21" s="4">
        <v>1012910</v>
      </c>
      <c r="O21" s="27">
        <f t="shared" si="3"/>
        <v>250.4231844443064</v>
      </c>
      <c r="P21" s="28">
        <v>8048.5</v>
      </c>
      <c r="Q21" s="27">
        <f t="shared" si="4"/>
        <v>3.1706143393567</v>
      </c>
    </row>
    <row r="22" spans="1:17" ht="26.25" customHeight="1">
      <c r="A22" s="89">
        <v>2000</v>
      </c>
      <c r="B22" s="3">
        <v>9714</v>
      </c>
      <c r="C22" s="26">
        <f>SUM(D22:E22)</f>
        <v>30126</v>
      </c>
      <c r="D22" s="3">
        <v>14868</v>
      </c>
      <c r="E22" s="3">
        <v>15258</v>
      </c>
      <c r="F22" s="1">
        <v>56.45167335007309</v>
      </c>
      <c r="G22" s="2">
        <v>533.66</v>
      </c>
      <c r="H22" s="47">
        <f>C22/B22</f>
        <v>3.1012970969734406</v>
      </c>
      <c r="I22" s="3">
        <v>5049</v>
      </c>
      <c r="J22" s="89">
        <v>2000</v>
      </c>
      <c r="K22" s="4">
        <v>645798</v>
      </c>
      <c r="L22" s="32">
        <f t="shared" si="2"/>
        <v>2006500</v>
      </c>
      <c r="M22" s="4">
        <v>997371</v>
      </c>
      <c r="N22" s="4">
        <v>1009129</v>
      </c>
      <c r="O22" s="27">
        <f t="shared" si="3"/>
        <v>249.25249097212821</v>
      </c>
      <c r="P22" s="28">
        <v>8050.07</v>
      </c>
      <c r="Q22" s="27">
        <f t="shared" si="4"/>
        <v>3.107008693120759</v>
      </c>
    </row>
    <row r="23" spans="1:17" ht="27" customHeight="1">
      <c r="A23" s="89">
        <v>2001</v>
      </c>
      <c r="B23" s="3">
        <v>9819</v>
      </c>
      <c r="C23" s="26">
        <v>30521</v>
      </c>
      <c r="D23" s="3">
        <v>14896</v>
      </c>
      <c r="E23" s="3">
        <v>15625</v>
      </c>
      <c r="F23" s="1">
        <v>57.2</v>
      </c>
      <c r="G23" s="2">
        <v>533.64</v>
      </c>
      <c r="H23" s="47">
        <v>3.108361340258682</v>
      </c>
      <c r="I23" s="3">
        <v>5275</v>
      </c>
      <c r="J23" s="89">
        <v>2001</v>
      </c>
      <c r="K23" s="4">
        <v>656185</v>
      </c>
      <c r="L23" s="32">
        <v>2013923</v>
      </c>
      <c r="M23" s="4">
        <v>998917</v>
      </c>
      <c r="N23" s="4">
        <v>1015006</v>
      </c>
      <c r="O23" s="27">
        <v>250.2</v>
      </c>
      <c r="P23" s="28">
        <v>8050.77</v>
      </c>
      <c r="Q23" s="27">
        <v>3.0691390385333404</v>
      </c>
    </row>
    <row r="24" spans="1:17" s="43" customFormat="1" ht="26.25" customHeight="1">
      <c r="A24" s="107">
        <v>2002</v>
      </c>
      <c r="B24" s="3">
        <v>9566</v>
      </c>
      <c r="C24" s="26">
        <f>SUM(D24:E24)</f>
        <v>26463</v>
      </c>
      <c r="D24" s="3">
        <v>13167</v>
      </c>
      <c r="E24" s="3">
        <v>13296</v>
      </c>
      <c r="F24" s="1">
        <f>C24/G24</f>
        <v>49.58961097369013</v>
      </c>
      <c r="G24" s="2">
        <v>533.64</v>
      </c>
      <c r="H24" s="47">
        <f>C24/B24</f>
        <v>2.7663600250888565</v>
      </c>
      <c r="I24" s="3">
        <v>5321</v>
      </c>
      <c r="J24" s="105">
        <v>2002</v>
      </c>
      <c r="K24" s="111">
        <v>658563</v>
      </c>
      <c r="L24" s="32">
        <f>SUM(M24:N24)</f>
        <v>1961572</v>
      </c>
      <c r="M24" s="32">
        <v>974864</v>
      </c>
      <c r="N24" s="32">
        <v>986708</v>
      </c>
      <c r="O24" s="47">
        <f>L24/P24</f>
        <v>243.6502346980475</v>
      </c>
      <c r="P24" s="74">
        <v>8050.77</v>
      </c>
      <c r="Q24" s="47">
        <f>C24/B24</f>
        <v>2.7663600250888565</v>
      </c>
    </row>
    <row r="25" spans="1:17" s="43" customFormat="1" ht="25.5" customHeight="1">
      <c r="A25" s="107">
        <v>2003</v>
      </c>
      <c r="B25" s="3">
        <v>9917</v>
      </c>
      <c r="C25" s="26">
        <v>29579</v>
      </c>
      <c r="D25" s="3">
        <v>14426</v>
      </c>
      <c r="E25" s="3">
        <v>15153</v>
      </c>
      <c r="F25" s="1">
        <v>55.4</v>
      </c>
      <c r="G25" s="2">
        <v>533.64</v>
      </c>
      <c r="H25" s="47">
        <v>3</v>
      </c>
      <c r="I25" s="3">
        <v>5530</v>
      </c>
      <c r="J25" s="89">
        <v>2003</v>
      </c>
      <c r="K25" s="32">
        <v>672111</v>
      </c>
      <c r="L25" s="32">
        <v>1962867</v>
      </c>
      <c r="M25" s="32">
        <v>974354</v>
      </c>
      <c r="N25" s="32">
        <v>988153</v>
      </c>
      <c r="O25" s="47">
        <v>243.8</v>
      </c>
      <c r="P25" s="74">
        <v>8050.94</v>
      </c>
      <c r="Q25" s="47">
        <v>2.9</v>
      </c>
    </row>
    <row r="26" spans="1:17" ht="28.5" customHeight="1" thickBot="1">
      <c r="A26" s="106">
        <v>2004</v>
      </c>
      <c r="B26" s="33">
        <v>9816</v>
      </c>
      <c r="C26" s="34">
        <f>SUM(D26:E26)</f>
        <v>26933</v>
      </c>
      <c r="D26" s="33">
        <v>13308</v>
      </c>
      <c r="E26" s="33">
        <v>13625</v>
      </c>
      <c r="F26" s="35">
        <v>50.5</v>
      </c>
      <c r="G26" s="36">
        <v>533.64</v>
      </c>
      <c r="H26" s="41">
        <v>2.7</v>
      </c>
      <c r="I26" s="33">
        <v>5695</v>
      </c>
      <c r="J26" s="90">
        <v>2004</v>
      </c>
      <c r="K26" s="37">
        <v>675145</v>
      </c>
      <c r="L26" s="37">
        <f>SUM(M26:N26)</f>
        <v>1915674</v>
      </c>
      <c r="M26" s="38">
        <v>953107</v>
      </c>
      <c r="N26" s="38">
        <v>962567</v>
      </c>
      <c r="O26" s="39">
        <v>237.9</v>
      </c>
      <c r="P26" s="40">
        <v>8050.94</v>
      </c>
      <c r="Q26" s="41">
        <v>2.8</v>
      </c>
    </row>
    <row r="27" spans="1:17" ht="14.25" customHeight="1">
      <c r="A27" s="42" t="s">
        <v>55</v>
      </c>
      <c r="B27" s="42"/>
      <c r="D27" s="91"/>
      <c r="E27" s="91"/>
      <c r="F27" s="211"/>
      <c r="G27" s="211"/>
      <c r="H27" s="211" t="s">
        <v>52</v>
      </c>
      <c r="I27" s="211"/>
      <c r="J27" s="91"/>
      <c r="M27" s="208" t="s">
        <v>100</v>
      </c>
      <c r="N27" s="208"/>
      <c r="O27" s="208"/>
      <c r="P27" s="208"/>
      <c r="Q27" s="208"/>
    </row>
    <row r="28" spans="1:13" ht="14.25" customHeight="1">
      <c r="A28" s="214" t="s">
        <v>151</v>
      </c>
      <c r="B28" s="214"/>
      <c r="C28" s="214"/>
      <c r="D28" s="214"/>
      <c r="E28" s="214"/>
      <c r="F28" s="214"/>
      <c r="G28" s="214"/>
      <c r="H28" s="214"/>
      <c r="I28" s="214"/>
      <c r="L28" s="86"/>
      <c r="M28" s="86"/>
    </row>
  </sheetData>
  <mergeCells count="15">
    <mergeCell ref="J2:Q2"/>
    <mergeCell ref="A2:I2"/>
    <mergeCell ref="J4:J5"/>
    <mergeCell ref="A28:I28"/>
    <mergeCell ref="L4:N4"/>
    <mergeCell ref="O4:P4"/>
    <mergeCell ref="H27:I27"/>
    <mergeCell ref="C4:E4"/>
    <mergeCell ref="F4:G4"/>
    <mergeCell ref="P3:Q3"/>
    <mergeCell ref="K4:K5"/>
    <mergeCell ref="M27:Q27"/>
    <mergeCell ref="A4:A5"/>
    <mergeCell ref="B4:B5"/>
    <mergeCell ref="F27:G27"/>
  </mergeCells>
  <printOptions horizontalCentered="1"/>
  <pageMargins left="0.5905511811023623" right="0.5905511811023623" top="0.5905511811023623" bottom="0.5905511811023623" header="0.984251968503937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zoomScale="75" zoomScaleNormal="75" workbookViewId="0" topLeftCell="A1">
      <selection activeCell="A1" sqref="A1"/>
    </sheetView>
  </sheetViews>
  <sheetFormatPr defaultColWidth="8.88671875" defaultRowHeight="13.5"/>
  <cols>
    <col min="1" max="1" width="7.88671875" style="10" customWidth="1"/>
    <col min="2" max="2" width="7.3359375" style="10" customWidth="1"/>
    <col min="3" max="3" width="8.5546875" style="113" customWidth="1"/>
    <col min="4" max="4" width="7.3359375" style="10" customWidth="1"/>
    <col min="5" max="5" width="7.77734375" style="10" customWidth="1"/>
    <col min="6" max="6" width="8.4453125" style="113" customWidth="1"/>
    <col min="7" max="7" width="7.3359375" style="10" customWidth="1"/>
    <col min="8" max="8" width="7.5546875" style="10" customWidth="1"/>
    <col min="9" max="11" width="5.21484375" style="10" customWidth="1"/>
    <col min="12" max="16384" width="8.88671875" style="10" customWidth="1"/>
  </cols>
  <sheetData>
    <row r="1" ht="30" customHeight="1"/>
    <row r="2" spans="1:11" s="95" customFormat="1" ht="30" customHeight="1">
      <c r="A2" s="213" t="s">
        <v>155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3" ht="30" customHeight="1" thickBot="1">
      <c r="A3" s="221"/>
      <c r="B3" s="221"/>
      <c r="C3" s="221"/>
      <c r="D3" s="12"/>
      <c r="E3" s="12"/>
      <c r="F3" s="114"/>
      <c r="G3" s="12"/>
      <c r="H3" s="12"/>
      <c r="K3" s="142" t="s">
        <v>1</v>
      </c>
      <c r="L3" s="145"/>
      <c r="M3" s="145"/>
    </row>
    <row r="4" spans="1:11" s="16" customFormat="1" ht="19.5" customHeight="1">
      <c r="A4" s="43" t="s">
        <v>121</v>
      </c>
      <c r="B4" s="215" t="s">
        <v>154</v>
      </c>
      <c r="C4" s="215"/>
      <c r="D4" s="215"/>
      <c r="E4" s="215"/>
      <c r="F4" s="210" t="s">
        <v>152</v>
      </c>
      <c r="G4" s="210"/>
      <c r="H4" s="210"/>
      <c r="I4" s="215" t="s">
        <v>153</v>
      </c>
      <c r="J4" s="215"/>
      <c r="K4" s="218"/>
    </row>
    <row r="5" spans="1:11" ht="20.25" customHeight="1">
      <c r="A5" s="43" t="s">
        <v>122</v>
      </c>
      <c r="B5" s="224" t="s">
        <v>91</v>
      </c>
      <c r="C5" s="224" t="s">
        <v>123</v>
      </c>
      <c r="D5" s="224"/>
      <c r="E5" s="224"/>
      <c r="F5" s="225" t="s">
        <v>101</v>
      </c>
      <c r="G5" s="226"/>
      <c r="H5" s="227"/>
      <c r="I5" s="225" t="s">
        <v>101</v>
      </c>
      <c r="J5" s="226"/>
      <c r="K5" s="226"/>
    </row>
    <row r="6" spans="1:11" ht="19.5" customHeight="1">
      <c r="A6" s="17" t="s">
        <v>124</v>
      </c>
      <c r="B6" s="224"/>
      <c r="C6" s="115" t="s">
        <v>3</v>
      </c>
      <c r="D6" s="20" t="s">
        <v>5</v>
      </c>
      <c r="E6" s="20" t="s">
        <v>4</v>
      </c>
      <c r="F6" s="115" t="s">
        <v>3</v>
      </c>
      <c r="G6" s="20" t="s">
        <v>5</v>
      </c>
      <c r="H6" s="20" t="s">
        <v>4</v>
      </c>
      <c r="I6" s="20" t="s">
        <v>3</v>
      </c>
      <c r="J6" s="20" t="s">
        <v>5</v>
      </c>
      <c r="K6" s="19" t="s">
        <v>4</v>
      </c>
    </row>
    <row r="7" spans="1:11" ht="30.75" customHeight="1">
      <c r="A7" s="80" t="s">
        <v>125</v>
      </c>
      <c r="B7" s="81">
        <f>SUM(B8,B17)</f>
        <v>675145</v>
      </c>
      <c r="C7" s="116">
        <f>SUM(C8,C17)</f>
        <v>1915674</v>
      </c>
      <c r="D7" s="81">
        <f aca="true" t="shared" si="0" ref="D7:K7">SUM(D8,D17)</f>
        <v>953107</v>
      </c>
      <c r="E7" s="81">
        <f t="shared" si="0"/>
        <v>962567</v>
      </c>
      <c r="F7" s="116">
        <f>SUM(G7,H7)</f>
        <v>1906742</v>
      </c>
      <c r="G7" s="81">
        <f t="shared" si="0"/>
        <v>948697</v>
      </c>
      <c r="H7" s="81">
        <f t="shared" si="0"/>
        <v>958045</v>
      </c>
      <c r="I7" s="81">
        <f t="shared" si="0"/>
        <v>8932</v>
      </c>
      <c r="J7" s="81">
        <f t="shared" si="0"/>
        <v>4410</v>
      </c>
      <c r="K7" s="81">
        <f t="shared" si="0"/>
        <v>4522</v>
      </c>
    </row>
    <row r="8" spans="1:11" ht="30.75" customHeight="1">
      <c r="A8" s="82" t="s">
        <v>126</v>
      </c>
      <c r="B8" s="81">
        <f>SUM(B10:B16)</f>
        <v>533333</v>
      </c>
      <c r="C8" s="116">
        <f>SUM(C9,C12:C16)</f>
        <v>1550855</v>
      </c>
      <c r="D8" s="116">
        <f aca="true" t="shared" si="1" ref="D8:K8">SUM(D9,D12:D16)</f>
        <v>770958</v>
      </c>
      <c r="E8" s="116">
        <f t="shared" si="1"/>
        <v>779897</v>
      </c>
      <c r="F8" s="116">
        <f t="shared" si="1"/>
        <v>1534789</v>
      </c>
      <c r="G8" s="116">
        <f t="shared" si="1"/>
        <v>767345</v>
      </c>
      <c r="H8" s="116">
        <f t="shared" si="1"/>
        <v>776396</v>
      </c>
      <c r="I8" s="116">
        <f t="shared" si="1"/>
        <v>7114</v>
      </c>
      <c r="J8" s="116">
        <f t="shared" si="1"/>
        <v>3613</v>
      </c>
      <c r="K8" s="116">
        <f t="shared" si="1"/>
        <v>3501</v>
      </c>
    </row>
    <row r="9" spans="1:11" ht="30.75" customHeight="1">
      <c r="A9" s="83" t="s">
        <v>127</v>
      </c>
      <c r="B9" s="4">
        <v>204772</v>
      </c>
      <c r="C9" s="117">
        <f>SUM(D9:E9)</f>
        <v>624260</v>
      </c>
      <c r="D9" s="11">
        <f>SUM(G9,J9)</f>
        <v>308206</v>
      </c>
      <c r="E9" s="11">
        <f>SUM(H9,K9)</f>
        <v>316054</v>
      </c>
      <c r="F9" s="117">
        <f>SUM(G9:H9)</f>
        <v>622472</v>
      </c>
      <c r="G9" s="11">
        <v>307510</v>
      </c>
      <c r="H9" s="11">
        <v>314962</v>
      </c>
      <c r="I9" s="11">
        <f>SUM(J9:K9)</f>
        <v>1788</v>
      </c>
      <c r="J9" s="11">
        <v>696</v>
      </c>
      <c r="K9" s="11">
        <v>1092</v>
      </c>
    </row>
    <row r="10" spans="1:11" ht="30.75" customHeight="1">
      <c r="A10" s="83" t="s">
        <v>128</v>
      </c>
      <c r="B10" s="4">
        <v>112258</v>
      </c>
      <c r="C10" s="117">
        <f aca="true" t="shared" si="2" ref="C10:C16">SUM(D10:E10)</f>
        <v>345856</v>
      </c>
      <c r="D10" s="11">
        <f aca="true" t="shared" si="3" ref="D10:D16">SUM(G10,J10)</f>
        <v>169335</v>
      </c>
      <c r="E10" s="11">
        <f aca="true" t="shared" si="4" ref="E10:E16">SUM(H10,K10)</f>
        <v>176521</v>
      </c>
      <c r="F10" s="117">
        <f aca="true" t="shared" si="5" ref="F10:F15">SUM(G10:H10)</f>
        <v>345023</v>
      </c>
      <c r="G10" s="11">
        <v>169035</v>
      </c>
      <c r="H10" s="11">
        <v>175988</v>
      </c>
      <c r="I10" s="11">
        <f aca="true" t="shared" si="6" ref="I10:I16">SUM(J10:K10)</f>
        <v>833</v>
      </c>
      <c r="J10" s="11">
        <v>300</v>
      </c>
      <c r="K10" s="11">
        <v>533</v>
      </c>
    </row>
    <row r="11" spans="1:11" ht="30" customHeight="1">
      <c r="A11" s="83" t="s">
        <v>129</v>
      </c>
      <c r="B11" s="4">
        <v>92514</v>
      </c>
      <c r="C11" s="117">
        <f t="shared" si="2"/>
        <v>277804</v>
      </c>
      <c r="D11" s="11">
        <f t="shared" si="3"/>
        <v>138271</v>
      </c>
      <c r="E11" s="11">
        <f t="shared" si="4"/>
        <v>139533</v>
      </c>
      <c r="F11" s="117">
        <f t="shared" si="5"/>
        <v>276849</v>
      </c>
      <c r="G11" s="11">
        <v>137875</v>
      </c>
      <c r="H11" s="11">
        <v>138974</v>
      </c>
      <c r="I11" s="11">
        <f t="shared" si="6"/>
        <v>955</v>
      </c>
      <c r="J11" s="11">
        <v>396</v>
      </c>
      <c r="K11" s="11">
        <v>559</v>
      </c>
    </row>
    <row r="12" spans="1:11" ht="30" customHeight="1">
      <c r="A12" s="83" t="s">
        <v>130</v>
      </c>
      <c r="B12" s="4">
        <v>91909</v>
      </c>
      <c r="C12" s="117">
        <f t="shared" si="2"/>
        <v>266541</v>
      </c>
      <c r="D12" s="11">
        <f t="shared" si="3"/>
        <v>134433</v>
      </c>
      <c r="E12" s="11">
        <f t="shared" si="4"/>
        <v>132108</v>
      </c>
      <c r="F12" s="117">
        <f t="shared" si="5"/>
        <v>265168</v>
      </c>
      <c r="G12" s="11">
        <v>133643</v>
      </c>
      <c r="H12" s="11">
        <v>131525</v>
      </c>
      <c r="I12" s="11">
        <f t="shared" si="6"/>
        <v>1373</v>
      </c>
      <c r="J12" s="11">
        <v>790</v>
      </c>
      <c r="K12" s="11">
        <v>583</v>
      </c>
    </row>
    <row r="13" spans="1:11" ht="30" customHeight="1">
      <c r="A13" s="83" t="s">
        <v>131</v>
      </c>
      <c r="B13" s="4">
        <v>110595</v>
      </c>
      <c r="C13" s="117">
        <f t="shared" si="2"/>
        <v>324533</v>
      </c>
      <c r="D13" s="11">
        <f t="shared" si="3"/>
        <v>162053</v>
      </c>
      <c r="E13" s="11">
        <f t="shared" si="4"/>
        <v>162480</v>
      </c>
      <c r="F13" s="117">
        <f t="shared" si="5"/>
        <v>322378</v>
      </c>
      <c r="G13" s="11">
        <v>160934</v>
      </c>
      <c r="H13" s="11">
        <v>161444</v>
      </c>
      <c r="I13" s="11">
        <f t="shared" si="6"/>
        <v>2155</v>
      </c>
      <c r="J13" s="11">
        <v>1119</v>
      </c>
      <c r="K13" s="11">
        <v>1036</v>
      </c>
    </row>
    <row r="14" spans="1:11" ht="30" customHeight="1">
      <c r="A14" s="83" t="s">
        <v>132</v>
      </c>
      <c r="B14" s="4">
        <v>50188</v>
      </c>
      <c r="C14" s="117">
        <f t="shared" si="2"/>
        <v>133018</v>
      </c>
      <c r="D14" s="11">
        <f t="shared" si="3"/>
        <v>65620</v>
      </c>
      <c r="E14" s="11">
        <f t="shared" si="4"/>
        <v>67398</v>
      </c>
      <c r="F14" s="117">
        <f t="shared" si="5"/>
        <v>132285</v>
      </c>
      <c r="G14" s="11">
        <v>65218</v>
      </c>
      <c r="H14" s="11">
        <v>67067</v>
      </c>
      <c r="I14" s="11">
        <f t="shared" si="6"/>
        <v>733</v>
      </c>
      <c r="J14" s="11">
        <v>402</v>
      </c>
      <c r="K14" s="11">
        <v>331</v>
      </c>
    </row>
    <row r="15" spans="1:11" ht="30" customHeight="1">
      <c r="A15" s="83" t="s">
        <v>133</v>
      </c>
      <c r="B15" s="4">
        <v>35359</v>
      </c>
      <c r="C15" s="117">
        <f t="shared" si="2"/>
        <v>96603</v>
      </c>
      <c r="D15" s="11">
        <f t="shared" si="3"/>
        <v>47628</v>
      </c>
      <c r="E15" s="11">
        <f t="shared" si="4"/>
        <v>48975</v>
      </c>
      <c r="F15" s="117">
        <f t="shared" si="5"/>
        <v>96243</v>
      </c>
      <c r="G15" s="11">
        <v>47495</v>
      </c>
      <c r="H15" s="11">
        <v>48748</v>
      </c>
      <c r="I15" s="11">
        <f t="shared" si="6"/>
        <v>360</v>
      </c>
      <c r="J15" s="11">
        <v>133</v>
      </c>
      <c r="K15" s="11">
        <v>227</v>
      </c>
    </row>
    <row r="16" spans="1:11" ht="30" customHeight="1">
      <c r="A16" s="83" t="s">
        <v>134</v>
      </c>
      <c r="B16" s="4">
        <v>40510</v>
      </c>
      <c r="C16" s="117">
        <f t="shared" si="2"/>
        <v>105900</v>
      </c>
      <c r="D16" s="11">
        <f t="shared" si="3"/>
        <v>53018</v>
      </c>
      <c r="E16" s="11">
        <f t="shared" si="4"/>
        <v>52882</v>
      </c>
      <c r="F16" s="117">
        <f>SUM(G15:H15)</f>
        <v>96243</v>
      </c>
      <c r="G16" s="11">
        <v>52545</v>
      </c>
      <c r="H16" s="11">
        <v>52650</v>
      </c>
      <c r="I16" s="11">
        <f t="shared" si="6"/>
        <v>705</v>
      </c>
      <c r="J16" s="11">
        <v>473</v>
      </c>
      <c r="K16" s="11">
        <v>232</v>
      </c>
    </row>
    <row r="17" spans="1:11" ht="30" customHeight="1">
      <c r="A17" s="82" t="s">
        <v>135</v>
      </c>
      <c r="B17" s="38">
        <f>SUM(B18:B25)</f>
        <v>141812</v>
      </c>
      <c r="C17" s="38">
        <f aca="true" t="shared" si="7" ref="C17:K17">SUM(C18:C25)</f>
        <v>364819</v>
      </c>
      <c r="D17" s="38">
        <f t="shared" si="7"/>
        <v>182149</v>
      </c>
      <c r="E17" s="38">
        <f t="shared" si="7"/>
        <v>182670</v>
      </c>
      <c r="F17" s="38">
        <f t="shared" si="7"/>
        <v>363001</v>
      </c>
      <c r="G17" s="38">
        <f t="shared" si="7"/>
        <v>181352</v>
      </c>
      <c r="H17" s="38">
        <f t="shared" si="7"/>
        <v>181649</v>
      </c>
      <c r="I17" s="144">
        <f t="shared" si="7"/>
        <v>1818</v>
      </c>
      <c r="J17" s="38">
        <f t="shared" si="7"/>
        <v>797</v>
      </c>
      <c r="K17" s="144">
        <f t="shared" si="7"/>
        <v>1021</v>
      </c>
    </row>
    <row r="18" spans="1:11" ht="30" customHeight="1">
      <c r="A18" s="83" t="s">
        <v>136</v>
      </c>
      <c r="B18" s="4">
        <v>30927</v>
      </c>
      <c r="C18" s="117">
        <f>SUM(D18:E18)</f>
        <v>83217</v>
      </c>
      <c r="D18" s="11">
        <f>SUM(G18,J18)</f>
        <v>42753</v>
      </c>
      <c r="E18" s="11">
        <f>SUM(H18,K18)</f>
        <v>40464</v>
      </c>
      <c r="F18" s="117">
        <f>SUM(G18:H18)</f>
        <v>82482</v>
      </c>
      <c r="G18" s="11">
        <v>42323</v>
      </c>
      <c r="H18" s="11">
        <v>40159</v>
      </c>
      <c r="I18" s="11">
        <f>SUM(J18:K18)</f>
        <v>735</v>
      </c>
      <c r="J18" s="11">
        <v>430</v>
      </c>
      <c r="K18" s="11">
        <v>305</v>
      </c>
    </row>
    <row r="19" spans="1:11" ht="30" customHeight="1">
      <c r="A19" s="83" t="s">
        <v>137</v>
      </c>
      <c r="B19" s="4">
        <v>11551</v>
      </c>
      <c r="C19" s="117">
        <f aca="true" t="shared" si="8" ref="C19:C25">SUM(D19:E19)</f>
        <v>30877</v>
      </c>
      <c r="D19" s="11">
        <f aca="true" t="shared" si="9" ref="D19:D25">SUM(G19,J19)</f>
        <v>15502</v>
      </c>
      <c r="E19" s="11">
        <f aca="true" t="shared" si="10" ref="E19:E25">SUM(H19,K19)</f>
        <v>15375</v>
      </c>
      <c r="F19" s="117">
        <f aca="true" t="shared" si="11" ref="F19:F25">SUM(G19:H19)</f>
        <v>30757</v>
      </c>
      <c r="G19" s="11">
        <v>15470</v>
      </c>
      <c r="H19" s="11">
        <v>15287</v>
      </c>
      <c r="I19" s="11">
        <f aca="true" t="shared" si="12" ref="I19:I25">SUM(J19:K19)</f>
        <v>120</v>
      </c>
      <c r="J19" s="11">
        <v>32</v>
      </c>
      <c r="K19" s="11">
        <v>88</v>
      </c>
    </row>
    <row r="20" spans="1:11" ht="30" customHeight="1">
      <c r="A20" s="83" t="s">
        <v>138</v>
      </c>
      <c r="B20" s="4">
        <v>10515</v>
      </c>
      <c r="C20" s="117">
        <f t="shared" si="8"/>
        <v>26272</v>
      </c>
      <c r="D20" s="11">
        <f t="shared" si="9"/>
        <v>13038</v>
      </c>
      <c r="E20" s="11">
        <f t="shared" si="10"/>
        <v>13234</v>
      </c>
      <c r="F20" s="117">
        <f t="shared" si="11"/>
        <v>26183</v>
      </c>
      <c r="G20" s="11">
        <v>13006</v>
      </c>
      <c r="H20" s="11">
        <v>13177</v>
      </c>
      <c r="I20" s="11">
        <f t="shared" si="12"/>
        <v>89</v>
      </c>
      <c r="J20" s="11">
        <v>32</v>
      </c>
      <c r="K20" s="11">
        <v>57</v>
      </c>
    </row>
    <row r="21" spans="1:11" ht="30" customHeight="1">
      <c r="A21" s="83" t="s">
        <v>139</v>
      </c>
      <c r="B21" s="4">
        <v>9816</v>
      </c>
      <c r="C21" s="117">
        <f t="shared" si="8"/>
        <v>26933</v>
      </c>
      <c r="D21" s="11">
        <f t="shared" si="9"/>
        <v>13308</v>
      </c>
      <c r="E21" s="11">
        <f t="shared" si="10"/>
        <v>13625</v>
      </c>
      <c r="F21" s="117">
        <f t="shared" si="11"/>
        <v>26788</v>
      </c>
      <c r="G21" s="11">
        <v>13250</v>
      </c>
      <c r="H21" s="11">
        <v>13538</v>
      </c>
      <c r="I21" s="11">
        <f t="shared" si="12"/>
        <v>145</v>
      </c>
      <c r="J21" s="11">
        <v>58</v>
      </c>
      <c r="K21" s="11">
        <v>87</v>
      </c>
    </row>
    <row r="22" spans="1:11" ht="30" customHeight="1">
      <c r="A22" s="83" t="s">
        <v>140</v>
      </c>
      <c r="B22" s="4">
        <v>13340</v>
      </c>
      <c r="C22" s="117">
        <f t="shared" si="8"/>
        <v>33166</v>
      </c>
      <c r="D22" s="11">
        <f t="shared" si="9"/>
        <v>16673</v>
      </c>
      <c r="E22" s="11">
        <f t="shared" si="10"/>
        <v>16493</v>
      </c>
      <c r="F22" s="117">
        <f t="shared" si="11"/>
        <v>33008</v>
      </c>
      <c r="G22" s="11">
        <v>16602</v>
      </c>
      <c r="H22" s="11">
        <v>16406</v>
      </c>
      <c r="I22" s="11">
        <f t="shared" si="12"/>
        <v>158</v>
      </c>
      <c r="J22" s="11">
        <v>71</v>
      </c>
      <c r="K22" s="11">
        <v>87</v>
      </c>
    </row>
    <row r="23" spans="1:11" ht="30" customHeight="1">
      <c r="A23" s="83" t="s">
        <v>141</v>
      </c>
      <c r="B23" s="4">
        <v>12665</v>
      </c>
      <c r="C23" s="117">
        <f t="shared" si="8"/>
        <v>31913</v>
      </c>
      <c r="D23" s="11">
        <f t="shared" si="9"/>
        <v>15546</v>
      </c>
      <c r="E23" s="11">
        <f t="shared" si="10"/>
        <v>16367</v>
      </c>
      <c r="F23" s="117">
        <f t="shared" si="11"/>
        <v>31814</v>
      </c>
      <c r="G23" s="11">
        <v>15531</v>
      </c>
      <c r="H23" s="11">
        <v>16283</v>
      </c>
      <c r="I23" s="11">
        <f t="shared" si="12"/>
        <v>99</v>
      </c>
      <c r="J23" s="11">
        <v>15</v>
      </c>
      <c r="K23" s="11">
        <v>84</v>
      </c>
    </row>
    <row r="24" spans="1:11" ht="30" customHeight="1">
      <c r="A24" s="83" t="s">
        <v>142</v>
      </c>
      <c r="B24" s="4">
        <v>26016</v>
      </c>
      <c r="C24" s="117">
        <f t="shared" si="8"/>
        <v>65449</v>
      </c>
      <c r="D24" s="11">
        <f t="shared" si="9"/>
        <v>32190</v>
      </c>
      <c r="E24" s="11">
        <f t="shared" si="10"/>
        <v>33259</v>
      </c>
      <c r="F24" s="117">
        <f t="shared" si="11"/>
        <v>65203</v>
      </c>
      <c r="G24" s="11">
        <v>32105</v>
      </c>
      <c r="H24" s="11">
        <v>33098</v>
      </c>
      <c r="I24" s="11">
        <f t="shared" si="12"/>
        <v>246</v>
      </c>
      <c r="J24" s="11">
        <v>85</v>
      </c>
      <c r="K24" s="11">
        <v>161</v>
      </c>
    </row>
    <row r="25" spans="1:11" ht="30" customHeight="1" thickBot="1">
      <c r="A25" s="84" t="s">
        <v>143</v>
      </c>
      <c r="B25" s="4">
        <v>26982</v>
      </c>
      <c r="C25" s="118">
        <f t="shared" si="8"/>
        <v>66992</v>
      </c>
      <c r="D25" s="85">
        <f t="shared" si="9"/>
        <v>33139</v>
      </c>
      <c r="E25" s="85">
        <f t="shared" si="10"/>
        <v>33853</v>
      </c>
      <c r="F25" s="118">
        <f t="shared" si="11"/>
        <v>66766</v>
      </c>
      <c r="G25" s="85">
        <v>33065</v>
      </c>
      <c r="H25" s="85">
        <v>33701</v>
      </c>
      <c r="I25" s="85">
        <f t="shared" si="12"/>
        <v>226</v>
      </c>
      <c r="J25" s="85">
        <v>74</v>
      </c>
      <c r="K25" s="85">
        <v>152</v>
      </c>
    </row>
    <row r="26" spans="1:6" s="96" customFormat="1" ht="14.25" customHeight="1">
      <c r="A26" s="222" t="s">
        <v>100</v>
      </c>
      <c r="B26" s="222"/>
      <c r="C26" s="223"/>
      <c r="D26" s="223"/>
      <c r="E26" s="223"/>
      <c r="F26" s="113"/>
    </row>
    <row r="27" ht="21" customHeight="1"/>
  </sheetData>
  <mergeCells count="10">
    <mergeCell ref="A26:E26"/>
    <mergeCell ref="B5:B6"/>
    <mergeCell ref="I5:K5"/>
    <mergeCell ref="C5:E5"/>
    <mergeCell ref="F5:H5"/>
    <mergeCell ref="A2:K2"/>
    <mergeCell ref="A3:C3"/>
    <mergeCell ref="B4:E4"/>
    <mergeCell ref="F4:H4"/>
    <mergeCell ref="I4:K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geOrder="overThenDown" paperSize="9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="75" zoomScaleNormal="75" workbookViewId="0" topLeftCell="A1">
      <selection activeCell="A1" sqref="A1"/>
    </sheetView>
  </sheetViews>
  <sheetFormatPr defaultColWidth="8.88671875" defaultRowHeight="13.5"/>
  <cols>
    <col min="1" max="1" width="7.88671875" style="45" customWidth="1"/>
    <col min="2" max="2" width="10.99609375" style="45" customWidth="1"/>
    <col min="3" max="5" width="9.77734375" style="45" customWidth="1"/>
    <col min="6" max="6" width="9.77734375" style="97" customWidth="1"/>
    <col min="7" max="7" width="9.77734375" style="28" customWidth="1"/>
    <col min="8" max="8" width="9.77734375" style="45" customWidth="1"/>
    <col min="9" max="16384" width="8.88671875" style="45" customWidth="1"/>
  </cols>
  <sheetData>
    <row r="1" spans="2:3" ht="30" customHeight="1">
      <c r="B1" s="86"/>
      <c r="C1" s="86"/>
    </row>
    <row r="2" spans="1:8" s="94" customFormat="1" ht="30" customHeight="1">
      <c r="A2" s="228" t="s">
        <v>189</v>
      </c>
      <c r="B2" s="228"/>
      <c r="C2" s="228"/>
      <c r="D2" s="228"/>
      <c r="E2" s="228"/>
      <c r="F2" s="228"/>
      <c r="G2" s="228"/>
      <c r="H2" s="228"/>
    </row>
    <row r="3" spans="3:8" ht="30" customHeight="1" thickBot="1">
      <c r="C3" s="98"/>
      <c r="D3" s="88"/>
      <c r="E3" s="88"/>
      <c r="F3" s="78"/>
      <c r="G3" s="220" t="s">
        <v>1</v>
      </c>
      <c r="H3" s="220"/>
    </row>
    <row r="4" spans="1:8" ht="30" customHeight="1">
      <c r="A4" s="70" t="s">
        <v>102</v>
      </c>
      <c r="B4" s="230" t="s">
        <v>91</v>
      </c>
      <c r="C4" s="232" t="s">
        <v>7</v>
      </c>
      <c r="D4" s="202"/>
      <c r="E4" s="203"/>
      <c r="F4" s="218" t="s">
        <v>93</v>
      </c>
      <c r="G4" s="219"/>
      <c r="H4" s="46" t="s">
        <v>8</v>
      </c>
    </row>
    <row r="5" spans="1:8" ht="30" customHeight="1">
      <c r="A5" s="44" t="s">
        <v>2</v>
      </c>
      <c r="B5" s="231"/>
      <c r="C5" s="23" t="s">
        <v>3</v>
      </c>
      <c r="D5" s="20" t="s">
        <v>5</v>
      </c>
      <c r="E5" s="20" t="s">
        <v>4</v>
      </c>
      <c r="F5" s="71" t="s">
        <v>96</v>
      </c>
      <c r="G5" s="72" t="s">
        <v>145</v>
      </c>
      <c r="H5" s="25" t="s">
        <v>120</v>
      </c>
    </row>
    <row r="6" spans="1:8" ht="47.25" customHeight="1">
      <c r="A6" s="73">
        <v>2000</v>
      </c>
      <c r="B6" s="32">
        <v>9714</v>
      </c>
      <c r="C6" s="32">
        <f>SUM(D6:E6)</f>
        <v>30126</v>
      </c>
      <c r="D6" s="32">
        <v>14868</v>
      </c>
      <c r="E6" s="32">
        <v>15258</v>
      </c>
      <c r="F6" s="8">
        <v>56.5</v>
      </c>
      <c r="G6" s="74">
        <v>533.66</v>
      </c>
      <c r="H6" s="8">
        <f>C6/B6</f>
        <v>3.1012970969734406</v>
      </c>
    </row>
    <row r="7" spans="1:8" ht="47.25" customHeight="1">
      <c r="A7" s="73">
        <v>2001</v>
      </c>
      <c r="B7" s="32">
        <v>9819</v>
      </c>
      <c r="C7" s="32">
        <f>SUM(D7:E7)</f>
        <v>30521</v>
      </c>
      <c r="D7" s="32">
        <v>14896</v>
      </c>
      <c r="E7" s="32">
        <v>15625</v>
      </c>
      <c r="F7" s="8">
        <v>57.1918449949406</v>
      </c>
      <c r="G7" s="74">
        <v>533.64</v>
      </c>
      <c r="H7" s="8">
        <v>3.108361340258682</v>
      </c>
    </row>
    <row r="8" spans="1:8" ht="47.25" customHeight="1">
      <c r="A8" s="73">
        <v>2002</v>
      </c>
      <c r="B8" s="32">
        <v>9566</v>
      </c>
      <c r="C8" s="32">
        <f>SUM(D8:E8)</f>
        <v>26463</v>
      </c>
      <c r="D8" s="32">
        <v>13167</v>
      </c>
      <c r="E8" s="32">
        <v>13296</v>
      </c>
      <c r="F8" s="8">
        <v>49.6</v>
      </c>
      <c r="G8" s="74">
        <v>533.64</v>
      </c>
      <c r="H8" s="8">
        <v>2.8</v>
      </c>
    </row>
    <row r="9" spans="1:8" ht="47.25" customHeight="1">
      <c r="A9" s="73">
        <v>2003</v>
      </c>
      <c r="B9" s="32">
        <f>SUM(B10:B17)</f>
        <v>19632</v>
      </c>
      <c r="C9" s="32">
        <f>SUM(D9:E9)</f>
        <v>29579</v>
      </c>
      <c r="D9" s="32">
        <v>14426</v>
      </c>
      <c r="E9" s="32">
        <v>15153</v>
      </c>
      <c r="F9" s="47">
        <v>55.4</v>
      </c>
      <c r="G9" s="120">
        <v>533.64</v>
      </c>
      <c r="H9" s="47">
        <v>3</v>
      </c>
    </row>
    <row r="10" spans="1:8" s="87" customFormat="1" ht="48.75" customHeight="1">
      <c r="A10" s="75">
        <v>2004</v>
      </c>
      <c r="B10" s="48">
        <f>SUM(B11:B17)</f>
        <v>9816</v>
      </c>
      <c r="C10" s="48">
        <f>SUM(C11:C17)</f>
        <v>26933</v>
      </c>
      <c r="D10" s="48">
        <f>SUM(D11:D17)</f>
        <v>13308</v>
      </c>
      <c r="E10" s="48">
        <f>SUM(E11:E17)</f>
        <v>13625</v>
      </c>
      <c r="F10" s="121">
        <f aca="true" t="shared" si="0" ref="F10:F17">C10/G10</f>
        <v>50.47035454613597</v>
      </c>
      <c r="G10" s="108">
        <v>533.64</v>
      </c>
      <c r="H10" s="109">
        <f>C10/B10</f>
        <v>2.7437856560717195</v>
      </c>
    </row>
    <row r="11" spans="1:8" ht="48" customHeight="1">
      <c r="A11" s="73" t="s">
        <v>109</v>
      </c>
      <c r="B11" s="32">
        <v>2583</v>
      </c>
      <c r="C11" s="32">
        <v>7767</v>
      </c>
      <c r="D11" s="32">
        <v>3850</v>
      </c>
      <c r="E11" s="32">
        <v>3917</v>
      </c>
      <c r="F11" s="8">
        <f t="shared" si="0"/>
        <v>76.26669285153181</v>
      </c>
      <c r="G11" s="9">
        <v>101.84</v>
      </c>
      <c r="H11" s="47">
        <f aca="true" t="shared" si="1" ref="H11:H17">C11/B11</f>
        <v>3.0069686411149825</v>
      </c>
    </row>
    <row r="12" spans="1:8" ht="48" customHeight="1">
      <c r="A12" s="73" t="s">
        <v>110</v>
      </c>
      <c r="B12" s="32">
        <v>1222</v>
      </c>
      <c r="C12" s="32">
        <v>3343</v>
      </c>
      <c r="D12" s="32">
        <v>1582</v>
      </c>
      <c r="E12" s="32">
        <v>1761</v>
      </c>
      <c r="F12" s="8">
        <f t="shared" si="0"/>
        <v>69.96651318543323</v>
      </c>
      <c r="G12" s="9">
        <v>47.78</v>
      </c>
      <c r="H12" s="47">
        <f t="shared" si="1"/>
        <v>2.7356792144026185</v>
      </c>
    </row>
    <row r="13" spans="1:8" ht="47.25" customHeight="1">
      <c r="A13" s="73" t="s">
        <v>111</v>
      </c>
      <c r="B13" s="32">
        <v>1275</v>
      </c>
      <c r="C13" s="32">
        <v>3144</v>
      </c>
      <c r="D13" s="32">
        <v>1553</v>
      </c>
      <c r="E13" s="32">
        <v>1591</v>
      </c>
      <c r="F13" s="8">
        <f t="shared" si="0"/>
        <v>24.93852621559451</v>
      </c>
      <c r="G13" s="9">
        <v>126.07</v>
      </c>
      <c r="H13" s="47">
        <f t="shared" si="1"/>
        <v>2.4658823529411764</v>
      </c>
    </row>
    <row r="14" spans="1:8" ht="48" customHeight="1">
      <c r="A14" s="73" t="s">
        <v>112</v>
      </c>
      <c r="B14" s="32">
        <v>1892</v>
      </c>
      <c r="C14" s="32">
        <v>5181</v>
      </c>
      <c r="D14" s="32">
        <v>2592</v>
      </c>
      <c r="E14" s="32">
        <v>2589</v>
      </c>
      <c r="F14" s="8">
        <f t="shared" si="0"/>
        <v>76.47232472324723</v>
      </c>
      <c r="G14" s="9">
        <v>67.75</v>
      </c>
      <c r="H14" s="47">
        <f t="shared" si="1"/>
        <v>2.738372093023256</v>
      </c>
    </row>
    <row r="15" spans="1:8" ht="48" customHeight="1">
      <c r="A15" s="73" t="s">
        <v>113</v>
      </c>
      <c r="B15" s="32">
        <v>1080</v>
      </c>
      <c r="C15" s="32">
        <v>2776</v>
      </c>
      <c r="D15" s="32">
        <v>1383</v>
      </c>
      <c r="E15" s="32">
        <v>1393</v>
      </c>
      <c r="F15" s="8">
        <f t="shared" si="0"/>
        <v>33.05155375639957</v>
      </c>
      <c r="G15" s="9">
        <v>83.99</v>
      </c>
      <c r="H15" s="47">
        <f t="shared" si="1"/>
        <v>2.5703703703703704</v>
      </c>
    </row>
    <row r="16" spans="1:8" ht="48" customHeight="1">
      <c r="A16" s="73" t="s">
        <v>114</v>
      </c>
      <c r="B16" s="32">
        <v>966</v>
      </c>
      <c r="C16" s="32">
        <v>2700</v>
      </c>
      <c r="D16" s="32">
        <v>1350</v>
      </c>
      <c r="E16" s="32">
        <v>1350</v>
      </c>
      <c r="F16" s="8">
        <f t="shared" si="0"/>
        <v>53.69928400954654</v>
      </c>
      <c r="G16" s="9">
        <v>50.28</v>
      </c>
      <c r="H16" s="47">
        <f t="shared" si="1"/>
        <v>2.7950310559006213</v>
      </c>
    </row>
    <row r="17" spans="1:8" ht="46.5" customHeight="1" thickBot="1">
      <c r="A17" s="76" t="s">
        <v>115</v>
      </c>
      <c r="B17" s="77">
        <v>798</v>
      </c>
      <c r="C17" s="49">
        <v>2022</v>
      </c>
      <c r="D17" s="49">
        <v>998</v>
      </c>
      <c r="E17" s="49">
        <v>1024</v>
      </c>
      <c r="F17" s="78">
        <f t="shared" si="0"/>
        <v>36.152333273735024</v>
      </c>
      <c r="G17" s="79">
        <v>55.93</v>
      </c>
      <c r="H17" s="126">
        <f t="shared" si="1"/>
        <v>2.5338345864661656</v>
      </c>
    </row>
    <row r="18" spans="3:8" ht="14.25" customHeight="1">
      <c r="C18" s="86"/>
      <c r="G18" s="229" t="s">
        <v>55</v>
      </c>
      <c r="H18" s="229"/>
    </row>
    <row r="27" ht="21" customHeight="1"/>
  </sheetData>
  <mergeCells count="6">
    <mergeCell ref="A2:H2"/>
    <mergeCell ref="G18:H18"/>
    <mergeCell ref="G3:H3"/>
    <mergeCell ref="B4:B5"/>
    <mergeCell ref="C4:E4"/>
    <mergeCell ref="F4:G4"/>
  </mergeCells>
  <printOptions horizontalCentered="1"/>
  <pageMargins left="0.5905511811023623" right="0.5905511811023623" top="0.5905511811023623" bottom="0.5905511811023623" header="0.984251968503937" footer="0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3"/>
  <sheetViews>
    <sheetView zoomScale="80" zoomScaleNormal="80" workbookViewId="0" topLeftCell="A1">
      <selection activeCell="G1" sqref="G1"/>
    </sheetView>
  </sheetViews>
  <sheetFormatPr defaultColWidth="8.88671875" defaultRowHeight="13.5"/>
  <cols>
    <col min="1" max="1" width="10.6640625" style="99" customWidth="1"/>
    <col min="2" max="2" width="11.21484375" style="99" customWidth="1"/>
    <col min="3" max="3" width="11.77734375" style="99" customWidth="1"/>
    <col min="4" max="6" width="13.6640625" style="99" customWidth="1"/>
    <col min="7" max="7" width="10.6640625" style="99" customWidth="1"/>
    <col min="8" max="8" width="11.21484375" style="99" customWidth="1"/>
    <col min="9" max="9" width="11.77734375" style="99" customWidth="1"/>
    <col min="10" max="12" width="13.6640625" style="99" customWidth="1"/>
    <col min="13" max="13" width="10.6640625" style="99" customWidth="1"/>
    <col min="14" max="14" width="11.21484375" style="99" customWidth="1"/>
    <col min="15" max="15" width="11.77734375" style="99" customWidth="1"/>
    <col min="16" max="18" width="13.6640625" style="99" customWidth="1"/>
    <col min="19" max="19" width="10.6640625" style="99" customWidth="1"/>
    <col min="20" max="20" width="11.21484375" style="99" customWidth="1"/>
    <col min="21" max="21" width="11.77734375" style="99" customWidth="1"/>
    <col min="22" max="23" width="13.6640625" style="99" customWidth="1"/>
    <col min="24" max="16384" width="8.88671875" style="99" customWidth="1"/>
  </cols>
  <sheetData>
    <row r="1" spans="1:18" ht="30" customHeight="1">
      <c r="A1" s="103"/>
      <c r="B1" s="104"/>
      <c r="C1" s="104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25" s="100" customFormat="1" ht="30" customHeight="1">
      <c r="A2" s="193" t="s">
        <v>190</v>
      </c>
      <c r="B2" s="193"/>
      <c r="C2" s="193"/>
      <c r="D2" s="193"/>
      <c r="E2" s="193"/>
      <c r="F2" s="193"/>
      <c r="G2" s="194"/>
      <c r="H2" s="194"/>
      <c r="I2" s="194"/>
      <c r="J2" s="194"/>
      <c r="K2" s="194"/>
      <c r="L2" s="194"/>
      <c r="M2" s="204" t="s">
        <v>191</v>
      </c>
      <c r="N2" s="204"/>
      <c r="O2" s="204"/>
      <c r="P2" s="204"/>
      <c r="Q2" s="204"/>
      <c r="R2" s="204"/>
      <c r="T2" s="132"/>
      <c r="U2" s="132"/>
      <c r="V2" s="132"/>
      <c r="W2" s="132"/>
      <c r="X2" s="132"/>
      <c r="Y2" s="132"/>
    </row>
    <row r="3" spans="1:25" ht="30.75" customHeight="1" thickBot="1">
      <c r="A3" s="101"/>
      <c r="B3" s="102"/>
      <c r="C3" s="102"/>
      <c r="D3" s="101"/>
      <c r="E3" s="101"/>
      <c r="F3" s="101"/>
      <c r="G3" s="101"/>
      <c r="H3" s="101"/>
      <c r="I3" s="101"/>
      <c r="J3" s="101"/>
      <c r="K3" s="101"/>
      <c r="L3" s="137" t="s">
        <v>147</v>
      </c>
      <c r="M3" s="101"/>
      <c r="N3" s="102"/>
      <c r="O3" s="102"/>
      <c r="P3" s="101"/>
      <c r="Q3" s="101"/>
      <c r="R3" s="101"/>
      <c r="T3" s="103"/>
      <c r="U3" s="133"/>
      <c r="V3" s="134"/>
      <c r="W3" s="135"/>
      <c r="X3" s="135"/>
      <c r="Y3" s="103"/>
    </row>
    <row r="4" spans="1:25" ht="30" customHeight="1">
      <c r="A4" s="50" t="s">
        <v>108</v>
      </c>
      <c r="B4" s="200" t="s">
        <v>6</v>
      </c>
      <c r="C4" s="233" t="s">
        <v>7</v>
      </c>
      <c r="D4" s="234"/>
      <c r="E4" s="235"/>
      <c r="F4" s="51" t="s">
        <v>8</v>
      </c>
      <c r="G4" s="52" t="s">
        <v>2</v>
      </c>
      <c r="H4" s="238" t="s">
        <v>6</v>
      </c>
      <c r="I4" s="236" t="s">
        <v>7</v>
      </c>
      <c r="J4" s="237"/>
      <c r="K4" s="196"/>
      <c r="L4" s="53" t="s">
        <v>8</v>
      </c>
      <c r="M4" s="50" t="s">
        <v>108</v>
      </c>
      <c r="N4" s="200" t="s">
        <v>6</v>
      </c>
      <c r="O4" s="233" t="s">
        <v>7</v>
      </c>
      <c r="P4" s="234"/>
      <c r="Q4" s="235"/>
      <c r="R4" s="51" t="s">
        <v>8</v>
      </c>
      <c r="T4" s="103"/>
      <c r="U4" s="135"/>
      <c r="V4" s="134"/>
      <c r="W4" s="135"/>
      <c r="X4" s="135"/>
      <c r="Y4" s="103"/>
    </row>
    <row r="5" spans="1:25" ht="30.75" customHeight="1">
      <c r="A5" s="54" t="s">
        <v>119</v>
      </c>
      <c r="B5" s="201"/>
      <c r="C5" s="55" t="s">
        <v>3</v>
      </c>
      <c r="D5" s="56" t="s">
        <v>5</v>
      </c>
      <c r="E5" s="56" t="s">
        <v>4</v>
      </c>
      <c r="F5" s="57" t="s">
        <v>10</v>
      </c>
      <c r="G5" s="58" t="s">
        <v>9</v>
      </c>
      <c r="H5" s="196"/>
      <c r="I5" s="59" t="s">
        <v>3</v>
      </c>
      <c r="J5" s="60" t="s">
        <v>5</v>
      </c>
      <c r="K5" s="60" t="s">
        <v>4</v>
      </c>
      <c r="L5" s="57" t="s">
        <v>10</v>
      </c>
      <c r="M5" s="54" t="s">
        <v>119</v>
      </c>
      <c r="N5" s="201"/>
      <c r="O5" s="55" t="s">
        <v>3</v>
      </c>
      <c r="P5" s="56" t="s">
        <v>5</v>
      </c>
      <c r="Q5" s="56" t="s">
        <v>4</v>
      </c>
      <c r="R5" s="57" t="s">
        <v>10</v>
      </c>
      <c r="T5" s="103"/>
      <c r="U5" s="135"/>
      <c r="V5" s="135"/>
      <c r="W5" s="136"/>
      <c r="X5" s="135"/>
      <c r="Y5" s="103"/>
    </row>
    <row r="6" spans="1:25" ht="29.25" customHeight="1">
      <c r="A6" s="61" t="s">
        <v>103</v>
      </c>
      <c r="B6" s="62">
        <f>SUM(B7,B21,H16,N8,N19,B36,B45)</f>
        <v>9816</v>
      </c>
      <c r="C6" s="62">
        <f>SUM(C7,C21,I16,O8,O19,C36,C45)</f>
        <v>26933</v>
      </c>
      <c r="D6" s="62">
        <f>SUM(D7,D21,J16,P8,P19,D36,D45)</f>
        <v>13308</v>
      </c>
      <c r="E6" s="62">
        <f>SUM(E7,E21,K16,Q8,Q19,E36,E45)</f>
        <v>13625</v>
      </c>
      <c r="F6" s="110">
        <f>SUM(F7,F21,L16,R8,R19,F36,F45)</f>
        <v>18.846138314219193</v>
      </c>
      <c r="G6" s="67" t="s">
        <v>48</v>
      </c>
      <c r="H6" s="7">
        <v>63</v>
      </c>
      <c r="I6" s="7">
        <f>SUM(J6:K6)</f>
        <v>145</v>
      </c>
      <c r="J6" s="7">
        <v>67</v>
      </c>
      <c r="K6" s="7">
        <v>78</v>
      </c>
      <c r="L6" s="5">
        <f>I6/H6</f>
        <v>2.3015873015873014</v>
      </c>
      <c r="M6" s="6" t="s">
        <v>45</v>
      </c>
      <c r="N6" s="7">
        <v>143</v>
      </c>
      <c r="O6" s="7">
        <f>SUM(P6:Q6)</f>
        <v>348</v>
      </c>
      <c r="P6" s="7">
        <v>174</v>
      </c>
      <c r="Q6" s="7">
        <v>174</v>
      </c>
      <c r="R6" s="5">
        <f>O6/N6</f>
        <v>2.4335664335664338</v>
      </c>
      <c r="T6" s="103"/>
      <c r="U6" s="135"/>
      <c r="V6" s="135"/>
      <c r="W6" s="134"/>
      <c r="X6" s="135"/>
      <c r="Y6" s="103"/>
    </row>
    <row r="7" spans="1:25" ht="28.5" customHeight="1">
      <c r="A7" s="63" t="s">
        <v>12</v>
      </c>
      <c r="B7" s="62">
        <f>SUM(B8:B20)</f>
        <v>2583</v>
      </c>
      <c r="C7" s="62">
        <f>SUM(D7:E7)</f>
        <v>7767</v>
      </c>
      <c r="D7" s="62">
        <f>SUM(D8:D20)</f>
        <v>3850</v>
      </c>
      <c r="E7" s="62">
        <f>SUM(E8:E20)</f>
        <v>3917</v>
      </c>
      <c r="F7" s="64">
        <f>C7/B7</f>
        <v>3.0069686411149825</v>
      </c>
      <c r="G7" s="67" t="s">
        <v>50</v>
      </c>
      <c r="H7" s="65">
        <v>55</v>
      </c>
      <c r="I7" s="7">
        <f aca="true" t="shared" si="0" ref="I7:I15">SUM(J7:K7)</f>
        <v>148</v>
      </c>
      <c r="J7" s="65">
        <v>74</v>
      </c>
      <c r="K7" s="65">
        <v>74</v>
      </c>
      <c r="L7" s="5">
        <f aca="true" t="shared" si="1" ref="L7:L14">I7/H7</f>
        <v>2.690909090909091</v>
      </c>
      <c r="M7" s="6" t="s">
        <v>47</v>
      </c>
      <c r="N7" s="65">
        <v>80</v>
      </c>
      <c r="O7" s="7">
        <f>SUM(P7:Q7)</f>
        <v>217</v>
      </c>
      <c r="P7" s="65">
        <v>105</v>
      </c>
      <c r="Q7" s="65">
        <v>112</v>
      </c>
      <c r="R7" s="5">
        <f>O7/N7</f>
        <v>2.7125</v>
      </c>
      <c r="T7" s="103"/>
      <c r="U7" s="135"/>
      <c r="V7" s="135"/>
      <c r="W7" s="135"/>
      <c r="X7" s="133"/>
      <c r="Y7" s="103"/>
    </row>
    <row r="8" spans="1:25" ht="29.25" customHeight="1">
      <c r="A8" s="6" t="s">
        <v>14</v>
      </c>
      <c r="B8" s="119">
        <v>1024</v>
      </c>
      <c r="C8" s="127">
        <f>SUM(D8:E8)</f>
        <v>3137</v>
      </c>
      <c r="D8" s="119">
        <v>1549</v>
      </c>
      <c r="E8" s="119">
        <v>1588</v>
      </c>
      <c r="F8" s="5">
        <f>C8/B8</f>
        <v>3.0634765625</v>
      </c>
      <c r="G8" s="6" t="s">
        <v>11</v>
      </c>
      <c r="H8" s="7">
        <v>88</v>
      </c>
      <c r="I8" s="7">
        <f t="shared" si="0"/>
        <v>232</v>
      </c>
      <c r="J8" s="7">
        <v>109</v>
      </c>
      <c r="K8" s="7">
        <v>123</v>
      </c>
      <c r="L8" s="5">
        <f t="shared" si="1"/>
        <v>2.6363636363636362</v>
      </c>
      <c r="M8" s="66" t="s">
        <v>49</v>
      </c>
      <c r="N8" s="62">
        <f>SUM(N9:N18)</f>
        <v>1892</v>
      </c>
      <c r="O8" s="122">
        <f>SUM(P8:Q8)</f>
        <v>5181</v>
      </c>
      <c r="P8" s="62">
        <f>SUM(P9:P18)</f>
        <v>2592</v>
      </c>
      <c r="Q8" s="62">
        <f>SUM(Q9:Q18)</f>
        <v>2589</v>
      </c>
      <c r="R8" s="64">
        <f>O8/N8</f>
        <v>2.738372093023256</v>
      </c>
      <c r="T8" s="103"/>
      <c r="U8" s="135"/>
      <c r="V8" s="135"/>
      <c r="W8" s="135"/>
      <c r="X8" s="135"/>
      <c r="Y8" s="103"/>
    </row>
    <row r="9" spans="1:25" ht="29.25" customHeight="1">
      <c r="A9" s="6" t="s">
        <v>16</v>
      </c>
      <c r="B9" s="119">
        <v>240</v>
      </c>
      <c r="C9" s="127">
        <f aca="true" t="shared" si="2" ref="C9:C19">SUM(D9:E9)</f>
        <v>762</v>
      </c>
      <c r="D9" s="119">
        <v>373</v>
      </c>
      <c r="E9" s="119">
        <v>389</v>
      </c>
      <c r="F9" s="5">
        <f aca="true" t="shared" si="3" ref="F9:F18">C9/B9</f>
        <v>3.175</v>
      </c>
      <c r="G9" s="6" t="s">
        <v>13</v>
      </c>
      <c r="H9" s="7">
        <v>105</v>
      </c>
      <c r="I9" s="7">
        <f t="shared" si="0"/>
        <v>282</v>
      </c>
      <c r="J9" s="7">
        <v>127</v>
      </c>
      <c r="K9" s="7">
        <v>155</v>
      </c>
      <c r="L9" s="5">
        <f t="shared" si="1"/>
        <v>2.6857142857142855</v>
      </c>
      <c r="M9" s="67" t="s">
        <v>51</v>
      </c>
      <c r="N9" s="65">
        <v>976</v>
      </c>
      <c r="O9" s="7">
        <f aca="true" t="shared" si="4" ref="O9:O24">SUM(P9:Q9)</f>
        <v>2877</v>
      </c>
      <c r="P9" s="65">
        <v>1430</v>
      </c>
      <c r="Q9" s="65">
        <v>1447</v>
      </c>
      <c r="R9" s="5">
        <f aca="true" t="shared" si="5" ref="R9:R25">O9/N9</f>
        <v>2.9477459016393444</v>
      </c>
      <c r="T9" s="103"/>
      <c r="U9" s="135"/>
      <c r="V9" s="135"/>
      <c r="W9" s="135"/>
      <c r="X9" s="135"/>
      <c r="Y9" s="103"/>
    </row>
    <row r="10" spans="1:25" ht="28.5" customHeight="1">
      <c r="A10" s="6" t="s">
        <v>18</v>
      </c>
      <c r="B10" s="119">
        <v>155</v>
      </c>
      <c r="C10" s="127">
        <f t="shared" si="2"/>
        <v>453</v>
      </c>
      <c r="D10" s="119">
        <v>215</v>
      </c>
      <c r="E10" s="119">
        <v>238</v>
      </c>
      <c r="F10" s="5">
        <f t="shared" si="3"/>
        <v>2.92258064516129</v>
      </c>
      <c r="G10" s="6" t="s">
        <v>15</v>
      </c>
      <c r="H10" s="7">
        <v>104</v>
      </c>
      <c r="I10" s="7">
        <f t="shared" si="0"/>
        <v>307</v>
      </c>
      <c r="J10" s="7">
        <v>149</v>
      </c>
      <c r="K10" s="7">
        <v>158</v>
      </c>
      <c r="L10" s="5">
        <f t="shared" si="1"/>
        <v>2.951923076923077</v>
      </c>
      <c r="M10" s="6" t="s">
        <v>56</v>
      </c>
      <c r="N10" s="7">
        <v>81</v>
      </c>
      <c r="O10" s="7">
        <f t="shared" si="4"/>
        <v>219</v>
      </c>
      <c r="P10" s="7">
        <v>114</v>
      </c>
      <c r="Q10" s="7">
        <v>105</v>
      </c>
      <c r="R10" s="5">
        <f>O10/N10</f>
        <v>2.7037037037037037</v>
      </c>
      <c r="T10" s="103"/>
      <c r="U10" s="135"/>
      <c r="V10" s="135"/>
      <c r="W10" s="135"/>
      <c r="X10" s="135"/>
      <c r="Y10" s="103"/>
    </row>
    <row r="11" spans="1:25" ht="28.5" customHeight="1">
      <c r="A11" s="6" t="s">
        <v>20</v>
      </c>
      <c r="B11" s="119">
        <v>187</v>
      </c>
      <c r="C11" s="127">
        <f t="shared" si="2"/>
        <v>577</v>
      </c>
      <c r="D11" s="119">
        <v>277</v>
      </c>
      <c r="E11" s="119">
        <v>300</v>
      </c>
      <c r="F11" s="5">
        <f t="shared" si="3"/>
        <v>3.085561497326203</v>
      </c>
      <c r="G11" s="6" t="s">
        <v>17</v>
      </c>
      <c r="H11" s="7">
        <v>50</v>
      </c>
      <c r="I11" s="7">
        <f t="shared" si="0"/>
        <v>107</v>
      </c>
      <c r="J11" s="7">
        <v>52</v>
      </c>
      <c r="K11" s="7">
        <v>55</v>
      </c>
      <c r="L11" s="5">
        <f t="shared" si="1"/>
        <v>2.14</v>
      </c>
      <c r="M11" s="6" t="s">
        <v>57</v>
      </c>
      <c r="N11" s="7">
        <v>66</v>
      </c>
      <c r="O11" s="7">
        <f t="shared" si="4"/>
        <v>225</v>
      </c>
      <c r="P11" s="7">
        <v>114</v>
      </c>
      <c r="Q11" s="7">
        <v>111</v>
      </c>
      <c r="R11" s="5">
        <f t="shared" si="5"/>
        <v>3.409090909090909</v>
      </c>
      <c r="T11" s="103"/>
      <c r="U11" s="135"/>
      <c r="V11" s="135"/>
      <c r="W11" s="135"/>
      <c r="X11" s="135"/>
      <c r="Y11" s="103"/>
    </row>
    <row r="12" spans="1:25" ht="28.5" customHeight="1">
      <c r="A12" s="6" t="s">
        <v>22</v>
      </c>
      <c r="B12" s="119">
        <v>85</v>
      </c>
      <c r="C12" s="127">
        <f t="shared" si="2"/>
        <v>289</v>
      </c>
      <c r="D12" s="119">
        <v>146</v>
      </c>
      <c r="E12" s="119">
        <v>143</v>
      </c>
      <c r="F12" s="5">
        <f t="shared" si="3"/>
        <v>3.4</v>
      </c>
      <c r="G12" s="6" t="s">
        <v>19</v>
      </c>
      <c r="H12" s="7">
        <v>79</v>
      </c>
      <c r="I12" s="7">
        <f t="shared" si="0"/>
        <v>201</v>
      </c>
      <c r="J12" s="7">
        <v>99</v>
      </c>
      <c r="K12" s="7">
        <v>102</v>
      </c>
      <c r="L12" s="5">
        <f t="shared" si="1"/>
        <v>2.5443037974683542</v>
      </c>
      <c r="M12" s="6" t="s">
        <v>58</v>
      </c>
      <c r="N12" s="7">
        <v>114</v>
      </c>
      <c r="O12" s="7">
        <f t="shared" si="4"/>
        <v>258</v>
      </c>
      <c r="P12" s="7">
        <v>140</v>
      </c>
      <c r="Q12" s="7">
        <v>118</v>
      </c>
      <c r="R12" s="5">
        <f t="shared" si="5"/>
        <v>2.263157894736842</v>
      </c>
      <c r="T12" s="103"/>
      <c r="U12" s="135"/>
      <c r="V12" s="135"/>
      <c r="W12" s="135"/>
      <c r="X12" s="135"/>
      <c r="Y12" s="103"/>
    </row>
    <row r="13" spans="1:25" ht="28.5" customHeight="1">
      <c r="A13" s="6" t="s">
        <v>24</v>
      </c>
      <c r="B13" s="119">
        <v>37</v>
      </c>
      <c r="C13" s="127">
        <f t="shared" si="2"/>
        <v>98</v>
      </c>
      <c r="D13" s="119">
        <v>52</v>
      </c>
      <c r="E13" s="119">
        <v>46</v>
      </c>
      <c r="F13" s="5">
        <f t="shared" si="3"/>
        <v>2.6486486486486487</v>
      </c>
      <c r="G13" s="6" t="s">
        <v>21</v>
      </c>
      <c r="H13" s="7">
        <v>79</v>
      </c>
      <c r="I13" s="7">
        <f t="shared" si="0"/>
        <v>213</v>
      </c>
      <c r="J13" s="7">
        <v>106</v>
      </c>
      <c r="K13" s="7">
        <v>107</v>
      </c>
      <c r="L13" s="5">
        <f t="shared" si="1"/>
        <v>2.6962025316455698</v>
      </c>
      <c r="M13" s="6" t="s">
        <v>31</v>
      </c>
      <c r="N13" s="7">
        <v>76</v>
      </c>
      <c r="O13" s="7">
        <f t="shared" si="4"/>
        <v>212</v>
      </c>
      <c r="P13" s="7">
        <v>105</v>
      </c>
      <c r="Q13" s="7">
        <v>107</v>
      </c>
      <c r="R13" s="5">
        <f t="shared" si="5"/>
        <v>2.789473684210526</v>
      </c>
      <c r="T13" s="103"/>
      <c r="U13" s="135"/>
      <c r="V13" s="133"/>
      <c r="W13" s="135"/>
      <c r="X13" s="135"/>
      <c r="Y13" s="103"/>
    </row>
    <row r="14" spans="1:25" ht="28.5" customHeight="1">
      <c r="A14" s="6" t="s">
        <v>26</v>
      </c>
      <c r="B14" s="119">
        <v>83</v>
      </c>
      <c r="C14" s="127">
        <f t="shared" si="2"/>
        <v>254</v>
      </c>
      <c r="D14" s="119">
        <v>129</v>
      </c>
      <c r="E14" s="119">
        <v>125</v>
      </c>
      <c r="F14" s="5">
        <f t="shared" si="3"/>
        <v>3.0602409638554215</v>
      </c>
      <c r="G14" s="6" t="s">
        <v>23</v>
      </c>
      <c r="H14" s="7">
        <v>98</v>
      </c>
      <c r="I14" s="7">
        <f t="shared" si="0"/>
        <v>273</v>
      </c>
      <c r="J14" s="7">
        <v>126</v>
      </c>
      <c r="K14" s="7">
        <v>147</v>
      </c>
      <c r="L14" s="5">
        <f t="shared" si="1"/>
        <v>2.7857142857142856</v>
      </c>
      <c r="M14" s="6" t="s">
        <v>59</v>
      </c>
      <c r="N14" s="7">
        <v>83</v>
      </c>
      <c r="O14" s="7">
        <f t="shared" si="4"/>
        <v>188</v>
      </c>
      <c r="P14" s="7">
        <v>95</v>
      </c>
      <c r="Q14" s="7">
        <v>93</v>
      </c>
      <c r="R14" s="5">
        <f t="shared" si="5"/>
        <v>2.2650602409638556</v>
      </c>
      <c r="T14" s="103"/>
      <c r="U14" s="135"/>
      <c r="V14" s="135"/>
      <c r="W14" s="135"/>
      <c r="X14" s="135"/>
      <c r="Y14" s="103"/>
    </row>
    <row r="15" spans="1:25" ht="28.5" customHeight="1">
      <c r="A15" s="6" t="s">
        <v>27</v>
      </c>
      <c r="B15" s="119">
        <v>158</v>
      </c>
      <c r="C15" s="127">
        <f t="shared" si="2"/>
        <v>484</v>
      </c>
      <c r="D15" s="119">
        <v>244</v>
      </c>
      <c r="E15" s="119">
        <v>240</v>
      </c>
      <c r="F15" s="5">
        <f t="shared" si="3"/>
        <v>3.0632911392405062</v>
      </c>
      <c r="G15" s="6" t="s">
        <v>25</v>
      </c>
      <c r="H15" s="65">
        <v>249</v>
      </c>
      <c r="I15" s="7">
        <f t="shared" si="0"/>
        <v>799</v>
      </c>
      <c r="J15" s="65">
        <v>369</v>
      </c>
      <c r="K15" s="65">
        <v>430</v>
      </c>
      <c r="L15" s="5">
        <f>I15/H15</f>
        <v>3.208835341365462</v>
      </c>
      <c r="M15" s="6" t="s">
        <v>60</v>
      </c>
      <c r="N15" s="7">
        <v>104</v>
      </c>
      <c r="O15" s="7">
        <f t="shared" si="4"/>
        <v>275</v>
      </c>
      <c r="P15" s="7">
        <v>136</v>
      </c>
      <c r="Q15" s="7">
        <v>139</v>
      </c>
      <c r="R15" s="5">
        <f t="shared" si="5"/>
        <v>2.644230769230769</v>
      </c>
      <c r="T15" s="103"/>
      <c r="U15" s="135"/>
      <c r="V15" s="135"/>
      <c r="W15" s="135"/>
      <c r="X15" s="135"/>
      <c r="Y15" s="103"/>
    </row>
    <row r="16" spans="1:25" ht="28.5" customHeight="1">
      <c r="A16" s="6" t="s">
        <v>29</v>
      </c>
      <c r="B16" s="119">
        <v>64</v>
      </c>
      <c r="C16" s="127">
        <f t="shared" si="2"/>
        <v>195</v>
      </c>
      <c r="D16" s="119">
        <v>105</v>
      </c>
      <c r="E16" s="119">
        <v>90</v>
      </c>
      <c r="F16" s="5">
        <f t="shared" si="3"/>
        <v>3.046875</v>
      </c>
      <c r="G16" s="63" t="s">
        <v>104</v>
      </c>
      <c r="H16" s="62">
        <f>SUM(H17:H25,N6:N7)</f>
        <v>1275</v>
      </c>
      <c r="I16" s="62">
        <f>SUM(J16:K16)</f>
        <v>3144</v>
      </c>
      <c r="J16" s="62">
        <f>SUM(J17:J25,P6:P7)</f>
        <v>1553</v>
      </c>
      <c r="K16" s="62">
        <f>SUM(K17:K25,Q6:Q7)</f>
        <v>1591</v>
      </c>
      <c r="L16" s="64">
        <f aca="true" t="shared" si="6" ref="L16:L25">I16/H16</f>
        <v>2.4658823529411764</v>
      </c>
      <c r="M16" s="6" t="s">
        <v>61</v>
      </c>
      <c r="N16" s="7">
        <v>239</v>
      </c>
      <c r="O16" s="7">
        <f t="shared" si="4"/>
        <v>589</v>
      </c>
      <c r="P16" s="7">
        <v>289</v>
      </c>
      <c r="Q16" s="7">
        <v>300</v>
      </c>
      <c r="R16" s="5">
        <f t="shared" si="5"/>
        <v>2.4644351464435146</v>
      </c>
      <c r="T16" s="103"/>
      <c r="U16" s="135"/>
      <c r="V16" s="135"/>
      <c r="W16" s="133"/>
      <c r="X16" s="133"/>
      <c r="Y16" s="103"/>
    </row>
    <row r="17" spans="1:25" ht="28.5" customHeight="1">
      <c r="A17" s="6" t="s">
        <v>31</v>
      </c>
      <c r="B17" s="119">
        <v>193</v>
      </c>
      <c r="C17" s="127">
        <f t="shared" si="2"/>
        <v>547</v>
      </c>
      <c r="D17" s="119">
        <v>268</v>
      </c>
      <c r="E17" s="119">
        <v>279</v>
      </c>
      <c r="F17" s="5">
        <f t="shared" si="3"/>
        <v>2.8341968911917097</v>
      </c>
      <c r="G17" s="6" t="s">
        <v>28</v>
      </c>
      <c r="H17" s="7">
        <v>92</v>
      </c>
      <c r="I17" s="127">
        <f>SUM(J17:K17)</f>
        <v>189</v>
      </c>
      <c r="J17" s="7">
        <v>93</v>
      </c>
      <c r="K17" s="99">
        <v>96</v>
      </c>
      <c r="L17" s="5">
        <f t="shared" si="6"/>
        <v>2.0543478260869565</v>
      </c>
      <c r="M17" s="6" t="s">
        <v>62</v>
      </c>
      <c r="N17" s="7">
        <v>73</v>
      </c>
      <c r="O17" s="7">
        <f t="shared" si="4"/>
        <v>160</v>
      </c>
      <c r="P17" s="7">
        <v>86</v>
      </c>
      <c r="Q17" s="7">
        <v>74</v>
      </c>
      <c r="R17" s="5">
        <f t="shared" si="5"/>
        <v>2.191780821917808</v>
      </c>
      <c r="T17" s="103"/>
      <c r="U17" s="133"/>
      <c r="V17" s="135"/>
      <c r="W17" s="135"/>
      <c r="X17" s="135"/>
      <c r="Y17" s="103"/>
    </row>
    <row r="18" spans="1:25" ht="27.75" customHeight="1">
      <c r="A18" s="6" t="s">
        <v>33</v>
      </c>
      <c r="B18" s="119">
        <v>140</v>
      </c>
      <c r="C18" s="127">
        <f t="shared" si="2"/>
        <v>408</v>
      </c>
      <c r="D18" s="119">
        <v>203</v>
      </c>
      <c r="E18" s="119">
        <v>205</v>
      </c>
      <c r="F18" s="5">
        <f t="shared" si="3"/>
        <v>2.914285714285714</v>
      </c>
      <c r="G18" s="6" t="s">
        <v>30</v>
      </c>
      <c r="H18" s="7">
        <v>92</v>
      </c>
      <c r="I18" s="127">
        <f aca="true" t="shared" si="7" ref="I18:I24">SUM(J18:K18)</f>
        <v>195</v>
      </c>
      <c r="J18" s="7">
        <v>93</v>
      </c>
      <c r="K18" s="99">
        <v>102</v>
      </c>
      <c r="L18" s="5">
        <f>I18/H18</f>
        <v>2.119565217391304</v>
      </c>
      <c r="M18" s="6" t="s">
        <v>63</v>
      </c>
      <c r="N18" s="7">
        <v>80</v>
      </c>
      <c r="O18" s="7">
        <f t="shared" si="4"/>
        <v>178</v>
      </c>
      <c r="P18" s="7">
        <v>83</v>
      </c>
      <c r="Q18" s="7">
        <v>95</v>
      </c>
      <c r="R18" s="5">
        <f t="shared" si="5"/>
        <v>2.225</v>
      </c>
      <c r="T18" s="103"/>
      <c r="U18" s="135"/>
      <c r="V18" s="135"/>
      <c r="W18" s="135"/>
      <c r="X18" s="135"/>
      <c r="Y18" s="103"/>
    </row>
    <row r="19" spans="1:25" ht="28.5" customHeight="1">
      <c r="A19" s="6" t="s">
        <v>35</v>
      </c>
      <c r="B19" s="119">
        <v>156</v>
      </c>
      <c r="C19" s="127">
        <f t="shared" si="2"/>
        <v>417</v>
      </c>
      <c r="D19" s="119">
        <v>214</v>
      </c>
      <c r="E19" s="119">
        <v>203</v>
      </c>
      <c r="F19" s="5">
        <f aca="true" t="shared" si="8" ref="F19:F25">C19/B19</f>
        <v>2.673076923076923</v>
      </c>
      <c r="G19" s="6" t="s">
        <v>32</v>
      </c>
      <c r="H19" s="7">
        <v>78</v>
      </c>
      <c r="I19" s="127">
        <f>SUM(J19:K19)</f>
        <v>202</v>
      </c>
      <c r="J19" s="7">
        <v>101</v>
      </c>
      <c r="K19" s="99">
        <v>101</v>
      </c>
      <c r="L19" s="5">
        <f t="shared" si="6"/>
        <v>2.58974358974359</v>
      </c>
      <c r="M19" s="63" t="s">
        <v>64</v>
      </c>
      <c r="N19" s="62">
        <f>SUM(N20:N25,B32:B35)</f>
        <v>1080</v>
      </c>
      <c r="O19" s="122">
        <f t="shared" si="4"/>
        <v>2776</v>
      </c>
      <c r="P19" s="62">
        <f>SUM(P20:P25,D32:D35)</f>
        <v>1383</v>
      </c>
      <c r="Q19" s="62">
        <f>SUM(Q20:Q25,E32:E35)</f>
        <v>1393</v>
      </c>
      <c r="R19" s="64">
        <f t="shared" si="5"/>
        <v>2.5703703703703704</v>
      </c>
      <c r="T19" s="103"/>
      <c r="U19" s="135"/>
      <c r="V19" s="135"/>
      <c r="W19" s="135"/>
      <c r="X19" s="135"/>
      <c r="Y19" s="103"/>
    </row>
    <row r="20" spans="1:25" ht="28.5" customHeight="1">
      <c r="A20" s="6" t="s">
        <v>37</v>
      </c>
      <c r="B20" s="119">
        <v>61</v>
      </c>
      <c r="C20" s="127">
        <f aca="true" t="shared" si="9" ref="C20:C25">SUM(D20:E20)</f>
        <v>146</v>
      </c>
      <c r="D20" s="119">
        <v>75</v>
      </c>
      <c r="E20" s="119">
        <v>71</v>
      </c>
      <c r="F20" s="5">
        <f t="shared" si="8"/>
        <v>2.3934426229508197</v>
      </c>
      <c r="G20" s="6" t="s">
        <v>34</v>
      </c>
      <c r="H20" s="7">
        <v>83</v>
      </c>
      <c r="I20" s="127">
        <f t="shared" si="7"/>
        <v>226</v>
      </c>
      <c r="J20" s="7">
        <v>107</v>
      </c>
      <c r="K20" s="99">
        <v>119</v>
      </c>
      <c r="L20" s="5">
        <f t="shared" si="6"/>
        <v>2.7228915662650603</v>
      </c>
      <c r="M20" s="6" t="s">
        <v>65</v>
      </c>
      <c r="N20" s="7">
        <v>70</v>
      </c>
      <c r="O20" s="7">
        <f t="shared" si="4"/>
        <v>162</v>
      </c>
      <c r="P20" s="7">
        <v>78</v>
      </c>
      <c r="Q20" s="7">
        <v>84</v>
      </c>
      <c r="R20" s="5">
        <f t="shared" si="5"/>
        <v>2.3142857142857145</v>
      </c>
      <c r="T20" s="103"/>
      <c r="U20" s="135"/>
      <c r="V20" s="135"/>
      <c r="W20" s="135"/>
      <c r="X20" s="135"/>
      <c r="Y20" s="103"/>
    </row>
    <row r="21" spans="1:25" ht="28.5" customHeight="1">
      <c r="A21" s="63" t="s">
        <v>38</v>
      </c>
      <c r="B21" s="62">
        <f>SUM(B22:B25,H6:H15)</f>
        <v>1222</v>
      </c>
      <c r="C21" s="62">
        <f t="shared" si="9"/>
        <v>3343</v>
      </c>
      <c r="D21" s="62">
        <f>SUM(D22:D25,J6:J15)</f>
        <v>1582</v>
      </c>
      <c r="E21" s="62">
        <f>SUM(E22:E25,K6:K15)</f>
        <v>1761</v>
      </c>
      <c r="F21" s="64">
        <f t="shared" si="8"/>
        <v>2.7356792144026185</v>
      </c>
      <c r="G21" s="6" t="s">
        <v>36</v>
      </c>
      <c r="H21" s="7">
        <v>84</v>
      </c>
      <c r="I21" s="127">
        <f t="shared" si="7"/>
        <v>181</v>
      </c>
      <c r="J21" s="7">
        <v>94</v>
      </c>
      <c r="K21" s="99">
        <v>87</v>
      </c>
      <c r="L21" s="5">
        <f t="shared" si="6"/>
        <v>2.1547619047619047</v>
      </c>
      <c r="M21" s="6" t="s">
        <v>66</v>
      </c>
      <c r="N21" s="7">
        <v>149</v>
      </c>
      <c r="O21" s="7">
        <f t="shared" si="4"/>
        <v>335</v>
      </c>
      <c r="P21" s="7">
        <v>171</v>
      </c>
      <c r="Q21" s="7">
        <v>164</v>
      </c>
      <c r="R21" s="5">
        <f t="shared" si="5"/>
        <v>2.248322147651007</v>
      </c>
      <c r="T21" s="103"/>
      <c r="U21" s="135"/>
      <c r="V21" s="135"/>
      <c r="W21" s="135"/>
      <c r="X21" s="135"/>
      <c r="Y21" s="103"/>
    </row>
    <row r="22" spans="1:25" ht="28.5" customHeight="1">
      <c r="A22" s="6" t="s">
        <v>40</v>
      </c>
      <c r="B22" s="7">
        <v>89</v>
      </c>
      <c r="C22" s="127">
        <f t="shared" si="9"/>
        <v>216</v>
      </c>
      <c r="D22" s="7">
        <v>97</v>
      </c>
      <c r="E22" s="7">
        <v>119</v>
      </c>
      <c r="F22" s="5">
        <f t="shared" si="8"/>
        <v>2.4269662921348316</v>
      </c>
      <c r="G22" s="6" t="s">
        <v>25</v>
      </c>
      <c r="H22" s="7">
        <v>127</v>
      </c>
      <c r="I22" s="127">
        <f t="shared" si="7"/>
        <v>311</v>
      </c>
      <c r="J22" s="7">
        <v>144</v>
      </c>
      <c r="K22" s="99">
        <v>167</v>
      </c>
      <c r="L22" s="5">
        <f t="shared" si="6"/>
        <v>2.4488188976377954</v>
      </c>
      <c r="M22" s="6" t="s">
        <v>67</v>
      </c>
      <c r="N22" s="7">
        <v>53</v>
      </c>
      <c r="O22" s="7">
        <f t="shared" si="4"/>
        <v>147</v>
      </c>
      <c r="P22" s="7">
        <v>64</v>
      </c>
      <c r="Q22" s="7">
        <v>83</v>
      </c>
      <c r="R22" s="5">
        <f t="shared" si="5"/>
        <v>2.7735849056603774</v>
      </c>
      <c r="T22" s="103"/>
      <c r="U22" s="103"/>
      <c r="V22" s="135"/>
      <c r="W22" s="135"/>
      <c r="X22" s="135"/>
      <c r="Y22" s="103"/>
    </row>
    <row r="23" spans="1:25" ht="27.75" customHeight="1">
      <c r="A23" s="6" t="s">
        <v>42</v>
      </c>
      <c r="B23" s="7">
        <v>60</v>
      </c>
      <c r="C23" s="127">
        <f t="shared" si="9"/>
        <v>137</v>
      </c>
      <c r="D23" s="7">
        <v>68</v>
      </c>
      <c r="E23" s="7">
        <v>69</v>
      </c>
      <c r="F23" s="5">
        <f t="shared" si="8"/>
        <v>2.283333333333333</v>
      </c>
      <c r="G23" s="6" t="s">
        <v>39</v>
      </c>
      <c r="H23" s="7">
        <v>62</v>
      </c>
      <c r="I23" s="127">
        <f t="shared" si="7"/>
        <v>171</v>
      </c>
      <c r="J23" s="7">
        <v>83</v>
      </c>
      <c r="K23" s="99">
        <v>88</v>
      </c>
      <c r="L23" s="5">
        <f t="shared" si="6"/>
        <v>2.7580645161290325</v>
      </c>
      <c r="M23" s="6" t="s">
        <v>68</v>
      </c>
      <c r="N23" s="7">
        <v>106</v>
      </c>
      <c r="O23" s="7">
        <f t="shared" si="4"/>
        <v>302</v>
      </c>
      <c r="P23" s="7">
        <v>168</v>
      </c>
      <c r="Q23" s="7">
        <v>134</v>
      </c>
      <c r="R23" s="5">
        <f t="shared" si="5"/>
        <v>2.849056603773585</v>
      </c>
      <c r="T23" s="103"/>
      <c r="U23" s="103"/>
      <c r="V23" s="103"/>
      <c r="W23" s="103"/>
      <c r="X23" s="135"/>
      <c r="Y23" s="103"/>
    </row>
    <row r="24" spans="1:25" ht="28.5" customHeight="1">
      <c r="A24" s="6" t="s">
        <v>44</v>
      </c>
      <c r="B24" s="7">
        <v>48</v>
      </c>
      <c r="C24" s="127">
        <f t="shared" si="9"/>
        <v>133</v>
      </c>
      <c r="D24" s="7">
        <v>68</v>
      </c>
      <c r="E24" s="7">
        <v>65</v>
      </c>
      <c r="F24" s="5">
        <f t="shared" si="8"/>
        <v>2.7708333333333335</v>
      </c>
      <c r="G24" s="6" t="s">
        <v>41</v>
      </c>
      <c r="H24" s="7">
        <v>309</v>
      </c>
      <c r="I24" s="127">
        <f t="shared" si="7"/>
        <v>838</v>
      </c>
      <c r="J24" s="7">
        <v>421</v>
      </c>
      <c r="K24" s="99">
        <v>417</v>
      </c>
      <c r="L24" s="5">
        <f t="shared" si="6"/>
        <v>2.7119741100323624</v>
      </c>
      <c r="M24" s="6" t="s">
        <v>69</v>
      </c>
      <c r="N24" s="7">
        <v>102</v>
      </c>
      <c r="O24" s="7">
        <f t="shared" si="4"/>
        <v>281</v>
      </c>
      <c r="P24" s="7">
        <v>135</v>
      </c>
      <c r="Q24" s="7">
        <v>146</v>
      </c>
      <c r="R24" s="5">
        <f t="shared" si="5"/>
        <v>2.7549019607843137</v>
      </c>
      <c r="T24" s="103"/>
      <c r="U24" s="103"/>
      <c r="V24" s="103"/>
      <c r="W24" s="103"/>
      <c r="X24" s="103"/>
      <c r="Y24" s="103"/>
    </row>
    <row r="25" spans="1:25" ht="28.5" customHeight="1" thickBot="1">
      <c r="A25" s="68" t="s">
        <v>46</v>
      </c>
      <c r="B25" s="69">
        <v>55</v>
      </c>
      <c r="C25" s="128">
        <f t="shared" si="9"/>
        <v>150</v>
      </c>
      <c r="D25" s="69">
        <v>71</v>
      </c>
      <c r="E25" s="69">
        <v>79</v>
      </c>
      <c r="F25" s="129">
        <f t="shared" si="8"/>
        <v>2.727272727272727</v>
      </c>
      <c r="G25" s="68" t="s">
        <v>43</v>
      </c>
      <c r="H25" s="69">
        <v>125</v>
      </c>
      <c r="I25" s="128">
        <f>SUM(J25:K25)</f>
        <v>266</v>
      </c>
      <c r="J25" s="69">
        <v>138</v>
      </c>
      <c r="K25" s="101">
        <v>128</v>
      </c>
      <c r="L25" s="129">
        <f t="shared" si="6"/>
        <v>2.128</v>
      </c>
      <c r="M25" s="68" t="s">
        <v>70</v>
      </c>
      <c r="N25" s="69">
        <v>69</v>
      </c>
      <c r="O25" s="69">
        <f>SUM(P25:Q25)</f>
        <v>177</v>
      </c>
      <c r="P25" s="69">
        <v>88</v>
      </c>
      <c r="Q25" s="69">
        <v>89</v>
      </c>
      <c r="R25" s="129">
        <f t="shared" si="5"/>
        <v>2.5652173913043477</v>
      </c>
      <c r="T25" s="103"/>
      <c r="U25" s="103"/>
      <c r="V25" s="103"/>
      <c r="W25" s="103"/>
      <c r="X25" s="103"/>
      <c r="Y25" s="103"/>
    </row>
    <row r="26" ht="14.25" customHeight="1">
      <c r="L26" s="138" t="s">
        <v>55</v>
      </c>
    </row>
    <row r="27" ht="30.75" customHeight="1"/>
    <row r="28" spans="1:6" ht="30" customHeight="1">
      <c r="A28" s="205"/>
      <c r="B28" s="205"/>
      <c r="C28" s="205"/>
      <c r="D28" s="205"/>
      <c r="E28" s="205"/>
      <c r="F28" s="205"/>
    </row>
    <row r="29" spans="1:6" ht="30.75" customHeight="1" thickBot="1">
      <c r="A29" s="101"/>
      <c r="B29" s="101"/>
      <c r="C29" s="101"/>
      <c r="D29" s="101"/>
      <c r="E29" s="101"/>
      <c r="F29" s="137" t="s">
        <v>147</v>
      </c>
    </row>
    <row r="30" spans="1:6" ht="30" customHeight="1">
      <c r="A30" s="52" t="s">
        <v>2</v>
      </c>
      <c r="B30" s="195" t="s">
        <v>6</v>
      </c>
      <c r="C30" s="197" t="s">
        <v>7</v>
      </c>
      <c r="D30" s="198"/>
      <c r="E30" s="199"/>
      <c r="F30" s="51" t="s">
        <v>8</v>
      </c>
    </row>
    <row r="31" spans="1:6" ht="30" customHeight="1">
      <c r="A31" s="58" t="s">
        <v>9</v>
      </c>
      <c r="B31" s="196"/>
      <c r="C31" s="59" t="s">
        <v>3</v>
      </c>
      <c r="D31" s="60" t="s">
        <v>5</v>
      </c>
      <c r="E31" s="60" t="s">
        <v>4</v>
      </c>
      <c r="F31" s="57" t="s">
        <v>10</v>
      </c>
    </row>
    <row r="32" spans="1:6" ht="29.25" customHeight="1">
      <c r="A32" s="6" t="s">
        <v>71</v>
      </c>
      <c r="B32" s="7">
        <v>269</v>
      </c>
      <c r="C32" s="7">
        <f>SUM(D32:E32)</f>
        <v>741</v>
      </c>
      <c r="D32" s="7">
        <v>370</v>
      </c>
      <c r="E32" s="7">
        <v>371</v>
      </c>
      <c r="F32" s="5">
        <f>C32/B32</f>
        <v>2.7546468401486988</v>
      </c>
    </row>
    <row r="33" spans="1:6" ht="29.25" customHeight="1">
      <c r="A33" s="6" t="s">
        <v>72</v>
      </c>
      <c r="B33" s="7">
        <v>75</v>
      </c>
      <c r="C33" s="7">
        <f>SUM(D33:E33)</f>
        <v>191</v>
      </c>
      <c r="D33" s="7">
        <v>93</v>
      </c>
      <c r="E33" s="7">
        <v>98</v>
      </c>
      <c r="F33" s="5">
        <f>C33/B33</f>
        <v>2.546666666666667</v>
      </c>
    </row>
    <row r="34" spans="1:6" ht="28.5" customHeight="1">
      <c r="A34" s="6" t="s">
        <v>105</v>
      </c>
      <c r="B34" s="7">
        <v>77</v>
      </c>
      <c r="C34" s="7">
        <f>SUM(D34:E34)</f>
        <v>178</v>
      </c>
      <c r="D34" s="7">
        <v>89</v>
      </c>
      <c r="E34" s="7">
        <v>89</v>
      </c>
      <c r="F34" s="5">
        <f>C34/B34</f>
        <v>2.311688311688312</v>
      </c>
    </row>
    <row r="35" spans="1:6" ht="28.5" customHeight="1">
      <c r="A35" s="6" t="s">
        <v>106</v>
      </c>
      <c r="B35" s="65">
        <v>110</v>
      </c>
      <c r="C35" s="65">
        <f>SUM(D35:E35)</f>
        <v>262</v>
      </c>
      <c r="D35" s="65">
        <v>127</v>
      </c>
      <c r="E35" s="65">
        <v>135</v>
      </c>
      <c r="F35" s="130">
        <f>C35/B35</f>
        <v>2.381818181818182</v>
      </c>
    </row>
    <row r="36" spans="1:6" ht="29.25" customHeight="1">
      <c r="A36" s="63" t="s">
        <v>107</v>
      </c>
      <c r="B36" s="62">
        <f>SUM(B37:B44)</f>
        <v>966</v>
      </c>
      <c r="C36" s="62">
        <f>SUM(C37:C44)</f>
        <v>2700</v>
      </c>
      <c r="D36" s="62">
        <f>SUM(D37:D44)</f>
        <v>1350</v>
      </c>
      <c r="E36" s="62">
        <f>SUM(E37:E44)</f>
        <v>1350</v>
      </c>
      <c r="F36" s="64">
        <f>C36/B36</f>
        <v>2.7950310559006213</v>
      </c>
    </row>
    <row r="37" spans="1:6" ht="27.75" customHeight="1">
      <c r="A37" s="6" t="s">
        <v>73</v>
      </c>
      <c r="B37" s="7">
        <v>144</v>
      </c>
      <c r="C37" s="7">
        <f>SUM(D37:E37)</f>
        <v>374</v>
      </c>
      <c r="D37" s="7">
        <v>174</v>
      </c>
      <c r="E37" s="7">
        <v>200</v>
      </c>
      <c r="F37" s="5">
        <f aca="true" t="shared" si="10" ref="F37:F44">C37/B37</f>
        <v>2.5972222222222223</v>
      </c>
    </row>
    <row r="38" spans="1:6" ht="26.25" customHeight="1">
      <c r="A38" s="6" t="s">
        <v>74</v>
      </c>
      <c r="B38" s="7">
        <v>138</v>
      </c>
      <c r="C38" s="7">
        <f aca="true" t="shared" si="11" ref="C38:C44">SUM(D38:E38)</f>
        <v>405</v>
      </c>
      <c r="D38" s="7">
        <v>219</v>
      </c>
      <c r="E38" s="7">
        <v>186</v>
      </c>
      <c r="F38" s="5">
        <f t="shared" si="10"/>
        <v>2.9347826086956523</v>
      </c>
    </row>
    <row r="39" spans="1:6" ht="28.5" customHeight="1">
      <c r="A39" s="6" t="s">
        <v>75</v>
      </c>
      <c r="B39" s="7">
        <v>165</v>
      </c>
      <c r="C39" s="7">
        <f t="shared" si="11"/>
        <v>476</v>
      </c>
      <c r="D39" s="7">
        <v>238</v>
      </c>
      <c r="E39" s="7">
        <v>238</v>
      </c>
      <c r="F39" s="5">
        <f t="shared" si="10"/>
        <v>2.8848484848484848</v>
      </c>
    </row>
    <row r="40" spans="1:6" ht="28.5" customHeight="1">
      <c r="A40" s="6" t="s">
        <v>76</v>
      </c>
      <c r="B40" s="7">
        <v>98</v>
      </c>
      <c r="C40" s="7">
        <f t="shared" si="11"/>
        <v>263</v>
      </c>
      <c r="D40" s="7">
        <v>144</v>
      </c>
      <c r="E40" s="7">
        <v>119</v>
      </c>
      <c r="F40" s="5">
        <f t="shared" si="10"/>
        <v>2.683673469387755</v>
      </c>
    </row>
    <row r="41" spans="1:6" ht="26.25" customHeight="1">
      <c r="A41" s="6" t="s">
        <v>77</v>
      </c>
      <c r="B41" s="7">
        <v>201</v>
      </c>
      <c r="C41" s="7">
        <f t="shared" si="11"/>
        <v>606</v>
      </c>
      <c r="D41" s="7">
        <v>291</v>
      </c>
      <c r="E41" s="7">
        <v>315</v>
      </c>
      <c r="F41" s="5">
        <f t="shared" si="10"/>
        <v>3.014925373134328</v>
      </c>
    </row>
    <row r="42" spans="1:6" ht="26.25" customHeight="1">
      <c r="A42" s="6" t="s">
        <v>78</v>
      </c>
      <c r="B42" s="7">
        <v>55</v>
      </c>
      <c r="C42" s="7">
        <f t="shared" si="11"/>
        <v>154</v>
      </c>
      <c r="D42" s="7">
        <v>72</v>
      </c>
      <c r="E42" s="7">
        <v>82</v>
      </c>
      <c r="F42" s="5">
        <f t="shared" si="10"/>
        <v>2.8</v>
      </c>
    </row>
    <row r="43" spans="1:6" ht="26.25" customHeight="1">
      <c r="A43" s="6" t="s">
        <v>79</v>
      </c>
      <c r="B43" s="7">
        <v>92</v>
      </c>
      <c r="C43" s="7">
        <f t="shared" si="11"/>
        <v>230</v>
      </c>
      <c r="D43" s="7">
        <v>114</v>
      </c>
      <c r="E43" s="7">
        <v>116</v>
      </c>
      <c r="F43" s="5">
        <f t="shared" si="10"/>
        <v>2.5</v>
      </c>
    </row>
    <row r="44" spans="1:6" ht="26.25" customHeight="1">
      <c r="A44" s="6" t="s">
        <v>80</v>
      </c>
      <c r="B44" s="7">
        <v>73</v>
      </c>
      <c r="C44" s="7">
        <f t="shared" si="11"/>
        <v>192</v>
      </c>
      <c r="D44" s="7">
        <v>98</v>
      </c>
      <c r="E44" s="7">
        <v>94</v>
      </c>
      <c r="F44" s="5">
        <f t="shared" si="10"/>
        <v>2.6301369863013697</v>
      </c>
    </row>
    <row r="45" spans="1:6" ht="26.25" customHeight="1">
      <c r="A45" s="63" t="s">
        <v>81</v>
      </c>
      <c r="B45" s="62">
        <f>SUM(B46:B52)</f>
        <v>798</v>
      </c>
      <c r="C45" s="62">
        <f>SUM(C46:C52)</f>
        <v>2022</v>
      </c>
      <c r="D45" s="62">
        <f>SUM(D46:D52)</f>
        <v>998</v>
      </c>
      <c r="E45" s="62">
        <f>SUM(E46:E52)</f>
        <v>1024</v>
      </c>
      <c r="F45" s="64">
        <f aca="true" t="shared" si="12" ref="F45:F52">C45/B45</f>
        <v>2.5338345864661656</v>
      </c>
    </row>
    <row r="46" spans="1:6" ht="26.25" customHeight="1">
      <c r="A46" s="6" t="s">
        <v>82</v>
      </c>
      <c r="B46" s="7">
        <v>50</v>
      </c>
      <c r="C46" s="7">
        <f>SUM(D46:E46)</f>
        <v>130</v>
      </c>
      <c r="D46" s="7">
        <v>72</v>
      </c>
      <c r="E46" s="7">
        <v>58</v>
      </c>
      <c r="F46" s="5">
        <f t="shared" si="12"/>
        <v>2.6</v>
      </c>
    </row>
    <row r="47" spans="1:6" ht="26.25" customHeight="1">
      <c r="A47" s="6" t="s">
        <v>83</v>
      </c>
      <c r="B47" s="7">
        <v>69</v>
      </c>
      <c r="C47" s="7">
        <f aca="true" t="shared" si="13" ref="C47:C52">SUM(D47:E47)</f>
        <v>150</v>
      </c>
      <c r="D47" s="7">
        <v>75</v>
      </c>
      <c r="E47" s="7">
        <v>75</v>
      </c>
      <c r="F47" s="5">
        <f t="shared" si="12"/>
        <v>2.1739130434782608</v>
      </c>
    </row>
    <row r="48" spans="1:6" ht="26.25" customHeight="1">
      <c r="A48" s="6" t="s">
        <v>84</v>
      </c>
      <c r="B48" s="7">
        <v>131</v>
      </c>
      <c r="C48" s="7">
        <f t="shared" si="13"/>
        <v>347</v>
      </c>
      <c r="D48" s="7">
        <v>166</v>
      </c>
      <c r="E48" s="7">
        <v>181</v>
      </c>
      <c r="F48" s="5">
        <f t="shared" si="12"/>
        <v>2.648854961832061</v>
      </c>
    </row>
    <row r="49" spans="1:6" ht="26.25" customHeight="1">
      <c r="A49" s="6" t="s">
        <v>85</v>
      </c>
      <c r="B49" s="7">
        <v>194</v>
      </c>
      <c r="C49" s="7">
        <f>SUM(D49:E49)</f>
        <v>507</v>
      </c>
      <c r="D49" s="7">
        <v>249</v>
      </c>
      <c r="E49" s="7">
        <v>258</v>
      </c>
      <c r="F49" s="5">
        <f t="shared" si="12"/>
        <v>2.61340206185567</v>
      </c>
    </row>
    <row r="50" spans="1:6" ht="26.25" customHeight="1">
      <c r="A50" s="6" t="s">
        <v>86</v>
      </c>
      <c r="B50" s="7">
        <v>81</v>
      </c>
      <c r="C50" s="7">
        <f t="shared" si="13"/>
        <v>208</v>
      </c>
      <c r="D50" s="7">
        <v>103</v>
      </c>
      <c r="E50" s="7">
        <v>105</v>
      </c>
      <c r="F50" s="5">
        <f t="shared" si="12"/>
        <v>2.567901234567901</v>
      </c>
    </row>
    <row r="51" spans="1:6" ht="26.25" customHeight="1">
      <c r="A51" s="6" t="s">
        <v>87</v>
      </c>
      <c r="B51" s="7">
        <v>147</v>
      </c>
      <c r="C51" s="7">
        <f t="shared" si="13"/>
        <v>365</v>
      </c>
      <c r="D51" s="7">
        <v>173</v>
      </c>
      <c r="E51" s="7">
        <v>192</v>
      </c>
      <c r="F51" s="5">
        <f t="shared" si="12"/>
        <v>2.4829931972789114</v>
      </c>
    </row>
    <row r="52" spans="1:6" ht="26.25" customHeight="1" thickBot="1">
      <c r="A52" s="68" t="s">
        <v>88</v>
      </c>
      <c r="B52" s="69">
        <v>126</v>
      </c>
      <c r="C52" s="69">
        <f t="shared" si="13"/>
        <v>315</v>
      </c>
      <c r="D52" s="69">
        <v>160</v>
      </c>
      <c r="E52" s="69">
        <v>155</v>
      </c>
      <c r="F52" s="129">
        <f t="shared" si="12"/>
        <v>2.5</v>
      </c>
    </row>
    <row r="53" ht="14.25" customHeight="1">
      <c r="F53" s="138" t="s">
        <v>55</v>
      </c>
    </row>
  </sheetData>
  <mergeCells count="12">
    <mergeCell ref="B30:B31"/>
    <mergeCell ref="C30:E30"/>
    <mergeCell ref="N4:N5"/>
    <mergeCell ref="O4:Q4"/>
    <mergeCell ref="I4:K4"/>
    <mergeCell ref="B4:B5"/>
    <mergeCell ref="C4:E4"/>
    <mergeCell ref="H4:H5"/>
    <mergeCell ref="M2:R2"/>
    <mergeCell ref="A28:F28"/>
    <mergeCell ref="A2:F2"/>
    <mergeCell ref="G2:L2"/>
  </mergeCells>
  <printOptions horizontalCentered="1"/>
  <pageMargins left="0.5905511811023623" right="0.5905511811023623" top="0.5905511811023623" bottom="0.5905511811023623" header="0.984251968503937" footer="0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H18"/>
  <sheetViews>
    <sheetView zoomScale="80" zoomScaleNormal="8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8.88671875" defaultRowHeight="13.5"/>
  <cols>
    <col min="1" max="1" width="7.88671875" style="45" customWidth="1"/>
    <col min="2" max="10" width="7.6640625" style="45" customWidth="1"/>
    <col min="11" max="12" width="8.5546875" style="45" customWidth="1"/>
    <col min="13" max="13" width="8.4453125" style="45" customWidth="1"/>
    <col min="14" max="14" width="8.6640625" style="45" customWidth="1"/>
    <col min="15" max="15" width="8.5546875" style="45" customWidth="1"/>
    <col min="16" max="16" width="8.4453125" style="45" customWidth="1"/>
    <col min="17" max="18" width="8.5546875" style="45" customWidth="1"/>
    <col min="19" max="19" width="8.4453125" style="45" customWidth="1"/>
    <col min="20" max="20" width="7.88671875" style="45" customWidth="1"/>
    <col min="21" max="29" width="7.6640625" style="45" customWidth="1"/>
    <col min="30" max="30" width="8.6640625" style="45" customWidth="1"/>
    <col min="31" max="32" width="8.4453125" style="45" customWidth="1"/>
    <col min="33" max="33" width="8.6640625" style="45" customWidth="1"/>
    <col min="34" max="35" width="8.4453125" style="45" customWidth="1"/>
    <col min="36" max="36" width="8.6640625" style="45" customWidth="1"/>
    <col min="37" max="38" width="8.4453125" style="45" customWidth="1"/>
    <col min="39" max="42" width="8.5546875" style="45" customWidth="1"/>
    <col min="43" max="43" width="8.6640625" style="45" customWidth="1"/>
    <col min="44" max="44" width="8.5546875" style="45" customWidth="1"/>
    <col min="45" max="47" width="8.4453125" style="45" customWidth="1"/>
    <col min="48" max="48" width="8.6640625" style="45" customWidth="1"/>
    <col min="49" max="50" width="8.4453125" style="45" customWidth="1"/>
    <col min="51" max="51" width="8.6640625" style="45" customWidth="1"/>
    <col min="52" max="53" width="8.4453125" style="45" customWidth="1"/>
    <col min="54" max="54" width="8.6640625" style="45" customWidth="1"/>
    <col min="55" max="56" width="8.4453125" style="45" customWidth="1"/>
    <col min="57" max="57" width="8.3359375" style="45" customWidth="1"/>
    <col min="58" max="16384" width="8.88671875" style="45" customWidth="1"/>
  </cols>
  <sheetData>
    <row r="1" ht="30.75" customHeight="1"/>
    <row r="2" spans="1:60" s="94" customFormat="1" ht="30" customHeight="1">
      <c r="A2" s="213" t="s">
        <v>156</v>
      </c>
      <c r="B2" s="213"/>
      <c r="C2" s="213"/>
      <c r="D2" s="213"/>
      <c r="E2" s="213"/>
      <c r="F2" s="213"/>
      <c r="G2" s="213"/>
      <c r="H2" s="213"/>
      <c r="I2" s="213"/>
      <c r="J2" s="213"/>
      <c r="K2" s="243"/>
      <c r="L2" s="243"/>
      <c r="M2" s="243"/>
      <c r="N2" s="243"/>
      <c r="O2" s="243"/>
      <c r="P2" s="243"/>
      <c r="Q2" s="243"/>
      <c r="R2" s="243"/>
      <c r="S2" s="243"/>
      <c r="T2" s="213" t="s">
        <v>188</v>
      </c>
      <c r="U2" s="213"/>
      <c r="V2" s="213"/>
      <c r="W2" s="213"/>
      <c r="X2" s="213"/>
      <c r="Y2" s="213"/>
      <c r="Z2" s="213"/>
      <c r="AA2" s="213"/>
      <c r="AB2" s="213"/>
      <c r="AC2" s="213"/>
      <c r="AD2" s="243"/>
      <c r="AE2" s="243"/>
      <c r="AF2" s="243"/>
      <c r="AG2" s="243"/>
      <c r="AH2" s="243"/>
      <c r="AI2" s="243"/>
      <c r="AJ2" s="243"/>
      <c r="AK2" s="243"/>
      <c r="AL2" s="243"/>
      <c r="AM2" s="213" t="s">
        <v>155</v>
      </c>
      <c r="AN2" s="213"/>
      <c r="AO2" s="213"/>
      <c r="AP2" s="213"/>
      <c r="AQ2" s="213"/>
      <c r="AR2" s="213"/>
      <c r="AS2" s="213"/>
      <c r="AT2" s="213"/>
      <c r="AU2" s="213"/>
      <c r="AV2" s="243"/>
      <c r="AW2" s="243"/>
      <c r="AX2" s="243"/>
      <c r="AY2" s="243"/>
      <c r="AZ2" s="243"/>
      <c r="BA2" s="243"/>
      <c r="BB2" s="243"/>
      <c r="BC2" s="243"/>
      <c r="BD2" s="243"/>
      <c r="BE2" s="124"/>
      <c r="BF2" s="125"/>
      <c r="BG2" s="125"/>
      <c r="BH2" s="125"/>
    </row>
    <row r="3" spans="1:60" ht="30" customHeight="1" thickBot="1">
      <c r="A3" s="161"/>
      <c r="B3" s="161"/>
      <c r="C3" s="161"/>
      <c r="D3" s="161"/>
      <c r="E3" s="161"/>
      <c r="F3" s="161"/>
      <c r="G3" s="161"/>
      <c r="H3" s="161"/>
      <c r="I3" s="242"/>
      <c r="J3" s="242"/>
      <c r="K3" s="161"/>
      <c r="L3" s="161"/>
      <c r="M3" s="161"/>
      <c r="N3" s="161"/>
      <c r="O3" s="161"/>
      <c r="P3" s="161"/>
      <c r="Q3" s="161"/>
      <c r="R3" s="245" t="s">
        <v>172</v>
      </c>
      <c r="S3" s="245"/>
      <c r="T3" s="161"/>
      <c r="U3" s="161"/>
      <c r="V3" s="161"/>
      <c r="W3" s="161"/>
      <c r="X3" s="161"/>
      <c r="Y3" s="161"/>
      <c r="Z3" s="161"/>
      <c r="AA3" s="161"/>
      <c r="AB3" s="244"/>
      <c r="AC3" s="244"/>
      <c r="AD3" s="161"/>
      <c r="AE3" s="161"/>
      <c r="AF3" s="161"/>
      <c r="AG3" s="161"/>
      <c r="AH3" s="161"/>
      <c r="AI3" s="161"/>
      <c r="AJ3" s="161"/>
      <c r="AK3" s="245" t="s">
        <v>172</v>
      </c>
      <c r="AL3" s="245"/>
      <c r="AM3" s="161"/>
      <c r="AN3" s="161"/>
      <c r="AO3" s="161"/>
      <c r="AP3" s="161"/>
      <c r="AQ3" s="161"/>
      <c r="AR3" s="161"/>
      <c r="AS3" s="161"/>
      <c r="AT3" s="244"/>
      <c r="AU3" s="244"/>
      <c r="AV3" s="161"/>
      <c r="AW3" s="161"/>
      <c r="AX3" s="161"/>
      <c r="AY3" s="161"/>
      <c r="AZ3" s="161"/>
      <c r="BA3" s="161"/>
      <c r="BB3" s="146"/>
      <c r="BC3" s="245" t="s">
        <v>172</v>
      </c>
      <c r="BD3" s="245"/>
      <c r="BE3" s="123"/>
      <c r="BF3" s="43"/>
      <c r="BG3" s="43"/>
      <c r="BH3" s="43"/>
    </row>
    <row r="4" spans="1:60" ht="30" customHeight="1">
      <c r="A4" s="146" t="s">
        <v>157</v>
      </c>
      <c r="B4" s="240" t="s">
        <v>158</v>
      </c>
      <c r="C4" s="240"/>
      <c r="D4" s="240"/>
      <c r="E4" s="240" t="s">
        <v>199</v>
      </c>
      <c r="F4" s="240"/>
      <c r="G4" s="240"/>
      <c r="H4" s="240" t="s">
        <v>198</v>
      </c>
      <c r="I4" s="240"/>
      <c r="J4" s="241"/>
      <c r="K4" s="246" t="s">
        <v>200</v>
      </c>
      <c r="L4" s="240"/>
      <c r="M4" s="240"/>
      <c r="N4" s="240" t="s">
        <v>201</v>
      </c>
      <c r="O4" s="240"/>
      <c r="P4" s="240"/>
      <c r="Q4" s="240" t="s">
        <v>202</v>
      </c>
      <c r="R4" s="240"/>
      <c r="S4" s="241"/>
      <c r="T4" s="146" t="s">
        <v>157</v>
      </c>
      <c r="U4" s="240" t="s">
        <v>203</v>
      </c>
      <c r="V4" s="240"/>
      <c r="W4" s="240"/>
      <c r="X4" s="240" t="s">
        <v>204</v>
      </c>
      <c r="Y4" s="240"/>
      <c r="Z4" s="240"/>
      <c r="AA4" s="240" t="s">
        <v>205</v>
      </c>
      <c r="AB4" s="240"/>
      <c r="AC4" s="241"/>
      <c r="AD4" s="246" t="s">
        <v>206</v>
      </c>
      <c r="AE4" s="240"/>
      <c r="AF4" s="240"/>
      <c r="AG4" s="240" t="s">
        <v>207</v>
      </c>
      <c r="AH4" s="240"/>
      <c r="AI4" s="240"/>
      <c r="AJ4" s="240" t="s">
        <v>208</v>
      </c>
      <c r="AK4" s="240"/>
      <c r="AL4" s="241"/>
      <c r="AM4" s="246" t="s">
        <v>209</v>
      </c>
      <c r="AN4" s="240"/>
      <c r="AO4" s="240"/>
      <c r="AP4" s="240" t="s">
        <v>210</v>
      </c>
      <c r="AQ4" s="240"/>
      <c r="AR4" s="240"/>
      <c r="AS4" s="240" t="s">
        <v>211</v>
      </c>
      <c r="AT4" s="240"/>
      <c r="AU4" s="241"/>
      <c r="AV4" s="246" t="s">
        <v>212</v>
      </c>
      <c r="AW4" s="240"/>
      <c r="AX4" s="240"/>
      <c r="AY4" s="240" t="s">
        <v>213</v>
      </c>
      <c r="AZ4" s="240"/>
      <c r="BA4" s="240"/>
      <c r="BB4" s="247" t="s">
        <v>214</v>
      </c>
      <c r="BC4" s="247"/>
      <c r="BD4" s="248"/>
      <c r="BE4" s="43"/>
      <c r="BF4" s="43"/>
      <c r="BG4" s="43"/>
      <c r="BH4" s="43"/>
    </row>
    <row r="5" spans="1:60" ht="30.75" customHeight="1">
      <c r="A5" s="143" t="s">
        <v>159</v>
      </c>
      <c r="B5" s="148" t="s">
        <v>160</v>
      </c>
      <c r="C5" s="149" t="s">
        <v>161</v>
      </c>
      <c r="D5" s="149" t="s">
        <v>162</v>
      </c>
      <c r="E5" s="149" t="s">
        <v>160</v>
      </c>
      <c r="F5" s="149" t="s">
        <v>163</v>
      </c>
      <c r="G5" s="149" t="s">
        <v>162</v>
      </c>
      <c r="H5" s="149" t="s">
        <v>160</v>
      </c>
      <c r="I5" s="149" t="s">
        <v>163</v>
      </c>
      <c r="J5" s="150" t="s">
        <v>162</v>
      </c>
      <c r="K5" s="148" t="s">
        <v>160</v>
      </c>
      <c r="L5" s="149" t="s">
        <v>161</v>
      </c>
      <c r="M5" s="149" t="s">
        <v>162</v>
      </c>
      <c r="N5" s="149" t="s">
        <v>160</v>
      </c>
      <c r="O5" s="149" t="s">
        <v>163</v>
      </c>
      <c r="P5" s="149" t="s">
        <v>162</v>
      </c>
      <c r="Q5" s="149" t="s">
        <v>160</v>
      </c>
      <c r="R5" s="149" t="s">
        <v>163</v>
      </c>
      <c r="S5" s="150" t="s">
        <v>162</v>
      </c>
      <c r="T5" s="151" t="s">
        <v>159</v>
      </c>
      <c r="U5" s="149" t="s">
        <v>160</v>
      </c>
      <c r="V5" s="149" t="s">
        <v>161</v>
      </c>
      <c r="W5" s="149" t="s">
        <v>162</v>
      </c>
      <c r="X5" s="149" t="s">
        <v>160</v>
      </c>
      <c r="Y5" s="149" t="s">
        <v>163</v>
      </c>
      <c r="Z5" s="149" t="s">
        <v>162</v>
      </c>
      <c r="AA5" s="149" t="s">
        <v>160</v>
      </c>
      <c r="AB5" s="149" t="s">
        <v>163</v>
      </c>
      <c r="AC5" s="150" t="s">
        <v>162</v>
      </c>
      <c r="AD5" s="148" t="s">
        <v>160</v>
      </c>
      <c r="AE5" s="149" t="s">
        <v>161</v>
      </c>
      <c r="AF5" s="149" t="s">
        <v>162</v>
      </c>
      <c r="AG5" s="149" t="s">
        <v>160</v>
      </c>
      <c r="AH5" s="149" t="s">
        <v>163</v>
      </c>
      <c r="AI5" s="149" t="s">
        <v>162</v>
      </c>
      <c r="AJ5" s="149" t="s">
        <v>160</v>
      </c>
      <c r="AK5" s="149" t="s">
        <v>163</v>
      </c>
      <c r="AL5" s="150" t="s">
        <v>162</v>
      </c>
      <c r="AM5" s="148" t="s">
        <v>160</v>
      </c>
      <c r="AN5" s="149" t="s">
        <v>161</v>
      </c>
      <c r="AO5" s="149" t="s">
        <v>162</v>
      </c>
      <c r="AP5" s="149" t="s">
        <v>160</v>
      </c>
      <c r="AQ5" s="149" t="s">
        <v>163</v>
      </c>
      <c r="AR5" s="149" t="s">
        <v>162</v>
      </c>
      <c r="AS5" s="149" t="s">
        <v>160</v>
      </c>
      <c r="AT5" s="149" t="s">
        <v>163</v>
      </c>
      <c r="AU5" s="150" t="s">
        <v>162</v>
      </c>
      <c r="AV5" s="148" t="s">
        <v>160</v>
      </c>
      <c r="AW5" s="149" t="s">
        <v>161</v>
      </c>
      <c r="AX5" s="149" t="s">
        <v>162</v>
      </c>
      <c r="AY5" s="149" t="s">
        <v>160</v>
      </c>
      <c r="AZ5" s="149" t="s">
        <v>163</v>
      </c>
      <c r="BA5" s="149" t="s">
        <v>162</v>
      </c>
      <c r="BB5" s="149" t="s">
        <v>160</v>
      </c>
      <c r="BC5" s="149" t="s">
        <v>163</v>
      </c>
      <c r="BD5" s="150" t="s">
        <v>162</v>
      </c>
      <c r="BE5" s="43"/>
      <c r="BF5" s="43"/>
      <c r="BG5" s="43"/>
      <c r="BH5" s="43"/>
    </row>
    <row r="6" spans="1:60" ht="48.75" customHeight="1">
      <c r="A6" s="152">
        <v>2000</v>
      </c>
      <c r="B6" s="153">
        <f>SUM(C6:D6)</f>
        <v>30051</v>
      </c>
      <c r="C6" s="153">
        <v>14847</v>
      </c>
      <c r="D6" s="153">
        <v>15204</v>
      </c>
      <c r="E6" s="153">
        <f>SUM(F6:G6)</f>
        <v>1728</v>
      </c>
      <c r="F6" s="153">
        <v>920</v>
      </c>
      <c r="G6" s="153">
        <v>808</v>
      </c>
      <c r="H6" s="153">
        <f>SUM(I6:J6)</f>
        <v>1694</v>
      </c>
      <c r="I6" s="153">
        <v>868</v>
      </c>
      <c r="J6" s="153">
        <v>826</v>
      </c>
      <c r="K6" s="153">
        <f>SUM(L6:M6)</f>
        <v>1695</v>
      </c>
      <c r="L6" s="153">
        <v>876</v>
      </c>
      <c r="M6" s="153">
        <v>819</v>
      </c>
      <c r="N6" s="153">
        <f>SUM(O6:P6)</f>
        <v>2472</v>
      </c>
      <c r="O6" s="153">
        <v>1279</v>
      </c>
      <c r="P6" s="153">
        <v>1193</v>
      </c>
      <c r="Q6" s="153">
        <f>SUM(R6:S6)</f>
        <v>2886</v>
      </c>
      <c r="R6" s="153">
        <v>1626</v>
      </c>
      <c r="S6" s="153">
        <v>1260</v>
      </c>
      <c r="T6" s="152">
        <v>2000</v>
      </c>
      <c r="U6" s="153">
        <f>SUM(V6:W6)</f>
        <v>1999</v>
      </c>
      <c r="V6" s="153">
        <v>1153</v>
      </c>
      <c r="W6" s="153">
        <v>846</v>
      </c>
      <c r="X6" s="153">
        <f>SUM(Y6:Z6)</f>
        <v>1683</v>
      </c>
      <c r="Y6" s="153">
        <v>904</v>
      </c>
      <c r="Z6" s="153">
        <v>779</v>
      </c>
      <c r="AA6" s="153">
        <f>SUM(AB6:AC6)</f>
        <v>1623</v>
      </c>
      <c r="AB6" s="153">
        <v>878</v>
      </c>
      <c r="AC6" s="153">
        <v>745</v>
      </c>
      <c r="AD6" s="153">
        <f>SUM(AE6:AF6)</f>
        <v>1764</v>
      </c>
      <c r="AE6" s="153">
        <v>901</v>
      </c>
      <c r="AF6" s="153">
        <v>863</v>
      </c>
      <c r="AG6" s="153">
        <f>SUM(AH6:AI6)</f>
        <v>1721</v>
      </c>
      <c r="AH6" s="153">
        <v>828</v>
      </c>
      <c r="AI6" s="153">
        <v>893</v>
      </c>
      <c r="AJ6" s="153">
        <f>SUM(AK6:AL6)</f>
        <v>1619</v>
      </c>
      <c r="AK6" s="153">
        <v>789</v>
      </c>
      <c r="AL6" s="153">
        <v>830</v>
      </c>
      <c r="AM6" s="153">
        <f>SUM(AN6:AO6)</f>
        <v>1894</v>
      </c>
      <c r="AN6" s="153">
        <v>820</v>
      </c>
      <c r="AO6" s="153">
        <v>1074</v>
      </c>
      <c r="AP6" s="153">
        <f>SUM(AQ6:AR6)</f>
        <v>2224</v>
      </c>
      <c r="AQ6" s="153">
        <v>974</v>
      </c>
      <c r="AR6" s="153">
        <v>1250</v>
      </c>
      <c r="AS6" s="153">
        <f>SUM(AT6:AU6)</f>
        <v>1988</v>
      </c>
      <c r="AT6" s="153">
        <v>852</v>
      </c>
      <c r="AU6" s="153">
        <v>1136</v>
      </c>
      <c r="AV6" s="153">
        <f>SUM(AW6:AX6)</f>
        <v>1365</v>
      </c>
      <c r="AW6" s="153">
        <v>557</v>
      </c>
      <c r="AX6" s="153">
        <v>808</v>
      </c>
      <c r="AY6" s="153">
        <f>SUM(AZ6:BA6)</f>
        <v>917</v>
      </c>
      <c r="AZ6" s="153">
        <v>368</v>
      </c>
      <c r="BA6" s="153">
        <v>549</v>
      </c>
      <c r="BB6" s="153">
        <f>SUM(BC6:BD6)</f>
        <v>779</v>
      </c>
      <c r="BC6" s="153">
        <v>254</v>
      </c>
      <c r="BD6" s="153">
        <v>525</v>
      </c>
      <c r="BE6" s="32"/>
      <c r="BF6" s="43"/>
      <c r="BG6" s="43"/>
      <c r="BH6" s="43"/>
    </row>
    <row r="7" spans="1:57" ht="48.75" customHeight="1">
      <c r="A7" s="152">
        <v>2001</v>
      </c>
      <c r="B7" s="153">
        <v>30445</v>
      </c>
      <c r="C7" s="153">
        <v>14884</v>
      </c>
      <c r="D7" s="153">
        <v>15561</v>
      </c>
      <c r="E7" s="153">
        <v>1881</v>
      </c>
      <c r="F7" s="153">
        <v>987</v>
      </c>
      <c r="G7" s="153">
        <v>894</v>
      </c>
      <c r="H7" s="153">
        <v>1938</v>
      </c>
      <c r="I7" s="153">
        <v>1045</v>
      </c>
      <c r="J7" s="153">
        <v>893</v>
      </c>
      <c r="K7" s="153">
        <v>1723</v>
      </c>
      <c r="L7" s="153">
        <v>874</v>
      </c>
      <c r="M7" s="153">
        <v>849</v>
      </c>
      <c r="N7" s="153">
        <v>2296</v>
      </c>
      <c r="O7" s="153">
        <v>1187</v>
      </c>
      <c r="P7" s="153">
        <v>1109</v>
      </c>
      <c r="Q7" s="153">
        <v>2817</v>
      </c>
      <c r="R7" s="153">
        <v>1558</v>
      </c>
      <c r="S7" s="153">
        <v>1259</v>
      </c>
      <c r="T7" s="152">
        <v>2001</v>
      </c>
      <c r="U7" s="153">
        <v>1940</v>
      </c>
      <c r="V7" s="153">
        <v>1086</v>
      </c>
      <c r="W7" s="153">
        <v>854</v>
      </c>
      <c r="X7" s="153">
        <v>1755</v>
      </c>
      <c r="Y7" s="153">
        <v>891</v>
      </c>
      <c r="Z7" s="153">
        <v>864</v>
      </c>
      <c r="AA7" s="153">
        <v>1667</v>
      </c>
      <c r="AB7" s="153">
        <v>876</v>
      </c>
      <c r="AC7" s="153">
        <v>791</v>
      </c>
      <c r="AD7" s="153">
        <v>1841</v>
      </c>
      <c r="AE7" s="153">
        <v>929</v>
      </c>
      <c r="AF7" s="153">
        <v>912</v>
      </c>
      <c r="AG7" s="153">
        <v>1733</v>
      </c>
      <c r="AH7" s="153">
        <v>824</v>
      </c>
      <c r="AI7" s="153">
        <v>909</v>
      </c>
      <c r="AJ7" s="153">
        <v>1646</v>
      </c>
      <c r="AK7" s="153">
        <v>808</v>
      </c>
      <c r="AL7" s="153">
        <v>838</v>
      </c>
      <c r="AM7" s="153">
        <v>1691</v>
      </c>
      <c r="AN7" s="153">
        <v>743</v>
      </c>
      <c r="AO7" s="153">
        <v>948</v>
      </c>
      <c r="AP7" s="153">
        <v>2243</v>
      </c>
      <c r="AQ7" s="153">
        <v>968</v>
      </c>
      <c r="AR7" s="153">
        <v>1275</v>
      </c>
      <c r="AS7" s="153">
        <v>2097</v>
      </c>
      <c r="AT7" s="153">
        <v>877</v>
      </c>
      <c r="AU7" s="153">
        <v>1220</v>
      </c>
      <c r="AV7" s="153">
        <v>1395</v>
      </c>
      <c r="AW7" s="153">
        <v>592</v>
      </c>
      <c r="AX7" s="153">
        <v>803</v>
      </c>
      <c r="AY7" s="153">
        <v>943</v>
      </c>
      <c r="AZ7" s="153">
        <v>370</v>
      </c>
      <c r="BA7" s="153">
        <v>573</v>
      </c>
      <c r="BB7" s="153">
        <v>839</v>
      </c>
      <c r="BC7" s="153">
        <v>269</v>
      </c>
      <c r="BD7" s="153">
        <v>570</v>
      </c>
      <c r="BE7" s="4"/>
    </row>
    <row r="8" spans="1:57" ht="48.75" customHeight="1">
      <c r="A8" s="152">
        <v>2002</v>
      </c>
      <c r="B8" s="153">
        <v>26349</v>
      </c>
      <c r="C8" s="153">
        <v>13123</v>
      </c>
      <c r="D8" s="153">
        <v>13226</v>
      </c>
      <c r="E8" s="153">
        <v>1155</v>
      </c>
      <c r="F8" s="153">
        <v>608</v>
      </c>
      <c r="G8" s="153">
        <v>547</v>
      </c>
      <c r="H8" s="153">
        <v>1303</v>
      </c>
      <c r="I8" s="153">
        <v>710</v>
      </c>
      <c r="J8" s="153">
        <v>593</v>
      </c>
      <c r="K8" s="153">
        <v>1278</v>
      </c>
      <c r="L8" s="153">
        <v>653</v>
      </c>
      <c r="M8" s="153">
        <v>625</v>
      </c>
      <c r="N8" s="153">
        <v>1792</v>
      </c>
      <c r="O8" s="153">
        <v>938</v>
      </c>
      <c r="P8" s="153">
        <v>854</v>
      </c>
      <c r="Q8" s="153">
        <v>2314</v>
      </c>
      <c r="R8" s="153">
        <v>1305</v>
      </c>
      <c r="S8" s="153">
        <v>1009</v>
      </c>
      <c r="T8" s="152">
        <v>2002</v>
      </c>
      <c r="U8" s="153">
        <v>1592</v>
      </c>
      <c r="V8" s="153">
        <v>951</v>
      </c>
      <c r="W8" s="153">
        <v>641</v>
      </c>
      <c r="X8" s="153">
        <v>1475</v>
      </c>
      <c r="Y8" s="153">
        <v>826</v>
      </c>
      <c r="Z8" s="153">
        <v>649</v>
      </c>
      <c r="AA8" s="153">
        <v>1411</v>
      </c>
      <c r="AB8" s="153">
        <v>793</v>
      </c>
      <c r="AC8" s="153">
        <v>618</v>
      </c>
      <c r="AD8" s="153">
        <v>1729</v>
      </c>
      <c r="AE8" s="153">
        <v>950</v>
      </c>
      <c r="AF8" s="153">
        <v>779</v>
      </c>
      <c r="AG8" s="153">
        <v>1601</v>
      </c>
      <c r="AH8" s="153">
        <v>803</v>
      </c>
      <c r="AI8" s="153">
        <v>798</v>
      </c>
      <c r="AJ8" s="153">
        <v>1617</v>
      </c>
      <c r="AK8" s="153">
        <v>789</v>
      </c>
      <c r="AL8" s="153">
        <v>828</v>
      </c>
      <c r="AM8" s="153">
        <v>1483</v>
      </c>
      <c r="AN8" s="153">
        <v>689</v>
      </c>
      <c r="AO8" s="153">
        <v>794</v>
      </c>
      <c r="AP8" s="153">
        <v>2279</v>
      </c>
      <c r="AQ8" s="153">
        <v>962</v>
      </c>
      <c r="AR8" s="153">
        <v>1317</v>
      </c>
      <c r="AS8" s="153">
        <v>2051</v>
      </c>
      <c r="AT8" s="153">
        <v>872</v>
      </c>
      <c r="AU8" s="153">
        <v>1179</v>
      </c>
      <c r="AV8" s="153">
        <v>1417</v>
      </c>
      <c r="AW8" s="153">
        <v>601</v>
      </c>
      <c r="AX8" s="153">
        <v>816</v>
      </c>
      <c r="AY8" s="153">
        <v>990</v>
      </c>
      <c r="AZ8" s="153">
        <v>395</v>
      </c>
      <c r="BA8" s="153">
        <v>595</v>
      </c>
      <c r="BB8" s="153">
        <v>862</v>
      </c>
      <c r="BC8" s="153">
        <v>278</v>
      </c>
      <c r="BD8" s="153">
        <v>584</v>
      </c>
      <c r="BE8" s="4"/>
    </row>
    <row r="9" spans="1:57" ht="48.75" customHeight="1">
      <c r="A9" s="152">
        <v>2003</v>
      </c>
      <c r="B9" s="153">
        <v>29445</v>
      </c>
      <c r="C9" s="153">
        <v>14379</v>
      </c>
      <c r="D9" s="153">
        <v>15066</v>
      </c>
      <c r="E9" s="153">
        <v>1829</v>
      </c>
      <c r="F9" s="153">
        <v>950</v>
      </c>
      <c r="G9" s="153">
        <v>879</v>
      </c>
      <c r="H9" s="153">
        <v>1974</v>
      </c>
      <c r="I9" s="153">
        <v>1046</v>
      </c>
      <c r="J9" s="153">
        <v>928</v>
      </c>
      <c r="K9" s="153">
        <v>1625</v>
      </c>
      <c r="L9" s="153">
        <v>858</v>
      </c>
      <c r="M9" s="153">
        <v>767</v>
      </c>
      <c r="N9" s="153">
        <v>1943</v>
      </c>
      <c r="O9" s="153">
        <v>1017</v>
      </c>
      <c r="P9" s="153">
        <v>926</v>
      </c>
      <c r="Q9" s="153">
        <v>2524</v>
      </c>
      <c r="R9" s="153">
        <v>1415</v>
      </c>
      <c r="S9" s="153">
        <v>1109</v>
      </c>
      <c r="T9" s="152">
        <v>2003</v>
      </c>
      <c r="U9" s="153">
        <v>1801</v>
      </c>
      <c r="V9" s="153">
        <v>978</v>
      </c>
      <c r="W9" s="153">
        <v>823</v>
      </c>
      <c r="X9" s="153">
        <v>1660</v>
      </c>
      <c r="Y9" s="153">
        <v>852</v>
      </c>
      <c r="Z9" s="153">
        <v>808</v>
      </c>
      <c r="AA9" s="153">
        <v>1620</v>
      </c>
      <c r="AB9" s="153">
        <v>840</v>
      </c>
      <c r="AC9" s="153">
        <v>780</v>
      </c>
      <c r="AD9" s="153">
        <v>1807</v>
      </c>
      <c r="AE9" s="153">
        <v>943</v>
      </c>
      <c r="AF9" s="153">
        <v>864</v>
      </c>
      <c r="AG9" s="153">
        <v>1757</v>
      </c>
      <c r="AH9" s="153">
        <v>837</v>
      </c>
      <c r="AI9" s="153">
        <v>920</v>
      </c>
      <c r="AJ9" s="153">
        <v>1622</v>
      </c>
      <c r="AK9" s="153">
        <v>791</v>
      </c>
      <c r="AL9" s="153">
        <v>831</v>
      </c>
      <c r="AM9" s="153">
        <v>1541</v>
      </c>
      <c r="AN9" s="153">
        <v>705</v>
      </c>
      <c r="AO9" s="153">
        <v>836</v>
      </c>
      <c r="AP9" s="153">
        <v>2212</v>
      </c>
      <c r="AQ9" s="153">
        <v>932</v>
      </c>
      <c r="AR9" s="153">
        <v>1280</v>
      </c>
      <c r="AS9" s="153">
        <v>2106</v>
      </c>
      <c r="AT9" s="153">
        <v>899</v>
      </c>
      <c r="AU9" s="153">
        <v>1207</v>
      </c>
      <c r="AV9" s="153">
        <v>1430</v>
      </c>
      <c r="AW9" s="153">
        <v>604</v>
      </c>
      <c r="AX9" s="153">
        <v>826</v>
      </c>
      <c r="AY9" s="153">
        <v>1054</v>
      </c>
      <c r="AZ9" s="153">
        <v>401</v>
      </c>
      <c r="BA9" s="153">
        <v>653</v>
      </c>
      <c r="BB9" s="153">
        <v>940</v>
      </c>
      <c r="BC9" s="153">
        <v>311</v>
      </c>
      <c r="BD9" s="153">
        <v>629</v>
      </c>
      <c r="BE9" s="4"/>
    </row>
    <row r="10" spans="1:57" s="87" customFormat="1" ht="48.75" customHeight="1">
      <c r="A10" s="154">
        <v>2004</v>
      </c>
      <c r="B10" s="162">
        <f>SUM(C10:D10)</f>
        <v>26788</v>
      </c>
      <c r="C10" s="162">
        <f>SUM(C11:C17)</f>
        <v>13250</v>
      </c>
      <c r="D10" s="162">
        <f>SUM(D11:D17)</f>
        <v>13538</v>
      </c>
      <c r="E10" s="155">
        <f aca="true" t="shared" si="0" ref="E10:E17">SUM(F10:G10)</f>
        <v>1364</v>
      </c>
      <c r="F10" s="155">
        <f>SUM(F11:F17)</f>
        <v>703</v>
      </c>
      <c r="G10" s="155">
        <f>SUM(G11:G17)</f>
        <v>661</v>
      </c>
      <c r="H10" s="155">
        <f>SUM(I10:J10)</f>
        <v>1507</v>
      </c>
      <c r="I10" s="155">
        <f>SUM(I11:I17)</f>
        <v>789</v>
      </c>
      <c r="J10" s="155">
        <f>SUM(J11:J17)</f>
        <v>718</v>
      </c>
      <c r="K10" s="155">
        <f>SUM(L10:M10)</f>
        <v>1370</v>
      </c>
      <c r="L10" s="155">
        <f>SUM(L11:L17)</f>
        <v>744</v>
      </c>
      <c r="M10" s="155">
        <f>SUM(M11:M17)</f>
        <v>626</v>
      </c>
      <c r="N10" s="155">
        <f aca="true" t="shared" si="1" ref="N10:N17">SUM(O10:P10)</f>
        <v>1668</v>
      </c>
      <c r="O10" s="155">
        <f>SUM(O11:O17)</f>
        <v>882</v>
      </c>
      <c r="P10" s="155">
        <f>SUM(P11:P17)</f>
        <v>786</v>
      </c>
      <c r="Q10" s="155">
        <f>SUM(R10:S10)</f>
        <v>2048</v>
      </c>
      <c r="R10" s="155">
        <f>SUM(R11:R17)</f>
        <v>1151</v>
      </c>
      <c r="S10" s="155">
        <f>SUM(S11:S17)</f>
        <v>897</v>
      </c>
      <c r="T10" s="154">
        <v>2004</v>
      </c>
      <c r="U10" s="155">
        <f aca="true" t="shared" si="2" ref="U10:U17">SUM(V10:W10)</f>
        <v>1580</v>
      </c>
      <c r="V10" s="155">
        <f>SUM(V11:V17)</f>
        <v>923</v>
      </c>
      <c r="W10" s="155">
        <f>SUM(W11:W17)</f>
        <v>657</v>
      </c>
      <c r="X10" s="155">
        <f>SUM(Y10:Z10)</f>
        <v>1501</v>
      </c>
      <c r="Y10" s="155">
        <f>SUM(Y11:Y17)</f>
        <v>815</v>
      </c>
      <c r="Z10" s="155">
        <f>SUM(Z11:Z17)</f>
        <v>686</v>
      </c>
      <c r="AA10" s="155">
        <f>SUM(AB10:AC10)</f>
        <v>1559</v>
      </c>
      <c r="AB10" s="155">
        <f>SUM(AB11:AB17)</f>
        <v>848</v>
      </c>
      <c r="AC10" s="155">
        <f>SUM(AC11:AC17)</f>
        <v>711</v>
      </c>
      <c r="AD10" s="155">
        <f>SUM(AE10:AF10)</f>
        <v>1618</v>
      </c>
      <c r="AE10" s="155">
        <f>SUM(AE11:AE17)</f>
        <v>892</v>
      </c>
      <c r="AF10" s="155">
        <f>SUM(AF11:AF17)</f>
        <v>726</v>
      </c>
      <c r="AG10" s="155">
        <f>SUM(AH10:AI10)</f>
        <v>1745</v>
      </c>
      <c r="AH10" s="155">
        <f>SUM(AH11:AH17)</f>
        <v>856</v>
      </c>
      <c r="AI10" s="155">
        <f>SUM(AI11:AI17)</f>
        <v>889</v>
      </c>
      <c r="AJ10" s="155">
        <f>SUM(AK10:AL10)</f>
        <v>1627</v>
      </c>
      <c r="AK10" s="155">
        <f>SUM(AK11:AK17)</f>
        <v>790</v>
      </c>
      <c r="AL10" s="155">
        <f>SUM(AL11:AL17)</f>
        <v>837</v>
      </c>
      <c r="AM10" s="155">
        <f>SUM(AN10:AO10)</f>
        <v>1514</v>
      </c>
      <c r="AN10" s="155">
        <f>SUM(AN11:AN17)</f>
        <v>725</v>
      </c>
      <c r="AO10" s="155">
        <f>SUM(AO11:AO17)</f>
        <v>789</v>
      </c>
      <c r="AP10" s="155">
        <f>SUM(AQ10:AR10)</f>
        <v>1993</v>
      </c>
      <c r="AQ10" s="155">
        <f>SUM(AQ11:AQ17)</f>
        <v>846</v>
      </c>
      <c r="AR10" s="155">
        <f>SUM(AR11:AR17)</f>
        <v>1147</v>
      </c>
      <c r="AS10" s="155">
        <f>SUM(AT10:AU10)</f>
        <v>2104</v>
      </c>
      <c r="AT10" s="155">
        <f>SUM(AT11:AT17)</f>
        <v>886</v>
      </c>
      <c r="AU10" s="155">
        <f>SUM(AU11:AU17)</f>
        <v>1218</v>
      </c>
      <c r="AV10" s="155">
        <f>SUM(AW10:AX10)</f>
        <v>1602</v>
      </c>
      <c r="AW10" s="155">
        <f>SUM(AW11:AW17)</f>
        <v>683</v>
      </c>
      <c r="AX10" s="155">
        <f>SUM(AX11:AX17)</f>
        <v>919</v>
      </c>
      <c r="AY10" s="155">
        <f>SUM(AZ10:BA10)</f>
        <v>1021</v>
      </c>
      <c r="AZ10" s="155">
        <f>SUM(AZ11:AZ17)</f>
        <v>393</v>
      </c>
      <c r="BA10" s="155">
        <f>SUM(BA11:BA17)</f>
        <v>628</v>
      </c>
      <c r="BB10" s="155">
        <f>SUM(BC10:BD10)</f>
        <v>967</v>
      </c>
      <c r="BC10" s="155">
        <f>SUM(BC11:BC17)</f>
        <v>324</v>
      </c>
      <c r="BD10" s="155">
        <f>SUM(BD11:BD17)</f>
        <v>643</v>
      </c>
      <c r="BE10" s="38"/>
    </row>
    <row r="11" spans="1:57" ht="46.5" customHeight="1">
      <c r="A11" s="152" t="s">
        <v>164</v>
      </c>
      <c r="B11" s="153">
        <f aca="true" t="shared" si="3" ref="B11:B17">SUM(C11:D11)</f>
        <v>7738</v>
      </c>
      <c r="C11" s="156">
        <f>SUM(F11,I11,L11,O11,R11,V11,Y11,AB11,AE11,AH11,AK11,AN11,AQ11,AT11,AW11,AZ11,BC11)</f>
        <v>3846</v>
      </c>
      <c r="D11" s="156">
        <f>SUM(G11,J11,M11,P11,S11,W11,Z11,AC11,AF11,AI11,AL11,AO11,AR11,AU11,AX11,BA11,BD11)</f>
        <v>3892</v>
      </c>
      <c r="E11" s="153">
        <f t="shared" si="0"/>
        <v>517</v>
      </c>
      <c r="F11" s="156">
        <v>264</v>
      </c>
      <c r="G11" s="156">
        <v>253</v>
      </c>
      <c r="H11" s="153">
        <f aca="true" t="shared" si="4" ref="H11:H16">SUM(I11:J11)</f>
        <v>519</v>
      </c>
      <c r="I11" s="156">
        <v>284</v>
      </c>
      <c r="J11" s="156">
        <v>235</v>
      </c>
      <c r="K11" s="153">
        <f aca="true" t="shared" si="5" ref="K11:K16">SUM(L11:M11)</f>
        <v>430</v>
      </c>
      <c r="L11" s="153">
        <v>224</v>
      </c>
      <c r="M11" s="153">
        <v>206</v>
      </c>
      <c r="N11" s="153">
        <f t="shared" si="1"/>
        <v>475</v>
      </c>
      <c r="O11" s="153">
        <v>249</v>
      </c>
      <c r="P11" s="153">
        <v>226</v>
      </c>
      <c r="Q11" s="153">
        <f aca="true" t="shared" si="6" ref="Q11:Q16">SUM(R11:S11)</f>
        <v>632</v>
      </c>
      <c r="R11" s="153">
        <v>335</v>
      </c>
      <c r="S11" s="153">
        <v>297</v>
      </c>
      <c r="T11" s="152" t="s">
        <v>164</v>
      </c>
      <c r="U11" s="153">
        <f t="shared" si="2"/>
        <v>507</v>
      </c>
      <c r="V11" s="153">
        <v>286</v>
      </c>
      <c r="W11" s="153">
        <v>221</v>
      </c>
      <c r="X11" s="153">
        <f>SUM(Y11:Z11)</f>
        <v>523</v>
      </c>
      <c r="Y11" s="153">
        <v>276</v>
      </c>
      <c r="Z11" s="153">
        <v>247</v>
      </c>
      <c r="AA11" s="153">
        <f aca="true" t="shared" si="7" ref="AA11:AA17">SUM(AB11:AC11)</f>
        <v>490</v>
      </c>
      <c r="AB11" s="153">
        <v>268</v>
      </c>
      <c r="AC11" s="153">
        <v>222</v>
      </c>
      <c r="AD11" s="153">
        <f aca="true" t="shared" si="8" ref="AD11:AD17">SUM(AE11:AF11)</f>
        <v>460</v>
      </c>
      <c r="AE11" s="153">
        <v>246</v>
      </c>
      <c r="AF11" s="153">
        <v>214</v>
      </c>
      <c r="AG11" s="153">
        <f aca="true" t="shared" si="9" ref="AG11:AG17">SUM(AH11:AI11)</f>
        <v>474</v>
      </c>
      <c r="AH11" s="153">
        <v>223</v>
      </c>
      <c r="AI11" s="153">
        <v>251</v>
      </c>
      <c r="AJ11" s="153">
        <f aca="true" t="shared" si="10" ref="AJ11:AJ17">SUM(AK11:AL11)</f>
        <v>475</v>
      </c>
      <c r="AK11" s="153">
        <v>222</v>
      </c>
      <c r="AL11" s="153">
        <v>253</v>
      </c>
      <c r="AM11" s="153">
        <f aca="true" t="shared" si="11" ref="AM11:AM17">SUM(AN11:AO11)</f>
        <v>445</v>
      </c>
      <c r="AN11" s="153">
        <v>218</v>
      </c>
      <c r="AO11" s="153">
        <v>227</v>
      </c>
      <c r="AP11" s="153">
        <f aca="true" t="shared" si="12" ref="AP11:AP17">SUM(AQ11:AR11)</f>
        <v>487</v>
      </c>
      <c r="AQ11" s="153">
        <v>215</v>
      </c>
      <c r="AR11" s="153">
        <v>272</v>
      </c>
      <c r="AS11" s="153">
        <f aca="true" t="shared" si="13" ref="AS11:AS17">SUM(AT11:AU11)</f>
        <v>472</v>
      </c>
      <c r="AT11" s="153">
        <v>204</v>
      </c>
      <c r="AU11" s="153">
        <v>268</v>
      </c>
      <c r="AV11" s="153">
        <f aca="true" t="shared" si="14" ref="AV11:AV17">SUM(AW11:AX11)</f>
        <v>361</v>
      </c>
      <c r="AW11" s="153">
        <v>159</v>
      </c>
      <c r="AX11" s="153">
        <v>202</v>
      </c>
      <c r="AY11" s="153">
        <f aca="true" t="shared" si="15" ref="AY11:AY17">SUM(AZ11:BA11)</f>
        <v>239</v>
      </c>
      <c r="AZ11" s="153">
        <v>92</v>
      </c>
      <c r="BA11" s="153">
        <v>147</v>
      </c>
      <c r="BB11" s="153">
        <f aca="true" t="shared" si="16" ref="BB11:BB17">SUM(BC11:BD11)</f>
        <v>232</v>
      </c>
      <c r="BC11" s="153">
        <v>81</v>
      </c>
      <c r="BD11" s="153">
        <v>151</v>
      </c>
      <c r="BE11" s="4"/>
    </row>
    <row r="12" spans="1:57" ht="46.5" customHeight="1">
      <c r="A12" s="152" t="s">
        <v>165</v>
      </c>
      <c r="B12" s="153">
        <f t="shared" si="3"/>
        <v>3333</v>
      </c>
      <c r="C12" s="156">
        <f aca="true" t="shared" si="17" ref="C12:C17">SUM(F12,I12,L12,O12,R12,V12,Y12,AB12,AE12,AH12,AK12,AN12,AQ12,AT12,AW12,AZ12,BC12)</f>
        <v>1581</v>
      </c>
      <c r="D12" s="156">
        <f aca="true" t="shared" si="18" ref="D12:D17">SUM(G12,J12,M12,P12,S12,W12,Z12,AC12,AF12,AI12,AL12,AO12,AR12,AU12,AX12,BA12,BD12)</f>
        <v>1752</v>
      </c>
      <c r="E12" s="153">
        <f t="shared" si="0"/>
        <v>161</v>
      </c>
      <c r="F12" s="156">
        <v>83</v>
      </c>
      <c r="G12" s="156">
        <v>78</v>
      </c>
      <c r="H12" s="153">
        <f t="shared" si="4"/>
        <v>178</v>
      </c>
      <c r="I12" s="156">
        <v>88</v>
      </c>
      <c r="J12" s="156">
        <v>90</v>
      </c>
      <c r="K12" s="153">
        <f t="shared" si="5"/>
        <v>175</v>
      </c>
      <c r="L12" s="153">
        <v>102</v>
      </c>
      <c r="M12" s="153">
        <v>73</v>
      </c>
      <c r="N12" s="153">
        <f t="shared" si="1"/>
        <v>192</v>
      </c>
      <c r="O12" s="153">
        <v>100</v>
      </c>
      <c r="P12" s="153">
        <v>92</v>
      </c>
      <c r="Q12" s="153">
        <f t="shared" si="6"/>
        <v>262</v>
      </c>
      <c r="R12" s="153">
        <v>138</v>
      </c>
      <c r="S12" s="153">
        <v>124</v>
      </c>
      <c r="T12" s="152" t="s">
        <v>165</v>
      </c>
      <c r="U12" s="153">
        <f t="shared" si="2"/>
        <v>185</v>
      </c>
      <c r="V12" s="153">
        <v>110</v>
      </c>
      <c r="W12" s="153">
        <v>75</v>
      </c>
      <c r="X12" s="153">
        <f aca="true" t="shared" si="19" ref="X12:X17">SUM(Y12:Z12)</f>
        <v>154</v>
      </c>
      <c r="Y12" s="153">
        <v>75</v>
      </c>
      <c r="Z12" s="153">
        <v>79</v>
      </c>
      <c r="AA12" s="153">
        <f t="shared" si="7"/>
        <v>172</v>
      </c>
      <c r="AB12" s="153">
        <v>93</v>
      </c>
      <c r="AC12" s="153">
        <v>79</v>
      </c>
      <c r="AD12" s="153">
        <f t="shared" si="8"/>
        <v>181</v>
      </c>
      <c r="AE12" s="153">
        <v>94</v>
      </c>
      <c r="AF12" s="153">
        <v>87</v>
      </c>
      <c r="AG12" s="153">
        <f t="shared" si="9"/>
        <v>181</v>
      </c>
      <c r="AH12" s="153">
        <v>81</v>
      </c>
      <c r="AI12" s="153">
        <v>100</v>
      </c>
      <c r="AJ12" s="153">
        <f t="shared" si="10"/>
        <v>187</v>
      </c>
      <c r="AK12" s="153">
        <v>77</v>
      </c>
      <c r="AL12" s="153">
        <v>110</v>
      </c>
      <c r="AM12" s="153">
        <f t="shared" si="11"/>
        <v>179</v>
      </c>
      <c r="AN12" s="153">
        <v>82</v>
      </c>
      <c r="AO12" s="153">
        <v>97</v>
      </c>
      <c r="AP12" s="153">
        <f t="shared" si="12"/>
        <v>279</v>
      </c>
      <c r="AQ12" s="153">
        <v>133</v>
      </c>
      <c r="AR12" s="153">
        <v>146</v>
      </c>
      <c r="AS12" s="153">
        <f t="shared" si="13"/>
        <v>315</v>
      </c>
      <c r="AT12" s="153">
        <v>118</v>
      </c>
      <c r="AU12" s="153">
        <v>197</v>
      </c>
      <c r="AV12" s="153">
        <f t="shared" si="14"/>
        <v>231</v>
      </c>
      <c r="AW12" s="153">
        <v>95</v>
      </c>
      <c r="AX12" s="153">
        <v>136</v>
      </c>
      <c r="AY12" s="153">
        <f t="shared" si="15"/>
        <v>142</v>
      </c>
      <c r="AZ12" s="153">
        <v>62</v>
      </c>
      <c r="BA12" s="153">
        <v>80</v>
      </c>
      <c r="BB12" s="153">
        <f>SUM(BC12:BD12)</f>
        <v>159</v>
      </c>
      <c r="BC12" s="153">
        <v>50</v>
      </c>
      <c r="BD12" s="153">
        <v>109</v>
      </c>
      <c r="BE12" s="4"/>
    </row>
    <row r="13" spans="1:57" ht="46.5" customHeight="1">
      <c r="A13" s="152" t="s">
        <v>166</v>
      </c>
      <c r="B13" s="153">
        <f t="shared" si="3"/>
        <v>3137</v>
      </c>
      <c r="C13" s="156">
        <f t="shared" si="17"/>
        <v>1553</v>
      </c>
      <c r="D13" s="156">
        <f t="shared" si="18"/>
        <v>1584</v>
      </c>
      <c r="E13" s="153">
        <f t="shared" si="0"/>
        <v>107</v>
      </c>
      <c r="F13" s="156">
        <v>59</v>
      </c>
      <c r="G13" s="156">
        <v>48</v>
      </c>
      <c r="H13" s="153">
        <f t="shared" si="4"/>
        <v>128</v>
      </c>
      <c r="I13" s="156">
        <v>58</v>
      </c>
      <c r="J13" s="156">
        <v>70</v>
      </c>
      <c r="K13" s="153">
        <f t="shared" si="5"/>
        <v>138</v>
      </c>
      <c r="L13" s="153">
        <v>84</v>
      </c>
      <c r="M13" s="153">
        <v>54</v>
      </c>
      <c r="N13" s="153">
        <f t="shared" si="1"/>
        <v>196</v>
      </c>
      <c r="O13" s="153">
        <v>102</v>
      </c>
      <c r="P13" s="153">
        <v>94</v>
      </c>
      <c r="Q13" s="153">
        <f t="shared" si="6"/>
        <v>242</v>
      </c>
      <c r="R13" s="153">
        <v>139</v>
      </c>
      <c r="S13" s="153">
        <v>103</v>
      </c>
      <c r="T13" s="152" t="s">
        <v>166</v>
      </c>
      <c r="U13" s="153">
        <f t="shared" si="2"/>
        <v>172</v>
      </c>
      <c r="V13" s="153">
        <v>105</v>
      </c>
      <c r="W13" s="153">
        <v>67</v>
      </c>
      <c r="X13" s="153">
        <f t="shared" si="19"/>
        <v>155</v>
      </c>
      <c r="Y13" s="153">
        <v>97</v>
      </c>
      <c r="Z13" s="153">
        <v>58</v>
      </c>
      <c r="AA13" s="153">
        <f>SUM(AB13:AC13)</f>
        <v>154</v>
      </c>
      <c r="AB13" s="153">
        <v>88</v>
      </c>
      <c r="AC13" s="153">
        <v>66</v>
      </c>
      <c r="AD13" s="153">
        <f t="shared" si="8"/>
        <v>196</v>
      </c>
      <c r="AE13" s="153">
        <v>107</v>
      </c>
      <c r="AF13" s="153">
        <v>89</v>
      </c>
      <c r="AG13" s="153">
        <f t="shared" si="9"/>
        <v>217</v>
      </c>
      <c r="AH13" s="153">
        <v>108</v>
      </c>
      <c r="AI13" s="153">
        <v>109</v>
      </c>
      <c r="AJ13" s="153">
        <f t="shared" si="10"/>
        <v>199</v>
      </c>
      <c r="AK13" s="153">
        <v>109</v>
      </c>
      <c r="AL13" s="153">
        <v>90</v>
      </c>
      <c r="AM13" s="153">
        <f t="shared" si="11"/>
        <v>182</v>
      </c>
      <c r="AN13" s="153">
        <v>92</v>
      </c>
      <c r="AO13" s="153">
        <v>90</v>
      </c>
      <c r="AP13" s="153">
        <f t="shared" si="12"/>
        <v>275</v>
      </c>
      <c r="AQ13" s="153">
        <v>104</v>
      </c>
      <c r="AR13" s="153">
        <v>171</v>
      </c>
      <c r="AS13" s="153">
        <f t="shared" si="13"/>
        <v>277</v>
      </c>
      <c r="AT13" s="153">
        <v>117</v>
      </c>
      <c r="AU13" s="153">
        <v>160</v>
      </c>
      <c r="AV13" s="153">
        <f t="shared" si="14"/>
        <v>221</v>
      </c>
      <c r="AW13" s="153">
        <v>89</v>
      </c>
      <c r="AX13" s="153">
        <v>132</v>
      </c>
      <c r="AY13" s="153">
        <f t="shared" si="15"/>
        <v>139</v>
      </c>
      <c r="AZ13" s="153">
        <v>45</v>
      </c>
      <c r="BA13" s="153">
        <v>94</v>
      </c>
      <c r="BB13" s="153">
        <f t="shared" si="16"/>
        <v>139</v>
      </c>
      <c r="BC13" s="153">
        <v>50</v>
      </c>
      <c r="BD13" s="153">
        <v>89</v>
      </c>
      <c r="BE13" s="4"/>
    </row>
    <row r="14" spans="1:57" ht="46.5" customHeight="1">
      <c r="A14" s="152" t="s">
        <v>167</v>
      </c>
      <c r="B14" s="153">
        <f t="shared" si="3"/>
        <v>5168</v>
      </c>
      <c r="C14" s="156">
        <f t="shared" si="17"/>
        <v>2587</v>
      </c>
      <c r="D14" s="156">
        <f t="shared" si="18"/>
        <v>2581</v>
      </c>
      <c r="E14" s="153">
        <f t="shared" si="0"/>
        <v>260</v>
      </c>
      <c r="F14" s="156">
        <v>140</v>
      </c>
      <c r="G14" s="156">
        <v>120</v>
      </c>
      <c r="H14" s="153">
        <f t="shared" si="4"/>
        <v>350</v>
      </c>
      <c r="I14" s="156">
        <v>184</v>
      </c>
      <c r="J14" s="156">
        <v>166</v>
      </c>
      <c r="K14" s="153">
        <f>SUM(L14:M14)</f>
        <v>300</v>
      </c>
      <c r="L14" s="153">
        <v>152</v>
      </c>
      <c r="M14" s="153">
        <v>148</v>
      </c>
      <c r="N14" s="153">
        <f t="shared" si="1"/>
        <v>297</v>
      </c>
      <c r="O14" s="153">
        <v>153</v>
      </c>
      <c r="P14" s="153">
        <v>144</v>
      </c>
      <c r="Q14" s="153">
        <f t="shared" si="6"/>
        <v>336</v>
      </c>
      <c r="R14" s="153">
        <v>213</v>
      </c>
      <c r="S14" s="153">
        <v>123</v>
      </c>
      <c r="T14" s="152" t="s">
        <v>167</v>
      </c>
      <c r="U14" s="153">
        <f t="shared" si="2"/>
        <v>301</v>
      </c>
      <c r="V14" s="153">
        <v>167</v>
      </c>
      <c r="W14" s="153">
        <v>134</v>
      </c>
      <c r="X14" s="153">
        <f t="shared" si="19"/>
        <v>327</v>
      </c>
      <c r="Y14" s="153">
        <v>170</v>
      </c>
      <c r="Z14" s="153">
        <v>157</v>
      </c>
      <c r="AA14" s="153">
        <f t="shared" si="7"/>
        <v>365</v>
      </c>
      <c r="AB14" s="153">
        <v>203</v>
      </c>
      <c r="AC14" s="153">
        <v>162</v>
      </c>
      <c r="AD14" s="153">
        <f t="shared" si="8"/>
        <v>347</v>
      </c>
      <c r="AE14" s="153">
        <v>195</v>
      </c>
      <c r="AF14" s="153">
        <v>152</v>
      </c>
      <c r="AG14" s="153">
        <f t="shared" si="9"/>
        <v>359</v>
      </c>
      <c r="AH14" s="153">
        <v>184</v>
      </c>
      <c r="AI14" s="153">
        <v>175</v>
      </c>
      <c r="AJ14" s="153">
        <f t="shared" si="10"/>
        <v>308</v>
      </c>
      <c r="AK14" s="153">
        <v>158</v>
      </c>
      <c r="AL14" s="153">
        <v>150</v>
      </c>
      <c r="AM14" s="153">
        <f t="shared" si="11"/>
        <v>263</v>
      </c>
      <c r="AN14" s="153">
        <v>123</v>
      </c>
      <c r="AO14" s="153">
        <v>140</v>
      </c>
      <c r="AP14" s="153">
        <f t="shared" si="12"/>
        <v>359</v>
      </c>
      <c r="AQ14" s="153">
        <v>146</v>
      </c>
      <c r="AR14" s="153">
        <v>213</v>
      </c>
      <c r="AS14" s="153">
        <f t="shared" si="13"/>
        <v>360</v>
      </c>
      <c r="AT14" s="153">
        <v>150</v>
      </c>
      <c r="AU14" s="153">
        <v>210</v>
      </c>
      <c r="AV14" s="153">
        <f t="shared" si="14"/>
        <v>289</v>
      </c>
      <c r="AW14" s="153">
        <v>116</v>
      </c>
      <c r="AX14" s="153">
        <v>173</v>
      </c>
      <c r="AY14" s="153">
        <f t="shared" si="15"/>
        <v>189</v>
      </c>
      <c r="AZ14" s="153">
        <v>72</v>
      </c>
      <c r="BA14" s="153">
        <v>117</v>
      </c>
      <c r="BB14" s="153">
        <f t="shared" si="16"/>
        <v>158</v>
      </c>
      <c r="BC14" s="153">
        <v>61</v>
      </c>
      <c r="BD14" s="153">
        <v>97</v>
      </c>
      <c r="BE14" s="4"/>
    </row>
    <row r="15" spans="1:57" ht="46.5" customHeight="1">
      <c r="A15" s="152" t="s">
        <v>168</v>
      </c>
      <c r="B15" s="153">
        <f t="shared" si="3"/>
        <v>2718</v>
      </c>
      <c r="C15" s="156">
        <f t="shared" si="17"/>
        <v>1348</v>
      </c>
      <c r="D15" s="156">
        <f t="shared" si="18"/>
        <v>1370</v>
      </c>
      <c r="E15" s="153">
        <f t="shared" si="0"/>
        <v>95</v>
      </c>
      <c r="F15" s="156">
        <v>44</v>
      </c>
      <c r="G15" s="156">
        <v>51</v>
      </c>
      <c r="H15" s="153">
        <f t="shared" si="4"/>
        <v>105</v>
      </c>
      <c r="I15" s="156">
        <v>63</v>
      </c>
      <c r="J15" s="156">
        <v>42</v>
      </c>
      <c r="K15" s="153">
        <f t="shared" si="5"/>
        <v>113</v>
      </c>
      <c r="L15" s="153">
        <v>64</v>
      </c>
      <c r="M15" s="153">
        <v>49</v>
      </c>
      <c r="N15" s="153">
        <f t="shared" si="1"/>
        <v>218</v>
      </c>
      <c r="O15" s="153">
        <v>117</v>
      </c>
      <c r="P15" s="153">
        <v>101</v>
      </c>
      <c r="Q15" s="153">
        <f t="shared" si="6"/>
        <v>230</v>
      </c>
      <c r="R15" s="153">
        <v>124</v>
      </c>
      <c r="S15" s="153">
        <v>106</v>
      </c>
      <c r="T15" s="152" t="s">
        <v>168</v>
      </c>
      <c r="U15" s="153">
        <f t="shared" si="2"/>
        <v>140</v>
      </c>
      <c r="V15" s="153">
        <v>91</v>
      </c>
      <c r="W15" s="153">
        <v>49</v>
      </c>
      <c r="X15" s="153">
        <f t="shared" si="19"/>
        <v>112</v>
      </c>
      <c r="Y15" s="153">
        <v>68</v>
      </c>
      <c r="Z15" s="153">
        <v>44</v>
      </c>
      <c r="AA15" s="153">
        <f t="shared" si="7"/>
        <v>124</v>
      </c>
      <c r="AB15" s="153">
        <v>54</v>
      </c>
      <c r="AC15" s="153">
        <v>70</v>
      </c>
      <c r="AD15" s="153">
        <f t="shared" si="8"/>
        <v>168</v>
      </c>
      <c r="AE15" s="153">
        <v>97</v>
      </c>
      <c r="AF15" s="153">
        <v>71</v>
      </c>
      <c r="AG15" s="153">
        <f t="shared" si="9"/>
        <v>184</v>
      </c>
      <c r="AH15" s="153">
        <v>98</v>
      </c>
      <c r="AI15" s="153">
        <v>86</v>
      </c>
      <c r="AJ15" s="153">
        <f>SUM(AK15:AL15)</f>
        <v>185</v>
      </c>
      <c r="AK15" s="153">
        <v>85</v>
      </c>
      <c r="AL15" s="153">
        <v>100</v>
      </c>
      <c r="AM15" s="153">
        <f t="shared" si="11"/>
        <v>178</v>
      </c>
      <c r="AN15" s="153">
        <v>83</v>
      </c>
      <c r="AO15" s="153">
        <v>95</v>
      </c>
      <c r="AP15" s="153">
        <f t="shared" si="12"/>
        <v>212</v>
      </c>
      <c r="AQ15" s="153">
        <v>94</v>
      </c>
      <c r="AR15" s="153">
        <v>118</v>
      </c>
      <c r="AS15" s="153">
        <f t="shared" si="13"/>
        <v>272</v>
      </c>
      <c r="AT15" s="153">
        <v>123</v>
      </c>
      <c r="AU15" s="153">
        <v>149</v>
      </c>
      <c r="AV15" s="153">
        <f t="shared" si="14"/>
        <v>166</v>
      </c>
      <c r="AW15" s="153">
        <v>72</v>
      </c>
      <c r="AX15" s="153">
        <v>94</v>
      </c>
      <c r="AY15" s="153">
        <f t="shared" si="15"/>
        <v>120</v>
      </c>
      <c r="AZ15" s="153">
        <v>47</v>
      </c>
      <c r="BA15" s="153">
        <v>73</v>
      </c>
      <c r="BB15" s="153">
        <f t="shared" si="16"/>
        <v>96</v>
      </c>
      <c r="BC15" s="153">
        <v>24</v>
      </c>
      <c r="BD15" s="153">
        <v>72</v>
      </c>
      <c r="BE15" s="4"/>
    </row>
    <row r="16" spans="1:57" ht="46.5" customHeight="1">
      <c r="A16" s="152" t="s">
        <v>169</v>
      </c>
      <c r="B16" s="153">
        <f t="shared" si="3"/>
        <v>2681</v>
      </c>
      <c r="C16" s="156">
        <f t="shared" si="17"/>
        <v>1338</v>
      </c>
      <c r="D16" s="156">
        <f t="shared" si="18"/>
        <v>1343</v>
      </c>
      <c r="E16" s="153">
        <f t="shared" si="0"/>
        <v>164</v>
      </c>
      <c r="F16" s="156">
        <v>79</v>
      </c>
      <c r="G16" s="156">
        <v>85</v>
      </c>
      <c r="H16" s="153">
        <f t="shared" si="4"/>
        <v>142</v>
      </c>
      <c r="I16" s="156">
        <v>66</v>
      </c>
      <c r="J16" s="156">
        <v>76</v>
      </c>
      <c r="K16" s="153">
        <f t="shared" si="5"/>
        <v>117</v>
      </c>
      <c r="L16" s="153">
        <v>71</v>
      </c>
      <c r="M16" s="153">
        <v>46</v>
      </c>
      <c r="N16" s="153">
        <f t="shared" si="1"/>
        <v>155</v>
      </c>
      <c r="O16" s="153">
        <v>91</v>
      </c>
      <c r="P16" s="153">
        <v>64</v>
      </c>
      <c r="Q16" s="153">
        <f t="shared" si="6"/>
        <v>197</v>
      </c>
      <c r="R16" s="153">
        <v>117</v>
      </c>
      <c r="S16" s="153">
        <v>80</v>
      </c>
      <c r="T16" s="152" t="s">
        <v>169</v>
      </c>
      <c r="U16" s="153">
        <f t="shared" si="2"/>
        <v>166</v>
      </c>
      <c r="V16" s="153">
        <v>92</v>
      </c>
      <c r="W16" s="153">
        <v>74</v>
      </c>
      <c r="X16" s="153">
        <f t="shared" si="19"/>
        <v>146</v>
      </c>
      <c r="Y16" s="153">
        <v>77</v>
      </c>
      <c r="Z16" s="153">
        <v>69</v>
      </c>
      <c r="AA16" s="153">
        <f t="shared" si="7"/>
        <v>171</v>
      </c>
      <c r="AB16" s="153">
        <v>101</v>
      </c>
      <c r="AC16" s="153">
        <v>70</v>
      </c>
      <c r="AD16" s="153">
        <f t="shared" si="8"/>
        <v>152</v>
      </c>
      <c r="AE16" s="153">
        <v>86</v>
      </c>
      <c r="AF16" s="153">
        <v>66</v>
      </c>
      <c r="AG16" s="153">
        <f t="shared" si="9"/>
        <v>175</v>
      </c>
      <c r="AH16" s="153">
        <v>87</v>
      </c>
      <c r="AI16" s="153">
        <v>88</v>
      </c>
      <c r="AJ16" s="153">
        <f t="shared" si="10"/>
        <v>147</v>
      </c>
      <c r="AK16" s="153">
        <v>73</v>
      </c>
      <c r="AL16" s="153">
        <v>74</v>
      </c>
      <c r="AM16" s="153">
        <f t="shared" si="11"/>
        <v>168</v>
      </c>
      <c r="AN16" s="153">
        <v>72</v>
      </c>
      <c r="AO16" s="153">
        <v>96</v>
      </c>
      <c r="AP16" s="153">
        <f t="shared" si="12"/>
        <v>204</v>
      </c>
      <c r="AQ16" s="153">
        <v>88</v>
      </c>
      <c r="AR16" s="153">
        <v>116</v>
      </c>
      <c r="AS16" s="153">
        <f t="shared" si="13"/>
        <v>219</v>
      </c>
      <c r="AT16" s="153">
        <v>98</v>
      </c>
      <c r="AU16" s="153">
        <v>121</v>
      </c>
      <c r="AV16" s="153">
        <f t="shared" si="14"/>
        <v>180</v>
      </c>
      <c r="AW16" s="153">
        <v>76</v>
      </c>
      <c r="AX16" s="153">
        <v>104</v>
      </c>
      <c r="AY16" s="153">
        <f t="shared" si="15"/>
        <v>84</v>
      </c>
      <c r="AZ16" s="153">
        <v>37</v>
      </c>
      <c r="BA16" s="153">
        <v>47</v>
      </c>
      <c r="BB16" s="153">
        <f>SUM(BC16:BD16)</f>
        <v>94</v>
      </c>
      <c r="BC16" s="153">
        <v>27</v>
      </c>
      <c r="BD16" s="153">
        <v>67</v>
      </c>
      <c r="BE16" s="4"/>
    </row>
    <row r="17" spans="1:57" ht="46.5" customHeight="1" thickBot="1">
      <c r="A17" s="157" t="s">
        <v>170</v>
      </c>
      <c r="B17" s="158">
        <f t="shared" si="3"/>
        <v>2013</v>
      </c>
      <c r="C17" s="159">
        <f t="shared" si="17"/>
        <v>997</v>
      </c>
      <c r="D17" s="159">
        <f t="shared" si="18"/>
        <v>1016</v>
      </c>
      <c r="E17" s="160">
        <f t="shared" si="0"/>
        <v>60</v>
      </c>
      <c r="F17" s="159">
        <v>34</v>
      </c>
      <c r="G17" s="159">
        <v>26</v>
      </c>
      <c r="H17" s="160">
        <f>SUM(I17:J17)</f>
        <v>85</v>
      </c>
      <c r="I17" s="159">
        <v>46</v>
      </c>
      <c r="J17" s="159">
        <v>39</v>
      </c>
      <c r="K17" s="160">
        <f>SUM(L17:M17)</f>
        <v>97</v>
      </c>
      <c r="L17" s="160">
        <v>47</v>
      </c>
      <c r="M17" s="160">
        <v>50</v>
      </c>
      <c r="N17" s="160">
        <f t="shared" si="1"/>
        <v>135</v>
      </c>
      <c r="O17" s="160">
        <v>70</v>
      </c>
      <c r="P17" s="160">
        <v>65</v>
      </c>
      <c r="Q17" s="160">
        <f>SUM(R17:S17)</f>
        <v>149</v>
      </c>
      <c r="R17" s="160">
        <v>85</v>
      </c>
      <c r="S17" s="160">
        <v>64</v>
      </c>
      <c r="T17" s="157" t="s">
        <v>170</v>
      </c>
      <c r="U17" s="158">
        <f t="shared" si="2"/>
        <v>109</v>
      </c>
      <c r="V17" s="160">
        <v>72</v>
      </c>
      <c r="W17" s="160">
        <v>37</v>
      </c>
      <c r="X17" s="160">
        <f t="shared" si="19"/>
        <v>84</v>
      </c>
      <c r="Y17" s="160">
        <v>52</v>
      </c>
      <c r="Z17" s="160">
        <v>32</v>
      </c>
      <c r="AA17" s="160">
        <f t="shared" si="7"/>
        <v>83</v>
      </c>
      <c r="AB17" s="160">
        <v>41</v>
      </c>
      <c r="AC17" s="160">
        <v>42</v>
      </c>
      <c r="AD17" s="160">
        <f t="shared" si="8"/>
        <v>114</v>
      </c>
      <c r="AE17" s="160">
        <v>67</v>
      </c>
      <c r="AF17" s="160">
        <v>47</v>
      </c>
      <c r="AG17" s="160">
        <f t="shared" si="9"/>
        <v>155</v>
      </c>
      <c r="AH17" s="160">
        <v>75</v>
      </c>
      <c r="AI17" s="160">
        <v>80</v>
      </c>
      <c r="AJ17" s="160">
        <f t="shared" si="10"/>
        <v>126</v>
      </c>
      <c r="AK17" s="160">
        <v>66</v>
      </c>
      <c r="AL17" s="160">
        <v>60</v>
      </c>
      <c r="AM17" s="160">
        <f t="shared" si="11"/>
        <v>99</v>
      </c>
      <c r="AN17" s="160">
        <v>55</v>
      </c>
      <c r="AO17" s="160">
        <v>44</v>
      </c>
      <c r="AP17" s="160">
        <f t="shared" si="12"/>
        <v>177</v>
      </c>
      <c r="AQ17" s="160">
        <v>66</v>
      </c>
      <c r="AR17" s="160">
        <v>111</v>
      </c>
      <c r="AS17" s="160">
        <f t="shared" si="13"/>
        <v>189</v>
      </c>
      <c r="AT17" s="160">
        <v>76</v>
      </c>
      <c r="AU17" s="160">
        <v>113</v>
      </c>
      <c r="AV17" s="153">
        <f t="shared" si="14"/>
        <v>154</v>
      </c>
      <c r="AW17" s="160">
        <v>76</v>
      </c>
      <c r="AX17" s="160">
        <v>78</v>
      </c>
      <c r="AY17" s="160">
        <f t="shared" si="15"/>
        <v>108</v>
      </c>
      <c r="AZ17" s="160">
        <v>38</v>
      </c>
      <c r="BA17" s="160">
        <v>70</v>
      </c>
      <c r="BB17" s="160">
        <f t="shared" si="16"/>
        <v>89</v>
      </c>
      <c r="BC17" s="160">
        <v>31</v>
      </c>
      <c r="BD17" s="160">
        <v>58</v>
      </c>
      <c r="BE17" s="32"/>
    </row>
    <row r="18" spans="18:57" ht="14.25" customHeight="1">
      <c r="R18" s="208" t="s">
        <v>55</v>
      </c>
      <c r="S18" s="208"/>
      <c r="AB18" s="239"/>
      <c r="AC18" s="239"/>
      <c r="AK18" s="208" t="s">
        <v>55</v>
      </c>
      <c r="AL18" s="208"/>
      <c r="AT18" s="239"/>
      <c r="AU18" s="239"/>
      <c r="AV18" s="70"/>
      <c r="BC18" s="249" t="s">
        <v>171</v>
      </c>
      <c r="BD18" s="249"/>
      <c r="BE18" s="123"/>
    </row>
    <row r="20" ht="22.5" customHeight="1"/>
    <row r="22" ht="22.5" customHeight="1"/>
    <row r="23" ht="22.5" customHeight="1"/>
    <row r="24" ht="21.75" customHeight="1"/>
    <row r="25" ht="21.75" customHeight="1"/>
    <row r="26" ht="21.75" customHeight="1"/>
    <row r="27" ht="21" customHeight="1"/>
    <row r="28" s="87" customFormat="1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13.5" customHeight="1"/>
    <row r="37" ht="13.5" customHeight="1"/>
    <row r="38" ht="22.5" customHeight="1"/>
    <row r="39" ht="13.5" customHeight="1"/>
    <row r="40" ht="22.5" customHeight="1"/>
    <row r="41" ht="22.5" customHeight="1"/>
    <row r="42" ht="21.75" customHeight="1"/>
    <row r="43" ht="21.75" customHeight="1"/>
    <row r="44" ht="21.75" customHeight="1"/>
    <row r="45" ht="21.75" customHeight="1"/>
    <row r="46" s="87" customFormat="1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</sheetData>
  <mergeCells count="35">
    <mergeCell ref="AM2:AU2"/>
    <mergeCell ref="BC3:BD3"/>
    <mergeCell ref="BC18:BD18"/>
    <mergeCell ref="AD2:AL2"/>
    <mergeCell ref="AM4:AO4"/>
    <mergeCell ref="AP4:AR4"/>
    <mergeCell ref="AS4:AU4"/>
    <mergeCell ref="AD4:AF4"/>
    <mergeCell ref="AG4:AI4"/>
    <mergeCell ref="AJ4:AL4"/>
    <mergeCell ref="R18:S18"/>
    <mergeCell ref="T2:AC2"/>
    <mergeCell ref="AV2:BD2"/>
    <mergeCell ref="AK18:AL18"/>
    <mergeCell ref="AT18:AU18"/>
    <mergeCell ref="AV4:AX4"/>
    <mergeCell ref="AY4:BA4"/>
    <mergeCell ref="BB4:BD4"/>
    <mergeCell ref="AT3:AU3"/>
    <mergeCell ref="AK3:AL3"/>
    <mergeCell ref="AB3:AC3"/>
    <mergeCell ref="R3:S3"/>
    <mergeCell ref="E4:G4"/>
    <mergeCell ref="H4:J4"/>
    <mergeCell ref="K4:M4"/>
    <mergeCell ref="AB18:AC18"/>
    <mergeCell ref="N4:P4"/>
    <mergeCell ref="Q4:S4"/>
    <mergeCell ref="A2:J2"/>
    <mergeCell ref="U4:W4"/>
    <mergeCell ref="X4:Z4"/>
    <mergeCell ref="B4:D4"/>
    <mergeCell ref="AA4:AC4"/>
    <mergeCell ref="I3:J3"/>
    <mergeCell ref="K2:S2"/>
  </mergeCells>
  <printOptions horizontalCentered="1"/>
  <pageMargins left="0.5905511811023623" right="0.5905511811023623" top="0.5905511811023623" bottom="0.5905511811023623" header="0.984251968503937" footer="0"/>
  <pageSetup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="75" zoomScaleNormal="75" zoomScaleSheetLayoutView="100" workbookViewId="0" topLeftCell="A8">
      <selection activeCell="C12" sqref="C12"/>
    </sheetView>
  </sheetViews>
  <sheetFormatPr defaultColWidth="8.88671875" defaultRowHeight="13.5"/>
  <cols>
    <col min="1" max="1" width="7.88671875" style="45" customWidth="1"/>
    <col min="2" max="9" width="7.3359375" style="45" customWidth="1"/>
    <col min="10" max="10" width="10.10546875" style="45" customWidth="1"/>
    <col min="11" max="16384" width="8.88671875" style="45" customWidth="1"/>
  </cols>
  <sheetData>
    <row r="1" ht="30" customHeight="1">
      <c r="A1" s="139"/>
    </row>
    <row r="2" spans="1:10" s="94" customFormat="1" ht="30" customHeight="1">
      <c r="A2" s="213" t="s">
        <v>173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0" ht="30" customHeight="1" thickBot="1">
      <c r="A3" s="251"/>
      <c r="B3" s="251"/>
      <c r="C3" s="251"/>
      <c r="D3" s="161"/>
      <c r="E3" s="161"/>
      <c r="F3" s="161"/>
      <c r="G3" s="161"/>
      <c r="H3" s="245" t="s">
        <v>195</v>
      </c>
      <c r="I3" s="245"/>
      <c r="J3" s="245"/>
    </row>
    <row r="4" spans="1:10" ht="20.25" customHeight="1">
      <c r="A4" s="163"/>
      <c r="B4" s="263" t="s">
        <v>197</v>
      </c>
      <c r="C4" s="248" t="s">
        <v>174</v>
      </c>
      <c r="D4" s="257"/>
      <c r="E4" s="257"/>
      <c r="F4" s="265"/>
      <c r="G4" s="248" t="s">
        <v>148</v>
      </c>
      <c r="H4" s="257"/>
      <c r="I4" s="257"/>
      <c r="J4" s="257"/>
    </row>
    <row r="5" spans="1:10" ht="20.25" customHeight="1">
      <c r="A5" s="152" t="s">
        <v>90</v>
      </c>
      <c r="B5" s="264"/>
      <c r="C5" s="254" t="s">
        <v>116</v>
      </c>
      <c r="D5" s="146"/>
      <c r="E5" s="254" t="s">
        <v>117</v>
      </c>
      <c r="F5" s="146"/>
      <c r="G5" s="266" t="s">
        <v>149</v>
      </c>
      <c r="H5" s="164"/>
      <c r="I5" s="266" t="s">
        <v>116</v>
      </c>
      <c r="J5" s="146"/>
    </row>
    <row r="6" spans="1:10" ht="20.25" customHeight="1">
      <c r="A6" s="143"/>
      <c r="B6" s="240"/>
      <c r="C6" s="241"/>
      <c r="D6" s="150" t="s">
        <v>118</v>
      </c>
      <c r="E6" s="241"/>
      <c r="F6" s="150" t="s">
        <v>118</v>
      </c>
      <c r="G6" s="241"/>
      <c r="H6" s="149" t="s">
        <v>118</v>
      </c>
      <c r="I6" s="240"/>
      <c r="J6" s="150" t="s">
        <v>118</v>
      </c>
    </row>
    <row r="7" spans="1:10" s="43" customFormat="1" ht="48" customHeight="1">
      <c r="A7" s="152">
        <v>2000</v>
      </c>
      <c r="B7" s="165">
        <v>30126</v>
      </c>
      <c r="C7" s="166">
        <v>5924</v>
      </c>
      <c r="D7" s="167">
        <f>C7/B7*100</f>
        <v>19.66407754099449</v>
      </c>
      <c r="E7" s="166">
        <v>5964</v>
      </c>
      <c r="F7" s="167">
        <f>E7/B7*100</f>
        <v>19.79685321649074</v>
      </c>
      <c r="G7" s="168" t="s">
        <v>53</v>
      </c>
      <c r="H7" s="167" t="s">
        <v>53</v>
      </c>
      <c r="I7" s="166">
        <v>3136</v>
      </c>
      <c r="J7" s="167">
        <f>I7/B7*100</f>
        <v>10.409612958905928</v>
      </c>
    </row>
    <row r="8" spans="1:10" s="43" customFormat="1" ht="48" customHeight="1">
      <c r="A8" s="152">
        <v>2001</v>
      </c>
      <c r="B8" s="165">
        <v>30521</v>
      </c>
      <c r="C8" s="166">
        <v>7954</v>
      </c>
      <c r="D8" s="167">
        <f>C8/B8*100</f>
        <v>26.060745060777823</v>
      </c>
      <c r="E8" s="166">
        <v>7257</v>
      </c>
      <c r="F8" s="167">
        <f>E8/B8*100</f>
        <v>23.7770715245241</v>
      </c>
      <c r="G8" s="166">
        <v>327</v>
      </c>
      <c r="H8" s="167">
        <f>G8/B8*100</f>
        <v>1.0713934667933553</v>
      </c>
      <c r="I8" s="166">
        <v>3960</v>
      </c>
      <c r="J8" s="168">
        <f>I8/B8*100</f>
        <v>12.974673175846139</v>
      </c>
    </row>
    <row r="9" spans="1:12" s="43" customFormat="1" ht="48" customHeight="1">
      <c r="A9" s="152">
        <v>2002</v>
      </c>
      <c r="B9" s="165">
        <v>26349</v>
      </c>
      <c r="C9" s="165">
        <v>2581</v>
      </c>
      <c r="D9" s="167">
        <f>C9/B9*100</f>
        <v>9.795438157045808</v>
      </c>
      <c r="E9" s="165">
        <v>6505</v>
      </c>
      <c r="F9" s="167">
        <f>E9/B9*100</f>
        <v>24.687843940946525</v>
      </c>
      <c r="G9" s="165">
        <v>379</v>
      </c>
      <c r="H9" s="167">
        <f>G9/B9*100</f>
        <v>1.4383847584348552</v>
      </c>
      <c r="I9" s="166">
        <v>1186</v>
      </c>
      <c r="J9" s="167">
        <f>I9/B9*100</f>
        <v>4.501119587081104</v>
      </c>
      <c r="L9" s="131"/>
    </row>
    <row r="10" spans="1:10" s="43" customFormat="1" ht="48" customHeight="1">
      <c r="A10" s="152">
        <v>2003</v>
      </c>
      <c r="B10" s="169">
        <v>29579</v>
      </c>
      <c r="C10" s="169">
        <v>11165</v>
      </c>
      <c r="D10" s="167">
        <f>C10/B10*100</f>
        <v>37.74637411677204</v>
      </c>
      <c r="E10" s="169">
        <v>7931</v>
      </c>
      <c r="F10" s="167">
        <f>E10/B10*100</f>
        <v>26.812941613982893</v>
      </c>
      <c r="G10" s="169">
        <v>323</v>
      </c>
      <c r="H10" s="167">
        <f>G10/B10*100</f>
        <v>1.0919909395179013</v>
      </c>
      <c r="I10" s="170">
        <v>4764</v>
      </c>
      <c r="J10" s="167">
        <f>I10/B10*100</f>
        <v>16.10602116366341</v>
      </c>
    </row>
    <row r="11" spans="1:10" s="112" customFormat="1" ht="49.5" customHeight="1" thickBot="1">
      <c r="A11" s="171">
        <v>2004</v>
      </c>
      <c r="B11" s="172">
        <v>26933</v>
      </c>
      <c r="C11" s="172">
        <v>4117</v>
      </c>
      <c r="D11" s="173">
        <f>SUM(C11/J20)*100</f>
        <v>14.604987761183441</v>
      </c>
      <c r="E11" s="172">
        <v>6655</v>
      </c>
      <c r="F11" s="173">
        <f>SUM(E11/J20)*100</f>
        <v>23.6084997694136</v>
      </c>
      <c r="G11" s="172">
        <v>361</v>
      </c>
      <c r="H11" s="173">
        <f>SUM(G11/J20)*100</f>
        <v>1.280641384937387</v>
      </c>
      <c r="I11" s="174">
        <v>2138</v>
      </c>
      <c r="J11" s="173">
        <f>SUM(I11/J20)*100</f>
        <v>7.584518783922807</v>
      </c>
    </row>
    <row r="12" spans="1:10" ht="30" customHeight="1" thickBot="1">
      <c r="A12" s="161"/>
      <c r="B12" s="175"/>
      <c r="C12" s="175"/>
      <c r="D12" s="175"/>
      <c r="E12" s="176"/>
      <c r="F12" s="176"/>
      <c r="G12" s="175"/>
      <c r="H12" s="175"/>
      <c r="I12" s="175"/>
      <c r="J12" s="175"/>
    </row>
    <row r="13" spans="1:10" ht="19.5" customHeight="1">
      <c r="A13" s="152"/>
      <c r="B13" s="255" t="s">
        <v>192</v>
      </c>
      <c r="C13" s="256"/>
      <c r="D13" s="248" t="s">
        <v>193</v>
      </c>
      <c r="E13" s="257"/>
      <c r="F13" s="257"/>
      <c r="G13" s="257"/>
      <c r="H13" s="258" t="s">
        <v>194</v>
      </c>
      <c r="I13" s="270"/>
      <c r="J13" s="260" t="s">
        <v>196</v>
      </c>
    </row>
    <row r="14" spans="1:10" ht="19.5" customHeight="1">
      <c r="A14" s="152" t="s">
        <v>90</v>
      </c>
      <c r="B14" s="254" t="s">
        <v>117</v>
      </c>
      <c r="C14" s="146"/>
      <c r="D14" s="252" t="s">
        <v>116</v>
      </c>
      <c r="E14" s="189"/>
      <c r="F14" s="254" t="s">
        <v>150</v>
      </c>
      <c r="G14" s="148"/>
      <c r="H14" s="259"/>
      <c r="I14" s="271"/>
      <c r="J14" s="261"/>
    </row>
    <row r="15" spans="1:10" ht="19.5" customHeight="1">
      <c r="A15" s="143"/>
      <c r="B15" s="241"/>
      <c r="C15" s="150" t="s">
        <v>118</v>
      </c>
      <c r="D15" s="253"/>
      <c r="E15" s="150" t="s">
        <v>118</v>
      </c>
      <c r="F15" s="241"/>
      <c r="G15" s="150" t="s">
        <v>118</v>
      </c>
      <c r="H15" s="147"/>
      <c r="I15" s="149" t="s">
        <v>118</v>
      </c>
      <c r="J15" s="262"/>
    </row>
    <row r="16" spans="1:10" ht="48" customHeight="1">
      <c r="A16" s="152">
        <v>2000</v>
      </c>
      <c r="B16" s="165">
        <v>2965</v>
      </c>
      <c r="C16" s="178">
        <f>B16/B7*100</f>
        <v>9.841996946159464</v>
      </c>
      <c r="D16" s="166">
        <v>2461</v>
      </c>
      <c r="E16" s="167">
        <f>D16/B7*100</f>
        <v>8.169023434906725</v>
      </c>
      <c r="F16" s="166">
        <v>2672</v>
      </c>
      <c r="G16" s="167">
        <f>F16/B7*100</f>
        <v>8.86941512314944</v>
      </c>
      <c r="H16" s="179">
        <v>-40</v>
      </c>
      <c r="I16" s="190">
        <v>0.1</v>
      </c>
      <c r="J16" s="190" t="s">
        <v>53</v>
      </c>
    </row>
    <row r="17" spans="1:10" ht="48" customHeight="1">
      <c r="A17" s="152">
        <v>2001</v>
      </c>
      <c r="B17" s="165">
        <v>3755</v>
      </c>
      <c r="C17" s="178">
        <f>B17/B8*100</f>
        <v>12.30300448871269</v>
      </c>
      <c r="D17" s="166">
        <v>3658</v>
      </c>
      <c r="E17" s="168">
        <f>D17/B8*100</f>
        <v>11.985190524556863</v>
      </c>
      <c r="F17" s="166">
        <v>3134</v>
      </c>
      <c r="G17" s="167">
        <f>F17/B8*100</f>
        <v>10.268339831591364</v>
      </c>
      <c r="H17" s="179">
        <v>697</v>
      </c>
      <c r="I17" s="190">
        <v>2.3</v>
      </c>
      <c r="J17" s="190" t="s">
        <v>53</v>
      </c>
    </row>
    <row r="18" spans="1:10" ht="48" customHeight="1">
      <c r="A18" s="152">
        <v>2002</v>
      </c>
      <c r="B18" s="165">
        <v>2880</v>
      </c>
      <c r="C18" s="178">
        <f>B18/B9*100</f>
        <v>10.930206079927132</v>
      </c>
      <c r="D18" s="166">
        <v>1016</v>
      </c>
      <c r="E18" s="167">
        <f>D18/B9*100</f>
        <v>3.855933811529849</v>
      </c>
      <c r="F18" s="166">
        <v>3246</v>
      </c>
      <c r="G18" s="167">
        <f>F18/B9*100</f>
        <v>12.31925310258454</v>
      </c>
      <c r="H18" s="180">
        <v>-3924</v>
      </c>
      <c r="I18" s="190">
        <v>-14.9</v>
      </c>
      <c r="J18" s="190" t="s">
        <v>53</v>
      </c>
    </row>
    <row r="19" spans="1:10" ht="48" customHeight="1">
      <c r="A19" s="152">
        <v>2003</v>
      </c>
      <c r="B19" s="165">
        <v>3690</v>
      </c>
      <c r="C19" s="178">
        <f>B19/B10*100</f>
        <v>12.475066770343824</v>
      </c>
      <c r="D19" s="166">
        <v>6078</v>
      </c>
      <c r="E19" s="167">
        <f>D19/B10*100</f>
        <v>20.548362013590722</v>
      </c>
      <c r="F19" s="166">
        <v>3918</v>
      </c>
      <c r="G19" s="167">
        <f>F19/B10*100</f>
        <v>13.245883904121166</v>
      </c>
      <c r="H19" s="166">
        <v>3234</v>
      </c>
      <c r="I19" s="190">
        <v>10.9</v>
      </c>
      <c r="J19" s="190" t="s">
        <v>53</v>
      </c>
    </row>
    <row r="20" spans="1:10" s="81" customFormat="1" ht="49.5" customHeight="1" thickBot="1">
      <c r="A20" s="171">
        <v>2004</v>
      </c>
      <c r="B20" s="181">
        <v>2599</v>
      </c>
      <c r="C20" s="182">
        <f>SUM(B20/J20)*100</f>
        <v>9.219908474937032</v>
      </c>
      <c r="D20" s="183">
        <v>1979</v>
      </c>
      <c r="E20" s="192">
        <f>SUM(D20/J20)*100</f>
        <v>7.020468977260634</v>
      </c>
      <c r="F20" s="183">
        <v>4056</v>
      </c>
      <c r="G20" s="182">
        <f>SUM(F20/J20)*100</f>
        <v>14.38859129447657</v>
      </c>
      <c r="H20" s="184">
        <v>4117</v>
      </c>
      <c r="I20" s="191">
        <f>SUM(H20/J20)*100</f>
        <v>14.604987761183441</v>
      </c>
      <c r="J20" s="184">
        <v>28189</v>
      </c>
    </row>
    <row r="21" spans="1:10" ht="14.25" customHeight="1">
      <c r="A21" s="250"/>
      <c r="B21" s="250"/>
      <c r="C21" s="250"/>
      <c r="D21" s="177"/>
      <c r="E21" s="177"/>
      <c r="F21" s="177"/>
      <c r="G21" s="177"/>
      <c r="H21" s="249" t="s">
        <v>175</v>
      </c>
      <c r="I21" s="249"/>
      <c r="J21" s="249"/>
    </row>
    <row r="25" ht="21" customHeight="1"/>
  </sheetData>
  <mergeCells count="19">
    <mergeCell ref="B4:B6"/>
    <mergeCell ref="A2:J2"/>
    <mergeCell ref="C4:F4"/>
    <mergeCell ref="G4:J4"/>
    <mergeCell ref="C5:C6"/>
    <mergeCell ref="E5:E6"/>
    <mergeCell ref="G5:G6"/>
    <mergeCell ref="I5:I6"/>
    <mergeCell ref="H3:J3"/>
    <mergeCell ref="H21:J21"/>
    <mergeCell ref="A21:C21"/>
    <mergeCell ref="A3:C3"/>
    <mergeCell ref="D14:D15"/>
    <mergeCell ref="F14:F15"/>
    <mergeCell ref="B14:B15"/>
    <mergeCell ref="B13:C13"/>
    <mergeCell ref="D13:G13"/>
    <mergeCell ref="H13:I14"/>
    <mergeCell ref="J13:J1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6"/>
  <sheetViews>
    <sheetView zoomScale="75" zoomScaleNormal="75" workbookViewId="0" topLeftCell="A1">
      <selection activeCell="A1" sqref="A1"/>
    </sheetView>
  </sheetViews>
  <sheetFormatPr defaultColWidth="8.88671875" defaultRowHeight="15" customHeight="1"/>
  <cols>
    <col min="1" max="1" width="7.88671875" style="45" customWidth="1"/>
    <col min="2" max="3" width="8.6640625" style="45" customWidth="1"/>
    <col min="4" max="4" width="8.4453125" style="45" customWidth="1"/>
    <col min="5" max="9" width="8.6640625" style="45" customWidth="1"/>
    <col min="10" max="16384" width="7.3359375" style="45" customWidth="1"/>
  </cols>
  <sheetData>
    <row r="1" ht="30" customHeight="1"/>
    <row r="2" spans="1:9" s="94" customFormat="1" ht="30" customHeight="1">
      <c r="A2" s="213" t="s">
        <v>146</v>
      </c>
      <c r="B2" s="213"/>
      <c r="C2" s="213"/>
      <c r="D2" s="213"/>
      <c r="E2" s="213"/>
      <c r="F2" s="213"/>
      <c r="G2" s="213"/>
      <c r="H2" s="213"/>
      <c r="I2" s="213"/>
    </row>
    <row r="3" spans="1:9" ht="30" customHeight="1" thickBot="1">
      <c r="A3" s="161"/>
      <c r="B3" s="161"/>
      <c r="C3" s="161"/>
      <c r="D3" s="161"/>
      <c r="E3" s="161"/>
      <c r="F3" s="161"/>
      <c r="G3" s="161"/>
      <c r="H3" s="245" t="s">
        <v>176</v>
      </c>
      <c r="I3" s="245"/>
    </row>
    <row r="4" spans="1:9" ht="30" customHeight="1">
      <c r="A4" s="269" t="s">
        <v>177</v>
      </c>
      <c r="B4" s="268" t="s">
        <v>178</v>
      </c>
      <c r="C4" s="268"/>
      <c r="D4" s="246"/>
      <c r="E4" s="268" t="s">
        <v>179</v>
      </c>
      <c r="F4" s="268"/>
      <c r="G4" s="246"/>
      <c r="H4" s="264" t="s">
        <v>180</v>
      </c>
      <c r="I4" s="267" t="s">
        <v>181</v>
      </c>
    </row>
    <row r="5" spans="1:10" ht="30" customHeight="1">
      <c r="A5" s="246"/>
      <c r="B5" s="148" t="s">
        <v>182</v>
      </c>
      <c r="C5" s="148" t="s">
        <v>183</v>
      </c>
      <c r="D5" s="149" t="s">
        <v>184</v>
      </c>
      <c r="E5" s="148" t="s">
        <v>182</v>
      </c>
      <c r="F5" s="148" t="s">
        <v>183</v>
      </c>
      <c r="G5" s="148" t="s">
        <v>184</v>
      </c>
      <c r="H5" s="240"/>
      <c r="I5" s="268"/>
      <c r="J5" s="43"/>
    </row>
    <row r="6" spans="1:9" ht="57" customHeight="1">
      <c r="A6" s="152">
        <v>1995</v>
      </c>
      <c r="B6" s="177">
        <v>260</v>
      </c>
      <c r="C6" s="146" t="s">
        <v>185</v>
      </c>
      <c r="D6" s="146" t="s">
        <v>185</v>
      </c>
      <c r="E6" s="177">
        <v>355</v>
      </c>
      <c r="F6" s="146" t="s">
        <v>185</v>
      </c>
      <c r="G6" s="146" t="s">
        <v>185</v>
      </c>
      <c r="H6" s="177">
        <v>184</v>
      </c>
      <c r="I6" s="177">
        <v>9</v>
      </c>
    </row>
    <row r="7" spans="1:9" ht="57" customHeight="1">
      <c r="A7" s="152">
        <v>1996</v>
      </c>
      <c r="B7" s="177">
        <v>271</v>
      </c>
      <c r="C7" s="146" t="s">
        <v>185</v>
      </c>
      <c r="D7" s="146" t="s">
        <v>185</v>
      </c>
      <c r="E7" s="177">
        <v>332</v>
      </c>
      <c r="F7" s="146" t="s">
        <v>185</v>
      </c>
      <c r="G7" s="146" t="s">
        <v>185</v>
      </c>
      <c r="H7" s="177">
        <v>185</v>
      </c>
      <c r="I7" s="177">
        <v>26</v>
      </c>
    </row>
    <row r="8" spans="1:9" ht="57" customHeight="1">
      <c r="A8" s="152">
        <v>1997</v>
      </c>
      <c r="B8" s="177">
        <v>262</v>
      </c>
      <c r="C8" s="146" t="s">
        <v>185</v>
      </c>
      <c r="D8" s="146" t="s">
        <v>185</v>
      </c>
      <c r="E8" s="177">
        <v>374</v>
      </c>
      <c r="F8" s="146" t="s">
        <v>185</v>
      </c>
      <c r="G8" s="146" t="s">
        <v>185</v>
      </c>
      <c r="H8" s="177">
        <v>161</v>
      </c>
      <c r="I8" s="177">
        <v>21</v>
      </c>
    </row>
    <row r="9" spans="1:9" ht="57" customHeight="1">
      <c r="A9" s="152">
        <v>1998</v>
      </c>
      <c r="B9" s="177">
        <v>266</v>
      </c>
      <c r="C9" s="146" t="s">
        <v>185</v>
      </c>
      <c r="D9" s="146" t="s">
        <v>185</v>
      </c>
      <c r="E9" s="177">
        <v>354</v>
      </c>
      <c r="F9" s="146" t="s">
        <v>185</v>
      </c>
      <c r="G9" s="146" t="s">
        <v>185</v>
      </c>
      <c r="H9" s="177">
        <v>137</v>
      </c>
      <c r="I9" s="177">
        <v>26</v>
      </c>
    </row>
    <row r="10" spans="1:9" ht="57" customHeight="1">
      <c r="A10" s="152">
        <v>1999</v>
      </c>
      <c r="B10" s="177">
        <v>284</v>
      </c>
      <c r="C10" s="146" t="s">
        <v>185</v>
      </c>
      <c r="D10" s="146" t="s">
        <v>185</v>
      </c>
      <c r="E10" s="177">
        <v>406</v>
      </c>
      <c r="F10" s="146" t="s">
        <v>185</v>
      </c>
      <c r="G10" s="146" t="s">
        <v>185</v>
      </c>
      <c r="H10" s="177">
        <v>239</v>
      </c>
      <c r="I10" s="177">
        <v>52</v>
      </c>
    </row>
    <row r="11" spans="1:9" s="43" customFormat="1" ht="57" customHeight="1">
      <c r="A11" s="152">
        <v>2000</v>
      </c>
      <c r="B11" s="146">
        <v>259</v>
      </c>
      <c r="C11" s="146" t="s">
        <v>185</v>
      </c>
      <c r="D11" s="146" t="s">
        <v>185</v>
      </c>
      <c r="E11" s="146">
        <v>332</v>
      </c>
      <c r="F11" s="146" t="s">
        <v>185</v>
      </c>
      <c r="G11" s="146" t="s">
        <v>185</v>
      </c>
      <c r="H11" s="146">
        <v>110</v>
      </c>
      <c r="I11" s="146">
        <v>55</v>
      </c>
    </row>
    <row r="12" spans="1:9" s="43" customFormat="1" ht="57" customHeight="1">
      <c r="A12" s="152">
        <v>2001</v>
      </c>
      <c r="B12" s="146">
        <v>231</v>
      </c>
      <c r="C12" s="146" t="s">
        <v>185</v>
      </c>
      <c r="D12" s="146" t="s">
        <v>185</v>
      </c>
      <c r="E12" s="146">
        <v>305</v>
      </c>
      <c r="F12" s="146" t="s">
        <v>185</v>
      </c>
      <c r="G12" s="146" t="s">
        <v>185</v>
      </c>
      <c r="H12" s="146">
        <v>119</v>
      </c>
      <c r="I12" s="146">
        <v>31</v>
      </c>
    </row>
    <row r="13" spans="1:9" s="43" customFormat="1" ht="57" customHeight="1">
      <c r="A13" s="185">
        <v>2002</v>
      </c>
      <c r="B13" s="146">
        <f>SUM(C13:D13)</f>
        <v>170</v>
      </c>
      <c r="C13" s="146">
        <v>92</v>
      </c>
      <c r="D13" s="146">
        <v>78</v>
      </c>
      <c r="E13" s="146">
        <f>SUM(F13:G13)</f>
        <v>328</v>
      </c>
      <c r="F13" s="146">
        <v>179</v>
      </c>
      <c r="G13" s="146">
        <v>149</v>
      </c>
      <c r="H13" s="146">
        <v>97</v>
      </c>
      <c r="I13" s="146">
        <v>37</v>
      </c>
    </row>
    <row r="14" spans="1:9" ht="57" customHeight="1">
      <c r="A14" s="185">
        <v>2003</v>
      </c>
      <c r="B14" s="177">
        <f>SUM(C14:D14)</f>
        <v>178</v>
      </c>
      <c r="C14" s="177">
        <v>90</v>
      </c>
      <c r="D14" s="177">
        <v>88</v>
      </c>
      <c r="E14" s="177">
        <f>SUM(F14:G14)</f>
        <v>312</v>
      </c>
      <c r="F14" s="177">
        <v>174</v>
      </c>
      <c r="G14" s="177">
        <v>138</v>
      </c>
      <c r="H14" s="177">
        <v>103</v>
      </c>
      <c r="I14" s="177">
        <v>41</v>
      </c>
    </row>
    <row r="15" spans="1:9" s="87" customFormat="1" ht="57" customHeight="1" thickBot="1">
      <c r="A15" s="186">
        <v>2004</v>
      </c>
      <c r="B15" s="187">
        <f>SUM(C15:D15)</f>
        <v>176</v>
      </c>
      <c r="C15" s="187">
        <v>92</v>
      </c>
      <c r="D15" s="187">
        <v>84</v>
      </c>
      <c r="E15" s="187">
        <f>SUM(F15:G15)</f>
        <v>309</v>
      </c>
      <c r="F15" s="187">
        <v>163</v>
      </c>
      <c r="G15" s="187">
        <v>146</v>
      </c>
      <c r="H15" s="187">
        <v>112</v>
      </c>
      <c r="I15" s="187">
        <v>40</v>
      </c>
    </row>
    <row r="16" spans="1:9" ht="14.25" customHeight="1">
      <c r="A16" s="188"/>
      <c r="B16" s="188"/>
      <c r="C16" s="188"/>
      <c r="D16" s="188"/>
      <c r="E16" s="188"/>
      <c r="F16" s="188"/>
      <c r="G16" s="188"/>
      <c r="H16" s="249" t="s">
        <v>186</v>
      </c>
      <c r="I16" s="249"/>
    </row>
    <row r="27" ht="21" customHeight="1"/>
  </sheetData>
  <mergeCells count="8">
    <mergeCell ref="H16:I16"/>
    <mergeCell ref="H3:I3"/>
    <mergeCell ref="A2:I2"/>
    <mergeCell ref="I4:I5"/>
    <mergeCell ref="A4:A5"/>
    <mergeCell ref="E4:G4"/>
    <mergeCell ref="B4:D4"/>
    <mergeCell ref="H4:H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김영숙</dc:creator>
  <cp:keywords/>
  <dc:description/>
  <cp:lastModifiedBy>장수군청</cp:lastModifiedBy>
  <cp:lastPrinted>2005-12-23T04:55:04Z</cp:lastPrinted>
  <dcterms:created xsi:type="dcterms:W3CDTF">2002-02-28T02:04:06Z</dcterms:created>
  <dcterms:modified xsi:type="dcterms:W3CDTF">2006-02-15T06:29:10Z</dcterms:modified>
  <cp:category/>
  <cp:version/>
  <cp:contentType/>
  <cp:contentStatus/>
</cp:coreProperties>
</file>