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tabRatio="868" firstSheet="1" activeTab="6"/>
  </bookViews>
  <sheets>
    <sheet name="----" sheetId="1" state="veryHidden" r:id="rId1"/>
    <sheet name="1.인구추이" sheetId="2" r:id="rId2"/>
    <sheet name="2.시군별세대 및 인구" sheetId="3" r:id="rId3"/>
    <sheet name="3.읍면별세대및인구" sheetId="4" r:id="rId4"/>
    <sheet name="4.연령(5세계급)및성별인구" sheetId="5" r:id="rId5"/>
    <sheet name="5.인구동태" sheetId="6" r:id="rId6"/>
    <sheet name="6.인구이동" sheetId="7" r:id="rId7"/>
  </sheets>
  <definedNames>
    <definedName name="_xlnm.Print_Area" localSheetId="2">'2.시군별세대 및 인구'!$A$1:$P$26</definedName>
    <definedName name="_xlnm.Print_Area" localSheetId="3">'3.읍면별세대및인구'!$A$1:$M$20</definedName>
    <definedName name="_xlnm.Print_Area" localSheetId="4">'4.연령(5세계급)및성별인구'!$A$1:$AE$30</definedName>
    <definedName name="_xlnm.Print_Area" localSheetId="6">'6.인구이동'!$A$1:$T$12</definedName>
    <definedName name="Z_0787AD01_298D_11D9_B3E6_0000B4A88D03_.wvu.Cols" localSheetId="6" hidden="1">'6.인구이동'!$U:$V</definedName>
    <definedName name="Z_38393D9B_5CDC_40BA_8C2E_7EF67406A1E5_.wvu.PrintArea" localSheetId="3" hidden="1">'3.읍면별세대및인구'!$A$1:$M$15</definedName>
    <definedName name="Z_38393D9B_5CDC_40BA_8C2E_7EF67406A1E5_.wvu.PrintArea" localSheetId="4" hidden="1">'4.연령(5세계급)및성별인구'!$A$1:$AE$30</definedName>
    <definedName name="Z_6767D782_473F_11D8_9D2F_0001027E943D_.wvu.PrintArea" localSheetId="3" hidden="1">'3.읍면별세대및인구'!$A$1:$M$15</definedName>
    <definedName name="Z_6767D782_473F_11D8_9D2F_0001027E943D_.wvu.PrintArea" localSheetId="4" hidden="1">'4.연령(5세계급)및성별인구'!$A$1:$AE$30</definedName>
    <definedName name="Z_733E0F20_2002_11D8_9C7D_00E07D8B2C4C_.wvu.PrintArea" localSheetId="4" hidden="1">'4.연령(5세계급)및성별인구'!$A$1:$AE$30</definedName>
    <definedName name="Z_741A4895_7011_4B94_B927_DAF83E7AAFE7_.wvu.PrintArea" localSheetId="6" hidden="1">'6.인구이동'!$A$1:$T$12</definedName>
    <definedName name="Z_90AE0682_4741_11D8_9D2F_0001027E943D_.wvu.Cols" localSheetId="6" hidden="1">'6.인구이동'!$U:$V</definedName>
    <definedName name="Z_90FD8354_A338_493E_A151_AE852E7CF28F_.wvu.PrintArea" localSheetId="4" hidden="1">'4.연령(5세계급)및성별인구'!$A$1:$AE$30</definedName>
    <definedName name="Z_AF31B39E_B10E_4359_B60E_97247E7BCC13_.wvu.PrintArea" localSheetId="6" hidden="1">'6.인구이동'!$A$1:$T$12</definedName>
    <definedName name="Z_B0683720_2662_11D8_A0D3_009008A182C2_.wvu.Cols" localSheetId="6" hidden="1">'6.인구이동'!$U:$V</definedName>
    <definedName name="Z_B80F6A70_BF93_4B4D_85F1_79D617B35567_.wvu.Cols" localSheetId="6" hidden="1">'6.인구이동'!$U:$V</definedName>
    <definedName name="Z_B978C166_9F5B_43B1_B36A_FD1ABCDBE5A0_.wvu.PrintArea" localSheetId="4" hidden="1">'4.연령(5세계급)및성별인구'!$A$1:$AE$30</definedName>
    <definedName name="Z_E3C4DE20_201D_11D8_9C7D_00E07D8B2C4C_.wvu.PrintArea" localSheetId="6" hidden="1">'6.인구이동'!$A$1:$T$12</definedName>
    <definedName name="Z_FA5AFA80_20B7_11D8_A0D3_009008A182C2_.wvu.PrintArea" localSheetId="3" hidden="1">'3.읍면별세대및인구'!$A$1:$M$15</definedName>
    <definedName name="Z_FA5AFA80_20B7_11D8_A0D3_009008A182C2_.wvu.PrintArea" localSheetId="4" hidden="1">'4.연령(5세계급)및성별인구'!$A$1:$AE$30</definedName>
  </definedNames>
  <calcPr fullCalcOnLoad="1"/>
</workbook>
</file>

<file path=xl/comments2.xml><?xml version="1.0" encoding="utf-8"?>
<comments xmlns="http://schemas.openxmlformats.org/spreadsheetml/2006/main">
  <authors>
    <author>기획관실</author>
  </authors>
  <commentList>
    <comment ref="A1" authorId="0">
      <text>
        <r>
          <rPr>
            <b/>
            <sz val="9"/>
            <rFont val="굴림"/>
            <family val="3"/>
          </rPr>
          <t>기획관실:</t>
        </r>
        <r>
          <rPr>
            <sz val="9"/>
            <rFont val="굴림"/>
            <family val="3"/>
          </rPr>
          <t xml:space="preserve">
숨김있음
</t>
        </r>
      </text>
    </comment>
  </commentList>
</comments>
</file>

<file path=xl/comments4.xml><?xml version="1.0" encoding="utf-8"?>
<comments xmlns="http://schemas.openxmlformats.org/spreadsheetml/2006/main">
  <authors>
    <author>장수군청</author>
  </authors>
  <commentList>
    <comment ref="F6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<sst xmlns="http://schemas.openxmlformats.org/spreadsheetml/2006/main" count="474" uniqueCount="235">
  <si>
    <t>인    구</t>
  </si>
  <si>
    <t>남</t>
  </si>
  <si>
    <t>여</t>
  </si>
  <si>
    <t>Household</t>
  </si>
  <si>
    <t>Population</t>
  </si>
  <si>
    <t>Male</t>
  </si>
  <si>
    <t>Female</t>
  </si>
  <si>
    <t>1991</t>
  </si>
  <si>
    <t>1992</t>
  </si>
  <si>
    <t>1993</t>
  </si>
  <si>
    <t>1994</t>
  </si>
  <si>
    <t>세대당인구</t>
  </si>
  <si>
    <t>Density</t>
  </si>
  <si>
    <t>Area</t>
  </si>
  <si>
    <t>Unit : Household, Person</t>
  </si>
  <si>
    <t>4. 연령(5세계급) 및 성별인구</t>
  </si>
  <si>
    <t>Unit : Person, %</t>
  </si>
  <si>
    <t>구성비</t>
  </si>
  <si>
    <t>Birth</t>
  </si>
  <si>
    <t>Death</t>
  </si>
  <si>
    <t>Divorce</t>
  </si>
  <si>
    <t>Number of</t>
  </si>
  <si>
    <t>Households</t>
  </si>
  <si>
    <t>person 65years</t>
  </si>
  <si>
    <t>old and over</t>
  </si>
  <si>
    <t xml:space="preserve"> Marriage</t>
  </si>
  <si>
    <t>여</t>
  </si>
  <si>
    <t>65세이상</t>
  </si>
  <si>
    <t>연   별</t>
  </si>
  <si>
    <t>면   적  (㎢)</t>
  </si>
  <si>
    <t>`</t>
  </si>
  <si>
    <t>단위 : 세대, 명</t>
  </si>
  <si>
    <t>총            계             Grand    Total</t>
  </si>
  <si>
    <t>외   국   인       Foreigner</t>
  </si>
  <si>
    <t>세      대</t>
  </si>
  <si>
    <t>인     구</t>
  </si>
  <si>
    <t xml:space="preserve">인     구 </t>
  </si>
  <si>
    <t>인      구</t>
  </si>
  <si>
    <t>단위 : 명, %</t>
  </si>
  <si>
    <t>출        생</t>
  </si>
  <si>
    <t>사      망</t>
  </si>
  <si>
    <t>계</t>
  </si>
  <si>
    <t>남</t>
  </si>
  <si>
    <t>Total</t>
  </si>
  <si>
    <t>Man</t>
  </si>
  <si>
    <t>Woman</t>
  </si>
  <si>
    <t>자료 : 자치행정과</t>
  </si>
  <si>
    <t>연   별</t>
  </si>
  <si>
    <t>Eup Myeon</t>
  </si>
  <si>
    <t>-</t>
  </si>
  <si>
    <t>-</t>
  </si>
  <si>
    <t>읍면별</t>
  </si>
  <si>
    <t>Year &amp;</t>
  </si>
  <si>
    <t>전주시
Jeonju-si</t>
  </si>
  <si>
    <t>군산시
Gunsan-si</t>
  </si>
  <si>
    <t>익산시
Iksan-si</t>
  </si>
  <si>
    <t>정읍시
Jeongup-si</t>
  </si>
  <si>
    <t>남원시
Namwon-si</t>
  </si>
  <si>
    <t>김제시
Gimje-si</t>
  </si>
  <si>
    <t>완주군
Wanju-gun</t>
  </si>
  <si>
    <t>진안군
Jinan-gun</t>
  </si>
  <si>
    <t>무주군
Muju-gun</t>
  </si>
  <si>
    <t>장수군
Jangsu-gun</t>
  </si>
  <si>
    <t>임실군
Imsil-gun</t>
  </si>
  <si>
    <t>순창군
Sunchang-gun</t>
  </si>
  <si>
    <t>고창군
Gochang-gun</t>
  </si>
  <si>
    <t>부안군
Buan-gun</t>
  </si>
  <si>
    <t>자료 : 자치행정과「주민등록인구통계보고서」</t>
  </si>
  <si>
    <t>한   국   인     Korean</t>
  </si>
  <si>
    <t>장수읍
Jangsu-eup</t>
  </si>
  <si>
    <t>주 : 1) 외국인 세대수 제외 (Foreign households excluded)</t>
  </si>
  <si>
    <t>자료 : 민원과</t>
  </si>
  <si>
    <t>계급별</t>
  </si>
  <si>
    <t>5    세</t>
  </si>
  <si>
    <t>Composition</t>
  </si>
  <si>
    <t>Note : 1) Excepting foreigners</t>
  </si>
  <si>
    <t>5yrs</t>
  </si>
  <si>
    <t>Age unit</t>
  </si>
  <si>
    <t>POPULATION BY FIVE-YEAR AGE GROUP
AND GENDER</t>
  </si>
  <si>
    <t xml:space="preserve"> 연령(5세계급) 및 성별인구(속)</t>
  </si>
  <si>
    <t>POPULATION BY FIVE-YEAR AGE GROUP
AND GENDER(Cont'd)</t>
  </si>
  <si>
    <t xml:space="preserve"> 0 ∼  5 세</t>
  </si>
  <si>
    <t>6 ∼  10 세</t>
  </si>
  <si>
    <t>11 ∼ 15 세</t>
  </si>
  <si>
    <t>16 ∼ 20 세</t>
  </si>
  <si>
    <t>21 ∼ 25 세</t>
  </si>
  <si>
    <t>26 ∼ 30 세</t>
  </si>
  <si>
    <t>31 ∼ 35 세</t>
  </si>
  <si>
    <t>36 ∼ 40 세</t>
  </si>
  <si>
    <t>41 ∼ 45 세</t>
  </si>
  <si>
    <t>46 ∼ 50 세</t>
  </si>
  <si>
    <t>51 ∼ 55 세</t>
  </si>
  <si>
    <t>56 ∼ 60 세</t>
  </si>
  <si>
    <t>66 ∼ 70 세</t>
  </si>
  <si>
    <t>71 ∼ 75 세</t>
  </si>
  <si>
    <t>76 ∼ 80 세</t>
  </si>
  <si>
    <t>81 ∼ 85 세</t>
  </si>
  <si>
    <t>86 ∼ 90 세</t>
  </si>
  <si>
    <t>91 ∼ 95 세</t>
  </si>
  <si>
    <t>96 ∼ 100 세</t>
  </si>
  <si>
    <t>100세이상</t>
  </si>
  <si>
    <t xml:space="preserve"> 주  :  1) 외국인 제외 (Excepting foreigners)</t>
  </si>
  <si>
    <t>장 수 군   Jangsu-gun</t>
  </si>
  <si>
    <t>장 수 읍   Jangsu-eup</t>
  </si>
  <si>
    <t>산서면
Sanseo-myeon</t>
  </si>
  <si>
    <t>산서면   Sanseo-myeon</t>
  </si>
  <si>
    <t>번암면
Beonam-myeon</t>
  </si>
  <si>
    <t>장계면
Janggye-myeon</t>
  </si>
  <si>
    <t>천천면
Cheoncheon-myeon</t>
  </si>
  <si>
    <t>천 천 면   Cheoncheon-myeon</t>
  </si>
  <si>
    <t>계남면
Gyenam-myeon</t>
  </si>
  <si>
    <t>계 남 면   Gyenam-myeon</t>
  </si>
  <si>
    <t>계북면
Gyebuk-myeon</t>
  </si>
  <si>
    <t>계 북 면   Gyebuk-myeon</t>
  </si>
  <si>
    <t>장 계 면   Janggye-myeon</t>
  </si>
  <si>
    <t>번 암 면   Beonam-myeon</t>
  </si>
  <si>
    <t>단위 : 명, 쌍</t>
  </si>
  <si>
    <t>Unit : Person, Couple</t>
  </si>
  <si>
    <t>합계</t>
  </si>
  <si>
    <t>Total</t>
  </si>
  <si>
    <t>자료 :자치행정과「인구동태통계연보」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</si>
  <si>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</si>
  <si>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</si>
  <si>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</si>
  <si>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</si>
  <si>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</si>
  <si>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</si>
  <si>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</si>
  <si>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</si>
  <si>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</si>
  <si>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</si>
  <si>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</si>
  <si>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</si>
  <si>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혼  인  (건)</t>
  </si>
  <si>
    <t xml:space="preserve">VITAL STATISTICS </t>
  </si>
  <si>
    <t>이  혼  (건)</t>
  </si>
  <si>
    <t>5. 인  구  동  태</t>
  </si>
  <si>
    <t>Household</t>
  </si>
  <si>
    <t>한  국  인</t>
  </si>
  <si>
    <t>세  대</t>
  </si>
  <si>
    <t>3. 읍· 면별 세대 및 인구</t>
  </si>
  <si>
    <t>HOUSEHOLDS AND POPULATION BY EUP·MYEON</t>
  </si>
  <si>
    <t>단위 : 세대, 명</t>
  </si>
  <si>
    <t>Unit : Household, Person</t>
  </si>
  <si>
    <t>연   별</t>
  </si>
  <si>
    <t>이동률</t>
  </si>
  <si>
    <t>Out-</t>
  </si>
  <si>
    <t>인구밀도</t>
  </si>
  <si>
    <t>세대당인구</t>
  </si>
  <si>
    <t>세    대 1)</t>
  </si>
  <si>
    <t>(명/㎢)</t>
  </si>
  <si>
    <t>면  적  (㎢)</t>
  </si>
  <si>
    <t>(명)</t>
  </si>
  <si>
    <t xml:space="preserve">외국인인구 </t>
  </si>
  <si>
    <t>Number of</t>
  </si>
  <si>
    <t>Population</t>
  </si>
  <si>
    <t>Person per</t>
  </si>
  <si>
    <t>person 65years</t>
  </si>
  <si>
    <t>Year</t>
  </si>
  <si>
    <t>Households</t>
  </si>
  <si>
    <t>Density</t>
  </si>
  <si>
    <t xml:space="preserve"> Area</t>
  </si>
  <si>
    <t>household</t>
  </si>
  <si>
    <t>old and over</t>
  </si>
  <si>
    <t>Foreigner</t>
  </si>
  <si>
    <t>Female</t>
  </si>
  <si>
    <t>1990</t>
  </si>
  <si>
    <t>-</t>
  </si>
  <si>
    <t>1995</t>
  </si>
  <si>
    <t>자료 : 자치행정과</t>
  </si>
  <si>
    <t>주) 1) 90년까지는 상주인구결과이며, 91년이후는 주민등록인구조사에 의한 자료임.</t>
  </si>
  <si>
    <t>월   별</t>
  </si>
  <si>
    <t>Year &amp;</t>
  </si>
  <si>
    <t>Month</t>
  </si>
  <si>
    <t>단위 : 명, %</t>
  </si>
  <si>
    <t>시   군   간</t>
  </si>
  <si>
    <t>Intra-province</t>
  </si>
  <si>
    <t>순  이  동</t>
  </si>
  <si>
    <t>시 군 내</t>
  </si>
  <si>
    <t>Year</t>
  </si>
  <si>
    <t>Intra City</t>
  </si>
  <si>
    <t>Net-</t>
  </si>
  <si>
    <t>Rate</t>
  </si>
  <si>
    <t>migrants</t>
  </si>
  <si>
    <t>&amp; County</t>
  </si>
  <si>
    <t>migrants</t>
  </si>
  <si>
    <t>자료 : 통계청「인구이동통계연보 」</t>
  </si>
  <si>
    <t>-</t>
  </si>
  <si>
    <t>1.   인  구  추  이</t>
  </si>
  <si>
    <t xml:space="preserve"> POPULATION OF TREND </t>
  </si>
  <si>
    <t>2. 시·군별 세대 및 인구</t>
  </si>
  <si>
    <t>HOUSEHOLDS AND POPULATION BY CITY·COUNTY</t>
  </si>
  <si>
    <t>INTERNAL MIGRATION</t>
  </si>
  <si>
    <t>6. 인  구  이  동</t>
  </si>
  <si>
    <t>Number of</t>
  </si>
  <si>
    <t>총   이   동        Total   migration</t>
  </si>
  <si>
    <t>시   도   간   Inter province</t>
  </si>
  <si>
    <t>Foreigner</t>
  </si>
  <si>
    <t>단위 : 세대, 명</t>
  </si>
  <si>
    <t>Unit : Household, Person</t>
  </si>
  <si>
    <t>세      대</t>
  </si>
  <si>
    <t>인      구  Population</t>
  </si>
  <si>
    <t>인구밀도(명/㎢)</t>
  </si>
  <si>
    <t>합 계 Total</t>
  </si>
  <si>
    <t>Person</t>
  </si>
  <si>
    <t xml:space="preserve">고 령 자  </t>
  </si>
  <si>
    <t xml:space="preserve">  </t>
  </si>
  <si>
    <t>Population</t>
  </si>
  <si>
    <t xml:space="preserve"> Per household</t>
  </si>
  <si>
    <t>시군별</t>
  </si>
  <si>
    <t>City , County</t>
  </si>
  <si>
    <t>-</t>
  </si>
  <si>
    <t>-</t>
  </si>
  <si>
    <t>-</t>
  </si>
  <si>
    <t>-</t>
  </si>
  <si>
    <t>-</t>
  </si>
  <si>
    <t>-</t>
  </si>
  <si>
    <t>-</t>
  </si>
  <si>
    <t>-</t>
  </si>
  <si>
    <t>-</t>
  </si>
  <si>
    <t>인     구</t>
  </si>
  <si>
    <t>65세이상</t>
  </si>
  <si>
    <t>고령자</t>
  </si>
  <si>
    <t>Korean</t>
  </si>
  <si>
    <t>외  국  인</t>
  </si>
  <si>
    <t>-</t>
  </si>
  <si>
    <t>합  계</t>
  </si>
  <si>
    <t>61 ∼ 65 세</t>
  </si>
  <si>
    <t>migrants</t>
  </si>
  <si>
    <t>Out-</t>
  </si>
  <si>
    <t>In-</t>
  </si>
  <si>
    <t>현년도말
인구</t>
  </si>
  <si>
    <t>(전년말인구+
현년말인구)
÷ 2</t>
  </si>
  <si>
    <t>전  출</t>
  </si>
  <si>
    <t>전  입</t>
  </si>
</sst>
</file>

<file path=xl/styles.xml><?xml version="1.0" encoding="utf-8"?>
<styleSheet xmlns="http://schemas.openxmlformats.org/spreadsheetml/2006/main">
  <numFmts count="5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 * #,##0.00_ ;_ * \-#,##0.00_ ;_ * &quot;-&quot;_ ;_ @_ "/>
    <numFmt numFmtId="190" formatCode="#,##0.00_);[Red]\(#,##0.00\)"/>
    <numFmt numFmtId="191" formatCode="mm&quot;월&quot;\ dd&quot;일&quot;"/>
    <numFmt numFmtId="192" formatCode="#,##0_);[Red]\(#,##0\)"/>
    <numFmt numFmtId="193" formatCode="0_);[Red]\(0\)"/>
    <numFmt numFmtId="194" formatCode="#,##0_ "/>
    <numFmt numFmtId="195" formatCode="_-* #,##0.0_-;\-* #,##0.0_-;_-* &quot;-&quot;?_-;_-@_-"/>
    <numFmt numFmtId="196" formatCode="#,##0.0_);[Red]\(#,##0.0\)"/>
    <numFmt numFmtId="197" formatCode="#,##0.0_ 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_ ;_ * \-#,##0.0_ ;_ * &quot;-&quot;??_ ;_ @_ "/>
    <numFmt numFmtId="205" formatCode="_ * #,##0_ ;_ * \-#,##0_ ;_ * &quot;-&quot;??_ ;_ @_ "/>
    <numFmt numFmtId="206" formatCode="_ * #,##0.000_ ;_ * \-#,##0.000_ ;_ * &quot;-&quot;_ ;_ @_ "/>
    <numFmt numFmtId="207" formatCode="_ * #,##0.0000_ ;_ * \-#,##0.0000_ ;_ * &quot;-&quot;_ ;_ @_ "/>
    <numFmt numFmtId="208" formatCode="_-* #,##0.0_-;\-* #,##0.0_-;_-* &quot;-&quot;_-;_-@_-"/>
    <numFmt numFmtId="209" formatCode="0_ "/>
    <numFmt numFmtId="210" formatCode="0_ ;[Red]\-0\ "/>
    <numFmt numFmtId="211" formatCode="#,##0_);\(#,##0\)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0.00_);[Red]\(0.00\)"/>
  </numFmts>
  <fonts count="3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9"/>
      <name val="돋움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새굴림"/>
      <family val="1"/>
    </font>
    <font>
      <sz val="14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b/>
      <sz val="9"/>
      <color indexed="12"/>
      <name val="새굴림"/>
      <family val="1"/>
    </font>
    <font>
      <sz val="9"/>
      <color indexed="8"/>
      <name val="새굴림"/>
      <family val="1"/>
    </font>
    <font>
      <sz val="12"/>
      <name val="새굴림"/>
      <family val="1"/>
    </font>
    <font>
      <b/>
      <sz val="14"/>
      <name val="바탕체"/>
      <family val="1"/>
    </font>
    <font>
      <sz val="9"/>
      <name val="굴림체"/>
      <family val="3"/>
    </font>
    <font>
      <b/>
      <sz val="9"/>
      <color indexed="8"/>
      <name val="돋움체"/>
      <family val="3"/>
    </font>
    <font>
      <b/>
      <sz val="9"/>
      <color indexed="12"/>
      <name val="돋움체"/>
      <family val="3"/>
    </font>
    <font>
      <b/>
      <sz val="16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8" fontId="8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</cellStyleXfs>
  <cellXfs count="393">
    <xf numFmtId="0" fontId="0" fillId="0" borderId="0" xfId="0" applyAlignment="1">
      <alignment/>
    </xf>
    <xf numFmtId="0" fontId="20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0" fillId="0" borderId="3" xfId="0" applyFont="1" applyBorder="1" applyAlignment="1">
      <alignment/>
    </xf>
    <xf numFmtId="176" fontId="20" fillId="0" borderId="3" xfId="0" applyNumberFormat="1" applyFont="1" applyBorder="1" applyAlignment="1">
      <alignment/>
    </xf>
    <xf numFmtId="178" fontId="20" fillId="0" borderId="3" xfId="0" applyNumberFormat="1" applyFont="1" applyBorder="1" applyAlignment="1">
      <alignment horizontal="center"/>
    </xf>
    <xf numFmtId="189" fontId="20" fillId="0" borderId="3" xfId="0" applyNumberFormat="1" applyFont="1" applyBorder="1" applyAlignment="1">
      <alignment/>
    </xf>
    <xf numFmtId="0" fontId="20" fillId="0" borderId="0" xfId="0" applyFont="1" applyBorder="1" applyAlignment="1">
      <alignment/>
    </xf>
    <xf numFmtId="178" fontId="20" fillId="0" borderId="3" xfId="0" applyNumberFormat="1" applyFont="1" applyBorder="1" applyAlignment="1">
      <alignment/>
    </xf>
    <xf numFmtId="176" fontId="20" fillId="0" borderId="3" xfId="20" applyNumberFormat="1" applyFont="1" applyBorder="1" applyAlignment="1">
      <alignment horizontal="centerContinuous"/>
    </xf>
    <xf numFmtId="0" fontId="20" fillId="0" borderId="3" xfId="20" applyNumberFormat="1" applyFont="1" applyBorder="1" applyAlignment="1">
      <alignment horizontal="centerContinuous"/>
    </xf>
    <xf numFmtId="0" fontId="20" fillId="0" borderId="3" xfId="0" applyFont="1" applyBorder="1" applyAlignment="1">
      <alignment horizontal="right"/>
    </xf>
    <xf numFmtId="0" fontId="22" fillId="0" borderId="0" xfId="0" applyFont="1" applyBorder="1" applyAlignment="1">
      <alignment/>
    </xf>
    <xf numFmtId="176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89" fontId="20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89" fontId="21" fillId="0" borderId="0" xfId="0" applyNumberFormat="1" applyFont="1" applyAlignment="1">
      <alignment/>
    </xf>
    <xf numFmtId="178" fontId="20" fillId="0" borderId="4" xfId="0" applyNumberFormat="1" applyFont="1" applyBorder="1" applyAlignment="1">
      <alignment horizontal="center" vertical="center"/>
    </xf>
    <xf numFmtId="189" fontId="20" fillId="0" borderId="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8" fontId="20" fillId="0" borderId="2" xfId="0" applyNumberFormat="1" applyFont="1" applyBorder="1" applyAlignment="1">
      <alignment horizontal="center" vertical="center"/>
    </xf>
    <xf numFmtId="176" fontId="20" fillId="0" borderId="4" xfId="2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6" fontId="20" fillId="0" borderId="7" xfId="26" applyFont="1" applyBorder="1" applyAlignment="1">
      <alignment horizontal="center" vertical="center"/>
    </xf>
    <xf numFmtId="176" fontId="20" fillId="0" borderId="8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178" fontId="20" fillId="0" borderId="0" xfId="0" applyNumberFormat="1" applyFont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76" fontId="20" fillId="0" borderId="11" xfId="26" applyFont="1" applyBorder="1" applyAlignment="1">
      <alignment horizontal="center" vertical="center"/>
    </xf>
    <xf numFmtId="178" fontId="20" fillId="0" borderId="7" xfId="0" applyNumberFormat="1" applyFont="1" applyBorder="1" applyAlignment="1">
      <alignment horizontal="center" vertical="center"/>
    </xf>
    <xf numFmtId="189" fontId="20" fillId="0" borderId="4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176" fontId="20" fillId="0" borderId="7" xfId="2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76" fontId="20" fillId="0" borderId="12" xfId="26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78" fontId="20" fillId="0" borderId="8" xfId="0" applyNumberFormat="1" applyFont="1" applyBorder="1" applyAlignment="1">
      <alignment horizontal="center" vertical="center"/>
    </xf>
    <xf numFmtId="189" fontId="20" fillId="0" borderId="13" xfId="0" applyNumberFormat="1" applyFont="1" applyBorder="1" applyAlignment="1">
      <alignment horizontal="center" vertical="center"/>
    </xf>
    <xf numFmtId="176" fontId="20" fillId="0" borderId="12" xfId="20" applyNumberFormat="1" applyFont="1" applyBorder="1" applyAlignment="1">
      <alignment horizontal="center" vertical="center"/>
    </xf>
    <xf numFmtId="176" fontId="20" fillId="0" borderId="8" xfId="26" applyFont="1" applyBorder="1" applyAlignment="1">
      <alignment horizontal="center" vertical="center"/>
    </xf>
    <xf numFmtId="0" fontId="20" fillId="0" borderId="6" xfId="0" applyFont="1" applyBorder="1" applyAlignment="1" quotePrefix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92" fontId="20" fillId="0" borderId="4" xfId="21" applyNumberFormat="1" applyFont="1" applyBorder="1" applyAlignment="1">
      <alignment horizontal="center" vertical="center"/>
    </xf>
    <xf numFmtId="192" fontId="20" fillId="0" borderId="0" xfId="26" applyNumberFormat="1" applyFont="1" applyBorder="1" applyAlignment="1">
      <alignment horizontal="center" vertical="center"/>
    </xf>
    <xf numFmtId="192" fontId="20" fillId="0" borderId="0" xfId="21" applyNumberFormat="1" applyFont="1" applyBorder="1" applyAlignment="1">
      <alignment horizontal="center" vertical="center"/>
    </xf>
    <xf numFmtId="192" fontId="20" fillId="0" borderId="0" xfId="0" applyNumberFormat="1" applyFont="1" applyBorder="1" applyAlignment="1">
      <alignment horizontal="center" vertical="center"/>
    </xf>
    <xf numFmtId="192" fontId="20" fillId="0" borderId="0" xfId="20" applyNumberFormat="1" applyFont="1" applyBorder="1" applyAlignment="1">
      <alignment horizontal="center" vertical="center"/>
    </xf>
    <xf numFmtId="192" fontId="22" fillId="0" borderId="0" xfId="0" applyNumberFormat="1" applyFont="1" applyBorder="1" applyAlignment="1">
      <alignment horizontal="center" vertical="center"/>
    </xf>
    <xf numFmtId="192" fontId="22" fillId="0" borderId="15" xfId="21" applyNumberFormat="1" applyFont="1" applyBorder="1" applyAlignment="1">
      <alignment horizontal="center" vertical="center"/>
    </xf>
    <xf numFmtId="192" fontId="22" fillId="0" borderId="3" xfId="21" applyNumberFormat="1" applyFont="1" applyBorder="1" applyAlignment="1">
      <alignment horizontal="center" vertical="center"/>
    </xf>
    <xf numFmtId="176" fontId="20" fillId="0" borderId="3" xfId="27" applyFont="1" applyBorder="1" applyAlignment="1">
      <alignment horizontal="right"/>
    </xf>
    <xf numFmtId="176" fontId="20" fillId="0" borderId="3" xfId="27" applyFont="1" applyBorder="1" applyAlignment="1">
      <alignment/>
    </xf>
    <xf numFmtId="176" fontId="20" fillId="0" borderId="0" xfId="27" applyFont="1" applyBorder="1" applyAlignment="1">
      <alignment horizontal="left"/>
    </xf>
    <xf numFmtId="3" fontId="20" fillId="0" borderId="3" xfId="0" applyNumberFormat="1" applyFont="1" applyBorder="1" applyAlignment="1">
      <alignment/>
    </xf>
    <xf numFmtId="179" fontId="20" fillId="0" borderId="3" xfId="0" applyNumberFormat="1" applyFont="1" applyBorder="1" applyAlignment="1">
      <alignment horizontal="center"/>
    </xf>
    <xf numFmtId="176" fontId="20" fillId="0" borderId="0" xfId="27" applyFont="1" applyAlignment="1">
      <alignment horizontal="right"/>
    </xf>
    <xf numFmtId="0" fontId="20" fillId="0" borderId="0" xfId="0" applyFont="1" applyAlignment="1">
      <alignment/>
    </xf>
    <xf numFmtId="176" fontId="20" fillId="0" borderId="0" xfId="27" applyFont="1" applyAlignment="1">
      <alignment/>
    </xf>
    <xf numFmtId="3" fontId="20" fillId="0" borderId="0" xfId="0" applyNumberFormat="1" applyFont="1" applyAlignment="1">
      <alignment/>
    </xf>
    <xf numFmtId="179" fontId="20" fillId="0" borderId="0" xfId="0" applyNumberFormat="1" applyFont="1" applyAlignment="1">
      <alignment horizontal="center"/>
    </xf>
    <xf numFmtId="176" fontId="20" fillId="0" borderId="16" xfId="27" applyFont="1" applyBorder="1" applyAlignment="1">
      <alignment horizontal="center" vertical="center"/>
    </xf>
    <xf numFmtId="176" fontId="20" fillId="0" borderId="8" xfId="27" applyFont="1" applyBorder="1" applyAlignment="1">
      <alignment horizontal="center" vertical="center"/>
    </xf>
    <xf numFmtId="176" fontId="20" fillId="0" borderId="0" xfId="27" applyFont="1" applyBorder="1" applyAlignment="1">
      <alignment horizontal="center" vertical="center"/>
    </xf>
    <xf numFmtId="179" fontId="20" fillId="0" borderId="7" xfId="0" applyNumberFormat="1" applyFont="1" applyBorder="1" applyAlignment="1">
      <alignment horizontal="center" vertical="center"/>
    </xf>
    <xf numFmtId="176" fontId="20" fillId="0" borderId="7" xfId="27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176" fontId="20" fillId="0" borderId="11" xfId="27" applyFont="1" applyBorder="1" applyAlignment="1">
      <alignment horizontal="center" vertical="center"/>
    </xf>
    <xf numFmtId="176" fontId="20" fillId="0" borderId="17" xfId="27" applyFont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0" fontId="20" fillId="0" borderId="9" xfId="0" applyFont="1" applyBorder="1" applyAlignment="1" quotePrefix="1">
      <alignment horizontal="center" vertical="center"/>
    </xf>
    <xf numFmtId="176" fontId="20" fillId="0" borderId="12" xfId="27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179" fontId="20" fillId="0" borderId="13" xfId="0" applyNumberFormat="1" applyFont="1" applyBorder="1" applyAlignment="1">
      <alignment horizontal="center" vertical="center"/>
    </xf>
    <xf numFmtId="0" fontId="22" fillId="0" borderId="6" xfId="0" applyFont="1" applyBorder="1" applyAlignment="1" quotePrefix="1">
      <alignment horizontal="center" vertical="center"/>
    </xf>
    <xf numFmtId="176" fontId="20" fillId="0" borderId="6" xfId="25" applyFont="1" applyBorder="1" applyAlignment="1">
      <alignment horizontal="center" vertical="center" wrapText="1"/>
    </xf>
    <xf numFmtId="176" fontId="20" fillId="0" borderId="14" xfId="25" applyFont="1" applyBorder="1" applyAlignment="1">
      <alignment horizontal="center" vertical="center" wrapText="1"/>
    </xf>
    <xf numFmtId="176" fontId="20" fillId="0" borderId="3" xfId="28" applyFont="1" applyBorder="1" applyAlignment="1">
      <alignment/>
    </xf>
    <xf numFmtId="0" fontId="21" fillId="0" borderId="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 shrinkToFit="1"/>
    </xf>
    <xf numFmtId="176" fontId="20" fillId="0" borderId="0" xfId="28" applyFont="1" applyAlignment="1">
      <alignment/>
    </xf>
    <xf numFmtId="0" fontId="21" fillId="0" borderId="0" xfId="0" applyFont="1" applyAlignment="1">
      <alignment/>
    </xf>
    <xf numFmtId="0" fontId="20" fillId="0" borderId="14" xfId="0" applyFont="1" applyBorder="1" applyAlignment="1">
      <alignment horizontal="center" vertical="center" wrapText="1" shrinkToFit="1"/>
    </xf>
    <xf numFmtId="1" fontId="2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92" fontId="22" fillId="0" borderId="0" xfId="28" applyNumberFormat="1" applyFont="1" applyFill="1" applyBorder="1" applyAlignment="1">
      <alignment horizontal="center" vertical="center"/>
    </xf>
    <xf numFmtId="192" fontId="24" fillId="0" borderId="0" xfId="0" applyNumberFormat="1" applyFont="1" applyFill="1" applyBorder="1" applyAlignment="1">
      <alignment horizontal="center" vertical="center"/>
    </xf>
    <xf numFmtId="192" fontId="20" fillId="0" borderId="0" xfId="28" applyNumberFormat="1" applyFont="1" applyFill="1" applyBorder="1" applyAlignment="1">
      <alignment horizontal="center" vertical="center"/>
    </xf>
    <xf numFmtId="192" fontId="20" fillId="0" borderId="0" xfId="0" applyNumberFormat="1" applyFont="1" applyFill="1" applyBorder="1" applyAlignment="1">
      <alignment horizontal="center" vertical="center"/>
    </xf>
    <xf numFmtId="192" fontId="25" fillId="0" borderId="0" xfId="28" applyNumberFormat="1" applyFont="1" applyFill="1" applyBorder="1" applyAlignment="1">
      <alignment horizontal="center" vertical="center"/>
    </xf>
    <xf numFmtId="176" fontId="20" fillId="0" borderId="3" xfId="29" applyFont="1" applyBorder="1" applyAlignment="1">
      <alignment horizontal="center"/>
    </xf>
    <xf numFmtId="176" fontId="20" fillId="0" borderId="3" xfId="29" applyFont="1" applyBorder="1" applyAlignment="1">
      <alignment/>
    </xf>
    <xf numFmtId="2" fontId="20" fillId="0" borderId="3" xfId="0" applyNumberFormat="1" applyFont="1" applyBorder="1" applyAlignment="1">
      <alignment/>
    </xf>
    <xf numFmtId="187" fontId="20" fillId="0" borderId="3" xfId="0" applyNumberFormat="1" applyFont="1" applyBorder="1" applyAlignment="1">
      <alignment/>
    </xf>
    <xf numFmtId="176" fontId="20" fillId="0" borderId="0" xfId="29" applyFont="1" applyBorder="1" applyAlignment="1">
      <alignment horizontal="center"/>
    </xf>
    <xf numFmtId="3" fontId="22" fillId="0" borderId="0" xfId="17" applyNumberFormat="1" applyFont="1" applyBorder="1" applyAlignment="1">
      <alignment horizontal="left"/>
    </xf>
    <xf numFmtId="187" fontId="20" fillId="0" borderId="0" xfId="0" applyNumberFormat="1" applyFont="1" applyBorder="1" applyAlignment="1">
      <alignment/>
    </xf>
    <xf numFmtId="3" fontId="20" fillId="0" borderId="0" xfId="17" applyNumberFormat="1" applyFont="1" applyBorder="1" applyAlignment="1">
      <alignment horizontal="left"/>
    </xf>
    <xf numFmtId="176" fontId="20" fillId="0" borderId="0" xfId="29" applyFont="1" applyAlignment="1">
      <alignment horizontal="center"/>
    </xf>
    <xf numFmtId="176" fontId="20" fillId="0" borderId="0" xfId="29" applyFont="1" applyAlignment="1">
      <alignment/>
    </xf>
    <xf numFmtId="2" fontId="20" fillId="0" borderId="0" xfId="0" applyNumberFormat="1" applyFont="1" applyAlignment="1">
      <alignment/>
    </xf>
    <xf numFmtId="187" fontId="20" fillId="0" borderId="0" xfId="0" applyNumberFormat="1" applyFont="1" applyAlignment="1">
      <alignment/>
    </xf>
    <xf numFmtId="176" fontId="20" fillId="0" borderId="0" xfId="29" applyFont="1" applyBorder="1" applyAlignment="1">
      <alignment/>
    </xf>
    <xf numFmtId="2" fontId="20" fillId="0" borderId="0" xfId="0" applyNumberFormat="1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176" fontId="20" fillId="0" borderId="9" xfId="29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76" fontId="20" fillId="0" borderId="6" xfId="29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176" fontId="20" fillId="0" borderId="12" xfId="29" applyFont="1" applyBorder="1" applyAlignment="1">
      <alignment horizontal="center" vertical="center"/>
    </xf>
    <xf numFmtId="176" fontId="20" fillId="0" borderId="11" xfId="29" applyFont="1" applyBorder="1" applyAlignment="1">
      <alignment horizontal="center" vertical="center"/>
    </xf>
    <xf numFmtId="176" fontId="20" fillId="0" borderId="18" xfId="29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176" fontId="20" fillId="0" borderId="7" xfId="29" applyFont="1" applyBorder="1" applyAlignment="1">
      <alignment horizontal="center" vertical="center"/>
    </xf>
    <xf numFmtId="179" fontId="20" fillId="0" borderId="3" xfId="0" applyNumberFormat="1" applyFont="1" applyBorder="1" applyAlignment="1">
      <alignment/>
    </xf>
    <xf numFmtId="3" fontId="20" fillId="0" borderId="0" xfId="29" applyNumberFormat="1" applyFont="1" applyBorder="1" applyAlignment="1">
      <alignment/>
    </xf>
    <xf numFmtId="179" fontId="20" fillId="0" borderId="0" xfId="0" applyNumberFormat="1" applyFont="1" applyAlignment="1">
      <alignment/>
    </xf>
    <xf numFmtId="3" fontId="20" fillId="0" borderId="0" xfId="29" applyNumberFormat="1" applyFont="1" applyAlignment="1">
      <alignment/>
    </xf>
    <xf numFmtId="179" fontId="20" fillId="0" borderId="0" xfId="0" applyNumberFormat="1" applyFont="1" applyBorder="1" applyAlignment="1">
      <alignment/>
    </xf>
    <xf numFmtId="0" fontId="20" fillId="0" borderId="6" xfId="0" applyFont="1" applyBorder="1" applyAlignment="1">
      <alignment horizontal="center" vertical="center" wrapText="1"/>
    </xf>
    <xf numFmtId="176" fontId="20" fillId="0" borderId="8" xfId="29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176" fontId="20" fillId="0" borderId="10" xfId="29" applyFont="1" applyBorder="1" applyAlignment="1">
      <alignment horizontal="center" vertical="center"/>
    </xf>
    <xf numFmtId="176" fontId="20" fillId="0" borderId="17" xfId="29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176" fontId="20" fillId="0" borderId="0" xfId="29" applyFont="1" applyBorder="1" applyAlignment="1">
      <alignment horizontal="center" vertical="center"/>
    </xf>
    <xf numFmtId="187" fontId="20" fillId="0" borderId="8" xfId="0" applyNumberFormat="1" applyFont="1" applyBorder="1" applyAlignment="1">
      <alignment horizontal="center" vertical="center"/>
    </xf>
    <xf numFmtId="187" fontId="20" fillId="0" borderId="8" xfId="29" applyNumberFormat="1" applyFont="1" applyBorder="1" applyAlignment="1">
      <alignment horizontal="center" vertical="center"/>
    </xf>
    <xf numFmtId="179" fontId="20" fillId="0" borderId="8" xfId="0" applyNumberFormat="1" applyFont="1" applyBorder="1" applyAlignment="1">
      <alignment horizontal="center" vertical="center"/>
    </xf>
    <xf numFmtId="176" fontId="20" fillId="0" borderId="19" xfId="29" applyFont="1" applyBorder="1" applyAlignment="1">
      <alignment horizontal="center" vertical="center"/>
    </xf>
    <xf numFmtId="179" fontId="20" fillId="0" borderId="0" xfId="0" applyNumberFormat="1" applyFont="1" applyAlignment="1">
      <alignment horizontal="center" vertical="center"/>
    </xf>
    <xf numFmtId="179" fontId="20" fillId="0" borderId="8" xfId="29" applyNumberFormat="1" applyFont="1" applyBorder="1" applyAlignment="1">
      <alignment horizontal="center" vertical="center"/>
    </xf>
    <xf numFmtId="179" fontId="20" fillId="0" borderId="11" xfId="0" applyNumberFormat="1" applyFont="1" applyBorder="1" applyAlignment="1">
      <alignment horizontal="center" vertical="center"/>
    </xf>
    <xf numFmtId="179" fontId="20" fillId="0" borderId="12" xfId="29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176" fontId="19" fillId="0" borderId="0" xfId="27" applyFont="1" applyAlignment="1">
      <alignment horizontal="center" vertical="top"/>
    </xf>
    <xf numFmtId="176" fontId="20" fillId="0" borderId="6" xfId="22" applyFont="1" applyBorder="1" applyAlignment="1" quotePrefix="1">
      <alignment horizontal="center" vertical="center" wrapText="1"/>
    </xf>
    <xf numFmtId="176" fontId="20" fillId="0" borderId="6" xfId="22" applyFont="1" applyBorder="1" applyAlignment="1">
      <alignment horizontal="center" vertical="center"/>
    </xf>
    <xf numFmtId="176" fontId="20" fillId="0" borderId="6" xfId="22" applyFont="1" applyBorder="1" applyAlignment="1" quotePrefix="1">
      <alignment horizontal="center" vertical="center"/>
    </xf>
    <xf numFmtId="176" fontId="20" fillId="0" borderId="14" xfId="22" applyFont="1" applyBorder="1" applyAlignment="1" quotePrefix="1">
      <alignment horizontal="center" vertical="center"/>
    </xf>
    <xf numFmtId="193" fontId="20" fillId="0" borderId="0" xfId="0" applyNumberFormat="1" applyFont="1" applyBorder="1" applyAlignment="1" quotePrefix="1">
      <alignment horizontal="center" vertical="center"/>
    </xf>
    <xf numFmtId="193" fontId="20" fillId="0" borderId="0" xfId="25" applyNumberFormat="1" applyFont="1" applyBorder="1" applyAlignment="1">
      <alignment horizontal="center" vertical="center"/>
    </xf>
    <xf numFmtId="193" fontId="20" fillId="0" borderId="17" xfId="0" applyNumberFormat="1" applyFont="1" applyBorder="1" applyAlignment="1">
      <alignment horizontal="center" vertical="center"/>
    </xf>
    <xf numFmtId="193" fontId="20" fillId="0" borderId="0" xfId="0" applyNumberFormat="1" applyFont="1" applyBorder="1" applyAlignment="1">
      <alignment horizontal="center" vertical="center" shrinkToFit="1"/>
    </xf>
    <xf numFmtId="193" fontId="20" fillId="0" borderId="0" xfId="0" applyNumberFormat="1" applyFont="1" applyBorder="1" applyAlignment="1">
      <alignment horizontal="center" vertical="center"/>
    </xf>
    <xf numFmtId="193" fontId="22" fillId="0" borderId="0" xfId="0" applyNumberFormat="1" applyFont="1" applyBorder="1" applyAlignment="1" quotePrefix="1">
      <alignment horizontal="center" vertical="center"/>
    </xf>
    <xf numFmtId="193" fontId="20" fillId="0" borderId="3" xfId="0" applyNumberFormat="1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176" fontId="20" fillId="0" borderId="4" xfId="27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94" fontId="29" fillId="0" borderId="0" xfId="28" applyNumberFormat="1" applyFont="1" applyFill="1" applyBorder="1" applyAlignment="1">
      <alignment horizontal="center" vertical="center"/>
    </xf>
    <xf numFmtId="194" fontId="30" fillId="0" borderId="0" xfId="0" applyNumberFormat="1" applyFont="1" applyFill="1" applyBorder="1" applyAlignment="1">
      <alignment horizontal="center" vertical="center"/>
    </xf>
    <xf numFmtId="194" fontId="28" fillId="0" borderId="0" xfId="28" applyNumberFormat="1" applyFont="1" applyFill="1" applyBorder="1" applyAlignment="1">
      <alignment horizontal="center" vertical="center"/>
    </xf>
    <xf numFmtId="194" fontId="28" fillId="0" borderId="0" xfId="0" applyNumberFormat="1" applyFont="1" applyFill="1" applyBorder="1" applyAlignment="1">
      <alignment horizontal="center" vertical="center"/>
    </xf>
    <xf numFmtId="194" fontId="28" fillId="0" borderId="0" xfId="17" applyNumberFormat="1" applyFont="1" applyFill="1" applyBorder="1" applyAlignment="1">
      <alignment horizontal="center" vertical="center"/>
    </xf>
    <xf numFmtId="194" fontId="28" fillId="0" borderId="15" xfId="28" applyNumberFormat="1" applyFont="1" applyFill="1" applyBorder="1" applyAlignment="1">
      <alignment horizontal="center" vertical="center"/>
    </xf>
    <xf numFmtId="194" fontId="28" fillId="0" borderId="3" xfId="28" applyNumberFormat="1" applyFont="1" applyFill="1" applyBorder="1" applyAlignment="1">
      <alignment horizontal="center" vertical="center"/>
    </xf>
    <xf numFmtId="194" fontId="28" fillId="0" borderId="3" xfId="0" applyNumberFormat="1" applyFont="1" applyFill="1" applyBorder="1" applyAlignment="1">
      <alignment horizontal="center" vertical="center"/>
    </xf>
    <xf numFmtId="194" fontId="28" fillId="0" borderId="3" xfId="17" applyNumberFormat="1" applyFont="1" applyFill="1" applyBorder="1" applyAlignment="1">
      <alignment horizontal="center" vertical="center"/>
    </xf>
    <xf numFmtId="193" fontId="22" fillId="0" borderId="0" xfId="0" applyNumberFormat="1" applyFont="1" applyBorder="1" applyAlignment="1">
      <alignment horizontal="center" vertical="center"/>
    </xf>
    <xf numFmtId="192" fontId="22" fillId="0" borderId="4" xfId="0" applyNumberFormat="1" applyFont="1" applyBorder="1" applyAlignment="1" quotePrefix="1">
      <alignment horizontal="center" vertical="center"/>
    </xf>
    <xf numFmtId="196" fontId="20" fillId="0" borderId="0" xfId="0" applyNumberFormat="1" applyFont="1" applyBorder="1" applyAlignment="1">
      <alignment horizontal="center" vertical="center"/>
    </xf>
    <xf numFmtId="196" fontId="22" fillId="0" borderId="3" xfId="0" applyNumberFormat="1" applyFont="1" applyBorder="1" applyAlignment="1">
      <alignment horizontal="center" vertical="center"/>
    </xf>
    <xf numFmtId="196" fontId="20" fillId="0" borderId="0" xfId="21" applyNumberFormat="1" applyFont="1" applyBorder="1" applyAlignment="1">
      <alignment horizontal="center" vertical="center"/>
    </xf>
    <xf numFmtId="196" fontId="22" fillId="0" borderId="3" xfId="21" applyNumberFormat="1" applyFont="1" applyBorder="1" applyAlignment="1">
      <alignment horizontal="center" vertical="center"/>
    </xf>
    <xf numFmtId="190" fontId="22" fillId="0" borderId="3" xfId="21" applyNumberFormat="1" applyFont="1" applyBorder="1" applyAlignment="1">
      <alignment horizontal="center" vertical="center"/>
    </xf>
    <xf numFmtId="192" fontId="22" fillId="0" borderId="3" xfId="26" applyNumberFormat="1" applyFont="1" applyBorder="1" applyAlignment="1">
      <alignment horizontal="center" vertical="center"/>
    </xf>
    <xf numFmtId="3" fontId="20" fillId="0" borderId="3" xfId="17" applyNumberFormat="1" applyFont="1" applyBorder="1" applyAlignment="1">
      <alignment horizontal="left"/>
    </xf>
    <xf numFmtId="194" fontId="22" fillId="0" borderId="10" xfId="17" applyNumberFormat="1" applyFont="1" applyBorder="1" applyAlignment="1">
      <alignment horizontal="center" vertical="center"/>
    </xf>
    <xf numFmtId="194" fontId="22" fillId="0" borderId="17" xfId="17" applyNumberFormat="1" applyFont="1" applyBorder="1" applyAlignment="1">
      <alignment horizontal="center" vertical="center"/>
    </xf>
    <xf numFmtId="194" fontId="20" fillId="0" borderId="4" xfId="17" applyNumberFormat="1" applyFont="1" applyBorder="1" applyAlignment="1">
      <alignment horizontal="center" vertical="center"/>
    </xf>
    <xf numFmtId="194" fontId="20" fillId="0" borderId="0" xfId="17" applyNumberFormat="1" applyFont="1" applyBorder="1" applyAlignment="1">
      <alignment horizontal="center" vertical="center"/>
    </xf>
    <xf numFmtId="194" fontId="20" fillId="0" borderId="15" xfId="17" applyNumberFormat="1" applyFont="1" applyBorder="1" applyAlignment="1">
      <alignment horizontal="center" vertical="center"/>
    </xf>
    <xf numFmtId="194" fontId="20" fillId="0" borderId="3" xfId="17" applyNumberFormat="1" applyFont="1" applyBorder="1" applyAlignment="1">
      <alignment horizontal="center" vertical="center"/>
    </xf>
    <xf numFmtId="197" fontId="20" fillId="0" borderId="0" xfId="0" applyNumberFormat="1" applyFont="1" applyBorder="1" applyAlignment="1">
      <alignment horizontal="center" vertical="center"/>
    </xf>
    <xf numFmtId="197" fontId="20" fillId="0" borderId="3" xfId="0" applyNumberFormat="1" applyFont="1" applyBorder="1" applyAlignment="1">
      <alignment horizontal="center" vertical="center"/>
    </xf>
    <xf numFmtId="192" fontId="22" fillId="0" borderId="0" xfId="17" applyNumberFormat="1" applyFont="1" applyBorder="1" applyAlignment="1">
      <alignment horizontal="center" vertical="center"/>
    </xf>
    <xf numFmtId="192" fontId="20" fillId="0" borderId="0" xfId="17" applyNumberFormat="1" applyFont="1" applyBorder="1" applyAlignment="1">
      <alignment horizontal="center" vertical="center"/>
    </xf>
    <xf numFmtId="192" fontId="4" fillId="0" borderId="0" xfId="0" applyNumberFormat="1" applyFont="1" applyBorder="1" applyAlignment="1" applyProtection="1">
      <alignment horizontal="center" vertical="center"/>
      <protection locked="0"/>
    </xf>
    <xf numFmtId="192" fontId="20" fillId="0" borderId="3" xfId="0" applyNumberFormat="1" applyFont="1" applyFill="1" applyBorder="1" applyAlignment="1">
      <alignment horizontal="center" vertical="center"/>
    </xf>
    <xf numFmtId="192" fontId="20" fillId="0" borderId="3" xfId="0" applyNumberFormat="1" applyFont="1" applyBorder="1" applyAlignment="1">
      <alignment horizontal="center" vertical="center"/>
    </xf>
    <xf numFmtId="192" fontId="22" fillId="0" borderId="0" xfId="29" applyNumberFormat="1" applyFont="1" applyBorder="1" applyAlignment="1">
      <alignment horizontal="center" vertical="center"/>
    </xf>
    <xf numFmtId="192" fontId="20" fillId="0" borderId="4" xfId="29" applyNumberFormat="1" applyFont="1" applyBorder="1" applyAlignment="1">
      <alignment horizontal="center" vertical="center"/>
    </xf>
    <xf numFmtId="192" fontId="20" fillId="0" borderId="0" xfId="29" applyNumberFormat="1" applyFont="1" applyBorder="1" applyAlignment="1">
      <alignment horizontal="center" vertical="center"/>
    </xf>
    <xf numFmtId="192" fontId="20" fillId="0" borderId="15" xfId="29" applyNumberFormat="1" applyFont="1" applyBorder="1" applyAlignment="1">
      <alignment horizontal="center" vertical="center"/>
    </xf>
    <xf numFmtId="192" fontId="20" fillId="0" borderId="3" xfId="29" applyNumberFormat="1" applyFont="1" applyBorder="1" applyAlignment="1">
      <alignment horizontal="center" vertical="center"/>
    </xf>
    <xf numFmtId="192" fontId="20" fillId="0" borderId="4" xfId="0" applyNumberFormat="1" applyFont="1" applyBorder="1" applyAlignment="1" quotePrefix="1">
      <alignment horizontal="center" vertical="center"/>
    </xf>
    <xf numFmtId="192" fontId="20" fillId="0" borderId="15" xfId="0" applyNumberFormat="1" applyFont="1" applyBorder="1" applyAlignment="1" quotePrefix="1">
      <alignment horizontal="center" vertical="center"/>
    </xf>
    <xf numFmtId="193" fontId="20" fillId="0" borderId="3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176" fontId="20" fillId="0" borderId="2" xfId="33" applyFont="1" applyBorder="1" applyAlignment="1">
      <alignment horizontal="center" vertical="center"/>
    </xf>
    <xf numFmtId="176" fontId="20" fillId="0" borderId="6" xfId="33" applyFont="1" applyBorder="1" applyAlignment="1">
      <alignment horizontal="center" vertical="center"/>
    </xf>
    <xf numFmtId="176" fontId="20" fillId="0" borderId="9" xfId="33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right"/>
    </xf>
    <xf numFmtId="178" fontId="20" fillId="0" borderId="3" xfId="17" applyNumberFormat="1" applyFont="1" applyBorder="1" applyAlignment="1">
      <alignment horizontal="right"/>
    </xf>
    <xf numFmtId="0" fontId="20" fillId="0" borderId="3" xfId="0" applyNumberFormat="1" applyFont="1" applyBorder="1" applyAlignment="1">
      <alignment/>
    </xf>
    <xf numFmtId="178" fontId="20" fillId="0" borderId="3" xfId="17" applyNumberFormat="1" applyFont="1" applyBorder="1" applyAlignment="1">
      <alignment horizontal="center"/>
    </xf>
    <xf numFmtId="178" fontId="20" fillId="0" borderId="0" xfId="17" applyNumberFormat="1" applyFont="1" applyBorder="1" applyAlignment="1">
      <alignment horizontal="center"/>
    </xf>
    <xf numFmtId="0" fontId="20" fillId="0" borderId="6" xfId="0" applyNumberFormat="1" applyFont="1" applyBorder="1" applyAlignment="1" quotePrefix="1">
      <alignment horizontal="center" vertical="center"/>
    </xf>
    <xf numFmtId="194" fontId="20" fillId="0" borderId="0" xfId="23" applyNumberFormat="1" applyFont="1" applyBorder="1" applyAlignment="1" quotePrefix="1">
      <alignment horizontal="center" vertical="center"/>
    </xf>
    <xf numFmtId="194" fontId="20" fillId="0" borderId="0" xfId="23" applyNumberFormat="1" applyFont="1" applyBorder="1" applyAlignment="1">
      <alignment horizontal="center" vertical="center"/>
    </xf>
    <xf numFmtId="194" fontId="20" fillId="0" borderId="0" xfId="25" applyNumberFormat="1" applyFont="1" applyBorder="1" applyAlignment="1">
      <alignment horizontal="center" vertical="center"/>
    </xf>
    <xf numFmtId="0" fontId="20" fillId="0" borderId="0" xfId="25" applyNumberFormat="1" applyFont="1" applyBorder="1" applyAlignment="1">
      <alignment horizontal="center" vertical="center"/>
    </xf>
    <xf numFmtId="176" fontId="20" fillId="0" borderId="0" xfId="25" applyFont="1" applyBorder="1" applyAlignment="1">
      <alignment horizontal="center"/>
    </xf>
    <xf numFmtId="194" fontId="20" fillId="0" borderId="20" xfId="0" applyNumberFormat="1" applyFont="1" applyBorder="1" applyAlignment="1">
      <alignment horizontal="center" vertical="center"/>
    </xf>
    <xf numFmtId="19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 quotePrefix="1">
      <alignment horizontal="center" vertical="center"/>
    </xf>
    <xf numFmtId="194" fontId="22" fillId="0" borderId="3" xfId="25" applyNumberFormat="1" applyFont="1" applyBorder="1" applyAlignment="1">
      <alignment horizontal="center" vertical="center"/>
    </xf>
    <xf numFmtId="194" fontId="22" fillId="0" borderId="3" xfId="0" applyNumberFormat="1" applyFont="1" applyBorder="1" applyAlignment="1">
      <alignment horizontal="center" vertical="center"/>
    </xf>
    <xf numFmtId="197" fontId="22" fillId="0" borderId="3" xfId="0" applyNumberFormat="1" applyFont="1" applyBorder="1" applyAlignment="1">
      <alignment horizontal="center" vertical="center"/>
    </xf>
    <xf numFmtId="194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/>
    </xf>
    <xf numFmtId="0" fontId="21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right"/>
    </xf>
    <xf numFmtId="178" fontId="20" fillId="0" borderId="0" xfId="17" applyNumberFormat="1" applyFont="1" applyAlignment="1">
      <alignment horizontal="right"/>
    </xf>
    <xf numFmtId="178" fontId="20" fillId="0" borderId="0" xfId="17" applyNumberFormat="1" applyFont="1" applyAlignment="1">
      <alignment horizontal="center"/>
    </xf>
    <xf numFmtId="179" fontId="20" fillId="0" borderId="0" xfId="0" applyNumberFormat="1" applyFont="1" applyAlignment="1">
      <alignment horizontal="right"/>
    </xf>
    <xf numFmtId="194" fontId="20" fillId="0" borderId="0" xfId="24" applyNumberFormat="1" applyFont="1" applyAlignment="1">
      <alignment horizontal="right"/>
    </xf>
    <xf numFmtId="0" fontId="21" fillId="0" borderId="0" xfId="0" applyNumberFormat="1" applyFont="1" applyAlignment="1">
      <alignment horizontal="right"/>
    </xf>
    <xf numFmtId="178" fontId="26" fillId="0" borderId="0" xfId="17" applyNumberFormat="1" applyFont="1" applyAlignment="1">
      <alignment horizontal="right"/>
    </xf>
    <xf numFmtId="3" fontId="21" fillId="0" borderId="0" xfId="0" applyNumberFormat="1" applyFont="1" applyAlignment="1">
      <alignment/>
    </xf>
    <xf numFmtId="178" fontId="26" fillId="0" borderId="0" xfId="17" applyNumberFormat="1" applyFont="1" applyAlignment="1">
      <alignment horizontal="center"/>
    </xf>
    <xf numFmtId="179" fontId="21" fillId="0" borderId="0" xfId="0" applyNumberFormat="1" applyFont="1" applyAlignment="1">
      <alignment/>
    </xf>
    <xf numFmtId="194" fontId="26" fillId="0" borderId="0" xfId="24" applyNumberFormat="1" applyFont="1" applyAlignment="1">
      <alignment horizontal="right"/>
    </xf>
    <xf numFmtId="0" fontId="21" fillId="0" borderId="0" xfId="0" applyNumberFormat="1" applyFont="1" applyAlignment="1">
      <alignment/>
    </xf>
    <xf numFmtId="0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6" fontId="31" fillId="0" borderId="0" xfId="27" applyFont="1" applyBorder="1" applyAlignment="1">
      <alignment horizontal="center" vertical="center"/>
    </xf>
    <xf numFmtId="176" fontId="18" fillId="0" borderId="0" xfId="28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76" fontId="20" fillId="0" borderId="0" xfId="30" applyFont="1" applyBorder="1" applyAlignment="1">
      <alignment horizontal="center" vertical="center"/>
    </xf>
    <xf numFmtId="176" fontId="20" fillId="0" borderId="16" xfId="30" applyFont="1" applyBorder="1" applyAlignment="1">
      <alignment horizontal="center" vertical="center"/>
    </xf>
    <xf numFmtId="176" fontId="20" fillId="0" borderId="8" xfId="30" applyFont="1" applyBorder="1" applyAlignment="1">
      <alignment horizontal="center" vertical="center"/>
    </xf>
    <xf numFmtId="176" fontId="20" fillId="0" borderId="9" xfId="30" applyFont="1" applyBorder="1" applyAlignment="1">
      <alignment horizontal="center" vertical="center"/>
    </xf>
    <xf numFmtId="176" fontId="20" fillId="0" borderId="7" xfId="30" applyFont="1" applyBorder="1" applyAlignment="1">
      <alignment horizontal="center" vertical="center"/>
    </xf>
    <xf numFmtId="176" fontId="20" fillId="0" borderId="6" xfId="30" applyFont="1" applyBorder="1" applyAlignment="1">
      <alignment horizontal="center" vertical="center"/>
    </xf>
    <xf numFmtId="176" fontId="20" fillId="0" borderId="11" xfId="30" applyFont="1" applyBorder="1" applyAlignment="1">
      <alignment horizontal="center" vertical="center"/>
    </xf>
    <xf numFmtId="176" fontId="20" fillId="0" borderId="10" xfId="30" applyFont="1" applyBorder="1" applyAlignment="1">
      <alignment horizontal="center" vertical="center"/>
    </xf>
    <xf numFmtId="176" fontId="20" fillId="0" borderId="18" xfId="30" applyFont="1" applyBorder="1" applyAlignment="1">
      <alignment horizontal="center" vertical="center"/>
    </xf>
    <xf numFmtId="176" fontId="20" fillId="0" borderId="13" xfId="30" applyFont="1" applyBorder="1" applyAlignment="1">
      <alignment horizontal="center" vertical="center"/>
    </xf>
    <xf numFmtId="176" fontId="20" fillId="0" borderId="12" xfId="30" applyFont="1" applyBorder="1" applyAlignment="1">
      <alignment horizontal="center" vertical="center"/>
    </xf>
    <xf numFmtId="0" fontId="20" fillId="0" borderId="6" xfId="32" applyNumberFormat="1" applyFont="1" applyBorder="1" applyAlignment="1">
      <alignment horizontal="center" vertical="center"/>
    </xf>
    <xf numFmtId="0" fontId="20" fillId="0" borderId="0" xfId="32" applyNumberFormat="1" applyFont="1" applyBorder="1" applyAlignment="1">
      <alignment horizontal="center" vertical="center"/>
    </xf>
    <xf numFmtId="0" fontId="20" fillId="0" borderId="6" xfId="33" applyNumberFormat="1" applyFont="1" applyBorder="1" applyAlignment="1">
      <alignment horizontal="center" vertical="center"/>
    </xf>
    <xf numFmtId="0" fontId="20" fillId="0" borderId="10" xfId="32" applyNumberFormat="1" applyFont="1" applyBorder="1" applyAlignment="1">
      <alignment horizontal="center" vertical="center"/>
    </xf>
    <xf numFmtId="0" fontId="20" fillId="0" borderId="17" xfId="32" applyNumberFormat="1" applyFont="1" applyBorder="1" applyAlignment="1">
      <alignment horizontal="center" vertical="center"/>
    </xf>
    <xf numFmtId="0" fontId="20" fillId="0" borderId="0" xfId="17" applyNumberFormat="1" applyFont="1" applyBorder="1" applyAlignment="1">
      <alignment horizontal="center" vertical="center"/>
    </xf>
    <xf numFmtId="0" fontId="20" fillId="0" borderId="19" xfId="17" applyNumberFormat="1" applyFont="1" applyBorder="1" applyAlignment="1">
      <alignment horizontal="center" vertical="center"/>
    </xf>
    <xf numFmtId="0" fontId="20" fillId="0" borderId="21" xfId="17" applyNumberFormat="1" applyFont="1" applyBorder="1" applyAlignment="1">
      <alignment horizontal="center" vertical="center"/>
    </xf>
    <xf numFmtId="0" fontId="20" fillId="0" borderId="0" xfId="24" applyNumberFormat="1" applyFont="1" applyBorder="1" applyAlignment="1">
      <alignment horizontal="center" vertical="center"/>
    </xf>
    <xf numFmtId="0" fontId="20" fillId="0" borderId="8" xfId="17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7" xfId="32" applyNumberFormat="1" applyFont="1" applyBorder="1" applyAlignment="1">
      <alignment horizontal="center" vertical="center"/>
    </xf>
    <xf numFmtId="0" fontId="20" fillId="0" borderId="4" xfId="32" applyNumberFormat="1" applyFont="1" applyBorder="1" applyAlignment="1">
      <alignment horizontal="center" vertical="center"/>
    </xf>
    <xf numFmtId="0" fontId="20" fillId="0" borderId="0" xfId="17" applyNumberFormat="1" applyFont="1" applyBorder="1" applyAlignment="1">
      <alignment horizontal="center" vertical="center" shrinkToFit="1"/>
    </xf>
    <xf numFmtId="0" fontId="20" fillId="0" borderId="11" xfId="17" applyNumberFormat="1" applyFont="1" applyBorder="1" applyAlignment="1">
      <alignment horizontal="center" vertical="center" shrinkToFit="1"/>
    </xf>
    <xf numFmtId="0" fontId="20" fillId="0" borderId="11" xfId="17" applyNumberFormat="1" applyFont="1" applyBorder="1" applyAlignment="1">
      <alignment horizontal="center" vertical="center"/>
    </xf>
    <xf numFmtId="0" fontId="20" fillId="0" borderId="4" xfId="17" applyNumberFormat="1" applyFont="1" applyBorder="1" applyAlignment="1">
      <alignment horizontal="center" vertical="center"/>
    </xf>
    <xf numFmtId="0" fontId="20" fillId="0" borderId="7" xfId="17" applyNumberFormat="1" applyFont="1" applyBorder="1" applyAlignment="1">
      <alignment horizontal="center" vertical="center"/>
    </xf>
    <xf numFmtId="0" fontId="20" fillId="0" borderId="6" xfId="24" applyNumberFormat="1" applyFont="1" applyBorder="1" applyAlignment="1">
      <alignment horizontal="center" vertical="center"/>
    </xf>
    <xf numFmtId="0" fontId="20" fillId="0" borderId="9" xfId="32" applyNumberFormat="1" applyFont="1" applyBorder="1" applyAlignment="1">
      <alignment horizontal="center" vertical="center"/>
    </xf>
    <xf numFmtId="0" fontId="20" fillId="0" borderId="8" xfId="32" applyNumberFormat="1" applyFont="1" applyBorder="1" applyAlignment="1">
      <alignment horizontal="center" vertical="center"/>
    </xf>
    <xf numFmtId="0" fontId="20" fillId="0" borderId="13" xfId="17" applyNumberFormat="1" applyFont="1" applyBorder="1" applyAlignment="1">
      <alignment horizontal="center" vertical="center"/>
    </xf>
    <xf numFmtId="0" fontId="20" fillId="0" borderId="13" xfId="32" applyNumberFormat="1" applyFont="1" applyBorder="1" applyAlignment="1">
      <alignment horizontal="center" vertical="center"/>
    </xf>
    <xf numFmtId="0" fontId="20" fillId="0" borderId="12" xfId="17" applyNumberFormat="1" applyFont="1" applyBorder="1" applyAlignment="1">
      <alignment horizontal="center" vertical="center"/>
    </xf>
    <xf numFmtId="0" fontId="20" fillId="0" borderId="9" xfId="24" applyNumberFormat="1" applyFont="1" applyBorder="1" applyAlignment="1">
      <alignment horizontal="center" vertical="center"/>
    </xf>
    <xf numFmtId="0" fontId="20" fillId="0" borderId="10" xfId="17" applyNumberFormat="1" applyFont="1" applyBorder="1" applyAlignment="1">
      <alignment horizontal="center" vertical="center" shrinkToFit="1"/>
    </xf>
    <xf numFmtId="192" fontId="20" fillId="0" borderId="0" xfId="25" applyNumberFormat="1" applyFont="1" applyBorder="1" applyAlignment="1" quotePrefix="1">
      <alignment horizontal="center" vertical="center"/>
    </xf>
    <xf numFmtId="192" fontId="20" fillId="0" borderId="0" xfId="25" applyNumberFormat="1" applyFont="1" applyBorder="1" applyAlignment="1">
      <alignment horizontal="center" vertical="center"/>
    </xf>
    <xf numFmtId="192" fontId="20" fillId="0" borderId="0" xfId="0" applyNumberFormat="1" applyFont="1" applyBorder="1" applyAlignment="1" quotePrefix="1">
      <alignment horizontal="center" vertical="center"/>
    </xf>
    <xf numFmtId="192" fontId="22" fillId="0" borderId="0" xfId="0" applyNumberFormat="1" applyFont="1" applyBorder="1" applyAlignment="1" quotePrefix="1">
      <alignment horizontal="center" vertical="center"/>
    </xf>
    <xf numFmtId="192" fontId="20" fillId="0" borderId="15" xfId="0" applyNumberFormat="1" applyFont="1" applyBorder="1" applyAlignment="1">
      <alignment horizontal="center" vertical="center"/>
    </xf>
    <xf numFmtId="192" fontId="20" fillId="0" borderId="3" xfId="25" applyNumberFormat="1" applyFont="1" applyBorder="1" applyAlignment="1">
      <alignment horizontal="center" vertical="center"/>
    </xf>
    <xf numFmtId="190" fontId="20" fillId="0" borderId="0" xfId="0" applyNumberFormat="1" applyFont="1" applyBorder="1" applyAlignment="1">
      <alignment horizontal="center" vertical="center"/>
    </xf>
    <xf numFmtId="190" fontId="20" fillId="0" borderId="3" xfId="0" applyNumberFormat="1" applyFont="1" applyBorder="1" applyAlignment="1">
      <alignment horizontal="center" vertical="center"/>
    </xf>
    <xf numFmtId="190" fontId="22" fillId="0" borderId="0" xfId="0" applyNumberFormat="1" applyFont="1" applyBorder="1" applyAlignment="1" quotePrefix="1">
      <alignment horizontal="center" vertical="center"/>
    </xf>
    <xf numFmtId="190" fontId="20" fillId="0" borderId="0" xfId="0" applyNumberFormat="1" applyFont="1" applyBorder="1" applyAlignment="1" quotePrefix="1">
      <alignment horizontal="center" vertical="center"/>
    </xf>
    <xf numFmtId="217" fontId="20" fillId="0" borderId="0" xfId="25" applyNumberFormat="1" applyFont="1" applyBorder="1" applyAlignment="1">
      <alignment horizontal="center" vertical="center"/>
    </xf>
    <xf numFmtId="217" fontId="22" fillId="0" borderId="0" xfId="25" applyNumberFormat="1" applyFont="1" applyBorder="1" applyAlignment="1">
      <alignment horizontal="center" vertical="center"/>
    </xf>
    <xf numFmtId="217" fontId="20" fillId="0" borderId="3" xfId="25" applyNumberFormat="1" applyFont="1" applyBorder="1" applyAlignment="1">
      <alignment horizontal="center" vertical="center"/>
    </xf>
    <xf numFmtId="176" fontId="20" fillId="0" borderId="0" xfId="27" applyFont="1" applyBorder="1" applyAlignment="1">
      <alignment/>
    </xf>
    <xf numFmtId="176" fontId="20" fillId="0" borderId="22" xfId="27" applyFont="1" applyBorder="1" applyAlignment="1">
      <alignment horizontal="center" vertical="center"/>
    </xf>
    <xf numFmtId="176" fontId="20" fillId="0" borderId="23" xfId="27" applyFont="1" applyBorder="1" applyAlignment="1">
      <alignment horizontal="center" vertical="center"/>
    </xf>
    <xf numFmtId="179" fontId="20" fillId="0" borderId="24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horizontal="center" vertical="center"/>
    </xf>
    <xf numFmtId="176" fontId="20" fillId="0" borderId="13" xfId="20" applyNumberFormat="1" applyFont="1" applyBorder="1" applyAlignment="1">
      <alignment horizontal="center" vertical="center"/>
    </xf>
    <xf numFmtId="0" fontId="20" fillId="0" borderId="0" xfId="27" applyNumberFormat="1" applyFont="1" applyBorder="1" applyAlignment="1">
      <alignment horizontal="center" vertical="center"/>
    </xf>
    <xf numFmtId="0" fontId="20" fillId="0" borderId="17" xfId="27" applyNumberFormat="1" applyFont="1" applyBorder="1" applyAlignment="1">
      <alignment horizontal="center" vertical="center"/>
    </xf>
    <xf numFmtId="0" fontId="20" fillId="0" borderId="18" xfId="27" applyNumberFormat="1" applyFont="1" applyBorder="1" applyAlignment="1">
      <alignment horizontal="center" vertical="center"/>
    </xf>
    <xf numFmtId="0" fontId="20" fillId="0" borderId="8" xfId="27" applyNumberFormat="1" applyFont="1" applyBorder="1" applyAlignment="1">
      <alignment horizontal="center" vertical="center"/>
    </xf>
    <xf numFmtId="0" fontId="20" fillId="0" borderId="9" xfId="27" applyNumberFormat="1" applyFont="1" applyBorder="1" applyAlignment="1">
      <alignment horizontal="center" vertical="center"/>
    </xf>
    <xf numFmtId="192" fontId="20" fillId="0" borderId="0" xfId="17" applyNumberFormat="1" applyFont="1" applyBorder="1" applyAlignment="1">
      <alignment horizontal="center" vertical="center" shrinkToFit="1"/>
    </xf>
    <xf numFmtId="192" fontId="20" fillId="0" borderId="0" xfId="17" applyNumberFormat="1" applyFont="1" applyFill="1" applyBorder="1" applyAlignment="1">
      <alignment horizontal="center" vertical="center" shrinkToFit="1"/>
    </xf>
    <xf numFmtId="192" fontId="20" fillId="0" borderId="3" xfId="0" applyNumberFormat="1" applyFont="1" applyBorder="1" applyAlignment="1" quotePrefix="1">
      <alignment horizontal="center" vertical="center"/>
    </xf>
    <xf numFmtId="192" fontId="20" fillId="0" borderId="3" xfId="17" applyNumberFormat="1" applyFont="1" applyBorder="1" applyAlignment="1">
      <alignment horizontal="center" vertical="center" shrinkToFit="1"/>
    </xf>
    <xf numFmtId="192" fontId="20" fillId="0" borderId="3" xfId="17" applyNumberFormat="1" applyFont="1" applyFill="1" applyBorder="1" applyAlignment="1">
      <alignment horizontal="center" vertical="center" shrinkToFit="1"/>
    </xf>
    <xf numFmtId="218" fontId="20" fillId="0" borderId="0" xfId="21" applyNumberFormat="1" applyFont="1" applyBorder="1" applyAlignment="1">
      <alignment horizontal="center" vertical="center"/>
    </xf>
    <xf numFmtId="218" fontId="20" fillId="0" borderId="0" xfId="25" applyNumberFormat="1" applyFont="1" applyBorder="1" applyAlignment="1">
      <alignment horizontal="center" vertical="center"/>
    </xf>
    <xf numFmtId="0" fontId="20" fillId="0" borderId="7" xfId="0" applyFont="1" applyBorder="1" applyAlignment="1">
      <alignment/>
    </xf>
    <xf numFmtId="0" fontId="20" fillId="0" borderId="12" xfId="27" applyNumberFormat="1" applyFont="1" applyBorder="1" applyAlignment="1">
      <alignment horizontal="center" vertical="center"/>
    </xf>
    <xf numFmtId="176" fontId="20" fillId="0" borderId="22" xfId="29" applyFont="1" applyBorder="1" applyAlignment="1">
      <alignment horizontal="center" vertical="center"/>
    </xf>
    <xf numFmtId="176" fontId="20" fillId="0" borderId="22" xfId="29" applyFont="1" applyBorder="1" applyAlignment="1" quotePrefix="1">
      <alignment horizontal="center" vertical="center"/>
    </xf>
    <xf numFmtId="176" fontId="20" fillId="0" borderId="23" xfId="29" applyFont="1" applyBorder="1" applyAlignment="1" quotePrefix="1">
      <alignment horizontal="center" vertical="center"/>
    </xf>
    <xf numFmtId="187" fontId="20" fillId="0" borderId="22" xfId="0" applyNumberFormat="1" applyFont="1" applyBorder="1" applyAlignment="1">
      <alignment horizontal="center" vertical="center"/>
    </xf>
    <xf numFmtId="0" fontId="20" fillId="0" borderId="18" xfId="32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31" fillId="0" borderId="0" xfId="29" applyFont="1" applyAlignment="1">
      <alignment horizontal="center" vertical="center" wrapText="1"/>
    </xf>
    <xf numFmtId="179" fontId="20" fillId="0" borderId="25" xfId="0" applyNumberFormat="1" applyFont="1" applyBorder="1" applyAlignment="1">
      <alignment horizontal="center" vertical="center"/>
    </xf>
    <xf numFmtId="179" fontId="20" fillId="0" borderId="26" xfId="0" applyNumberFormat="1" applyFont="1" applyBorder="1" applyAlignment="1">
      <alignment horizontal="center" vertical="center"/>
    </xf>
    <xf numFmtId="176" fontId="20" fillId="0" borderId="23" xfId="29" applyFont="1" applyBorder="1" applyAlignment="1">
      <alignment horizontal="center" vertical="center"/>
    </xf>
    <xf numFmtId="176" fontId="20" fillId="0" borderId="25" xfId="29" applyFont="1" applyBorder="1" applyAlignment="1" quotePrefix="1">
      <alignment horizontal="center" vertical="center"/>
    </xf>
    <xf numFmtId="176" fontId="20" fillId="0" borderId="26" xfId="29" applyFont="1" applyBorder="1" applyAlignment="1">
      <alignment horizontal="center" vertical="center"/>
    </xf>
    <xf numFmtId="176" fontId="20" fillId="0" borderId="10" xfId="26" applyFont="1" applyBorder="1" applyAlignment="1">
      <alignment horizontal="center" vertical="center"/>
    </xf>
    <xf numFmtId="176" fontId="20" fillId="0" borderId="16" xfId="2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1" fillId="0" borderId="0" xfId="21" applyNumberFormat="1" applyFont="1" applyAlignment="1">
      <alignment horizontal="center" vertical="center"/>
    </xf>
    <xf numFmtId="0" fontId="20" fillId="0" borderId="7" xfId="27" applyNumberFormat="1" applyFont="1" applyBorder="1" applyAlignment="1">
      <alignment horizontal="center" vertical="center"/>
    </xf>
    <xf numFmtId="0" fontId="20" fillId="0" borderId="12" xfId="27" applyNumberFormat="1" applyFont="1" applyBorder="1" applyAlignment="1">
      <alignment horizontal="center" vertical="center"/>
    </xf>
    <xf numFmtId="0" fontId="20" fillId="0" borderId="6" xfId="27" applyNumberFormat="1" applyFont="1" applyBorder="1" applyAlignment="1">
      <alignment horizontal="center" vertical="center"/>
    </xf>
    <xf numFmtId="0" fontId="20" fillId="0" borderId="9" xfId="27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6" fontId="31" fillId="0" borderId="0" xfId="27" applyFont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176" fontId="31" fillId="0" borderId="0" xfId="28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79" fontId="20" fillId="0" borderId="22" xfId="0" applyNumberFormat="1" applyFont="1" applyBorder="1" applyAlignment="1">
      <alignment horizontal="center" vertical="center"/>
    </xf>
    <xf numFmtId="176" fontId="20" fillId="0" borderId="24" xfId="30" applyFont="1" applyBorder="1" applyAlignment="1">
      <alignment horizontal="center" vertical="center"/>
    </xf>
    <xf numFmtId="176" fontId="20" fillId="0" borderId="5" xfId="30" applyFont="1" applyBorder="1" applyAlignment="1">
      <alignment horizontal="center" vertical="center"/>
    </xf>
    <xf numFmtId="176" fontId="20" fillId="0" borderId="4" xfId="30" applyFont="1" applyBorder="1" applyAlignment="1">
      <alignment horizontal="center" vertical="center"/>
    </xf>
    <xf numFmtId="176" fontId="20" fillId="0" borderId="0" xfId="3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76" fontId="20" fillId="0" borderId="2" xfId="30" applyFont="1" applyBorder="1" applyAlignment="1">
      <alignment horizontal="center" vertical="center"/>
    </xf>
    <xf numFmtId="176" fontId="20" fillId="0" borderId="8" xfId="30" applyFont="1" applyBorder="1" applyAlignment="1">
      <alignment horizontal="center" vertical="center"/>
    </xf>
    <xf numFmtId="176" fontId="20" fillId="0" borderId="9" xfId="30" applyFont="1" applyBorder="1" applyAlignment="1">
      <alignment horizontal="center" vertical="center"/>
    </xf>
    <xf numFmtId="0" fontId="20" fillId="0" borderId="26" xfId="32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0" fillId="0" borderId="22" xfId="32" applyNumberFormat="1" applyFont="1" applyBorder="1" applyAlignment="1">
      <alignment horizontal="center" vertical="center"/>
    </xf>
    <xf numFmtId="0" fontId="20" fillId="0" borderId="23" xfId="32" applyNumberFormat="1" applyFont="1" applyBorder="1" applyAlignment="1">
      <alignment horizontal="center" vertical="center"/>
    </xf>
    <xf numFmtId="0" fontId="20" fillId="0" borderId="24" xfId="24" applyNumberFormat="1" applyFont="1" applyBorder="1" applyAlignment="1">
      <alignment horizontal="center" vertical="center"/>
    </xf>
    <xf numFmtId="0" fontId="20" fillId="0" borderId="5" xfId="24" applyNumberFormat="1" applyFont="1" applyBorder="1" applyAlignment="1">
      <alignment horizontal="center" vertical="center"/>
    </xf>
    <xf numFmtId="0" fontId="20" fillId="0" borderId="11" xfId="27" applyNumberFormat="1" applyFont="1" applyBorder="1" applyAlignment="1">
      <alignment horizontal="center" vertical="center"/>
    </xf>
    <xf numFmtId="192" fontId="4" fillId="0" borderId="0" xfId="17" applyNumberFormat="1" applyFont="1" applyBorder="1" applyAlignment="1" applyProtection="1">
      <alignment horizontal="center" vertical="center"/>
      <protection locked="0"/>
    </xf>
    <xf numFmtId="192" fontId="4" fillId="0" borderId="0" xfId="17" applyNumberFormat="1" applyFont="1" applyBorder="1" applyAlignment="1" applyProtection="1">
      <alignment horizontal="center" vertical="center"/>
      <protection/>
    </xf>
    <xf numFmtId="192" fontId="4" fillId="0" borderId="3" xfId="17" applyNumberFormat="1" applyFont="1" applyBorder="1" applyAlignment="1" applyProtection="1">
      <alignment horizontal="center" vertical="center"/>
      <protection locked="0"/>
    </xf>
    <xf numFmtId="0" fontId="20" fillId="0" borderId="7" xfId="31" applyNumberFormat="1" applyFont="1" applyBorder="1" applyAlignment="1">
      <alignment horizontal="center" vertical="center" wrapText="1"/>
    </xf>
    <xf numFmtId="0" fontId="20" fillId="0" borderId="16" xfId="31" applyNumberFormat="1" applyFont="1" applyBorder="1" applyAlignment="1">
      <alignment horizontal="center" vertical="center" wrapText="1"/>
    </xf>
    <xf numFmtId="0" fontId="20" fillId="0" borderId="12" xfId="31" applyNumberFormat="1" applyFont="1" applyBorder="1" applyAlignment="1">
      <alignment horizontal="center" vertical="center" wrapText="1"/>
    </xf>
    <xf numFmtId="0" fontId="20" fillId="0" borderId="18" xfId="32" applyNumberFormat="1" applyFont="1" applyBorder="1" applyAlignment="1">
      <alignment vertical="center"/>
    </xf>
    <xf numFmtId="0" fontId="20" fillId="0" borderId="17" xfId="32" applyNumberFormat="1" applyFont="1" applyBorder="1" applyAlignment="1">
      <alignment vertical="center"/>
    </xf>
  </cellXfs>
  <cellStyles count="42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09완)1.인구추이" xfId="20"/>
    <cellStyle name="콤마 [0]_1.인구추이" xfId="21"/>
    <cellStyle name="콤마 [0]_10.수입실적" xfId="22"/>
    <cellStyle name="콤마 [0]_15완)7. 인구이동" xfId="23"/>
    <cellStyle name="콤마 [0]_16완)8.시군별인구이동 (2)" xfId="24"/>
    <cellStyle name="콤마 [0]_2. 행정구역" xfId="25"/>
    <cellStyle name="콤마 [0]_2.주민등록인구" xfId="26"/>
    <cellStyle name="콤마 [0]_3.시군별세대및인구" xfId="27"/>
    <cellStyle name="콤마 [0]_4.읍면동별 세대및인구(1-17)" xfId="28"/>
    <cellStyle name="콤마 [0]_5.연령별및성별인구(1-3)" xfId="29"/>
    <cellStyle name="콤마 [0]_6.인구동태" xfId="30"/>
    <cellStyle name="콤마 [0]_7. 인구이동" xfId="31"/>
    <cellStyle name="콤마 [0]_8.시군별인구이동" xfId="32"/>
    <cellStyle name="콤마 [0]_해안선및도서" xfId="33"/>
    <cellStyle name="콤마_1" xfId="34"/>
    <cellStyle name="Currency" xfId="35"/>
    <cellStyle name="Currency [0]" xfId="36"/>
    <cellStyle name="Hyperlink" xfId="37"/>
    <cellStyle name="category" xfId="38"/>
    <cellStyle name="Comma [0]_ARN (2)" xfId="39"/>
    <cellStyle name="comma zerodec" xfId="40"/>
    <cellStyle name="Comma_Capex" xfId="41"/>
    <cellStyle name="Currency [0]_CCOCPX" xfId="42"/>
    <cellStyle name="Currency_CCOCPX" xfId="43"/>
    <cellStyle name="Currency1" xfId="44"/>
    <cellStyle name="Dezimal [0]_laroux" xfId="45"/>
    <cellStyle name="Dezimal_laroux" xfId="46"/>
    <cellStyle name="Dollar (zero dec)" xfId="47"/>
    <cellStyle name="Grey" xfId="48"/>
    <cellStyle name="Input [yellow]" xfId="49"/>
    <cellStyle name="Milliers [0]_Arabian Spec" xfId="50"/>
    <cellStyle name="Milliers_Arabian Spec" xfId="51"/>
    <cellStyle name="Mon?aire [0]_Arabian Spec" xfId="52"/>
    <cellStyle name="Mon?aire_Arabian Spec" xfId="53"/>
    <cellStyle name="Normal - Style1" xfId="54"/>
    <cellStyle name="Normal_A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14" customWidth="1"/>
    <col min="2" max="2" width="11.88671875" style="16" customWidth="1"/>
    <col min="3" max="3" width="11.88671875" style="19" customWidth="1"/>
    <col min="4" max="4" width="11.88671875" style="16" customWidth="1"/>
    <col min="5" max="5" width="11.88671875" style="19" customWidth="1"/>
    <col min="6" max="6" width="11.88671875" style="20" customWidth="1"/>
    <col min="7" max="7" width="11.88671875" style="21" customWidth="1"/>
    <col min="8" max="8" width="2.77734375" style="14" customWidth="1"/>
    <col min="9" max="9" width="14.5546875" style="20" customWidth="1"/>
    <col min="10" max="10" width="14.5546875" style="19" customWidth="1"/>
    <col min="11" max="11" width="14.21484375" style="19" customWidth="1"/>
    <col min="12" max="12" width="14.21484375" style="16" customWidth="1"/>
    <col min="13" max="13" width="14.21484375" style="19" customWidth="1"/>
    <col min="14" max="16384" width="8.88671875" style="14" customWidth="1"/>
  </cols>
  <sheetData>
    <row r="1" spans="1:13" s="2" customFormat="1" ht="45" customHeight="1">
      <c r="A1" s="338" t="s">
        <v>188</v>
      </c>
      <c r="B1" s="338"/>
      <c r="C1" s="338"/>
      <c r="D1" s="338"/>
      <c r="E1" s="338"/>
      <c r="F1" s="338"/>
      <c r="G1" s="338"/>
      <c r="H1" s="248"/>
      <c r="I1" s="342" t="s">
        <v>189</v>
      </c>
      <c r="J1" s="342"/>
      <c r="K1" s="342"/>
      <c r="L1" s="342"/>
      <c r="M1" s="342"/>
    </row>
    <row r="2" spans="1:13" s="7" customFormat="1" ht="25.5" customHeight="1" thickBot="1">
      <c r="A2" s="3" t="s">
        <v>142</v>
      </c>
      <c r="B2" s="4"/>
      <c r="C2" s="4"/>
      <c r="D2" s="4"/>
      <c r="E2" s="4"/>
      <c r="F2" s="5"/>
      <c r="G2" s="6"/>
      <c r="I2" s="8"/>
      <c r="J2" s="9"/>
      <c r="K2" s="4"/>
      <c r="L2" s="10"/>
      <c r="M2" s="11" t="s">
        <v>143</v>
      </c>
    </row>
    <row r="3" spans="1:13" s="7" customFormat="1" ht="16.5" customHeight="1" thickTop="1">
      <c r="A3" s="1" t="s">
        <v>144</v>
      </c>
      <c r="B3" s="28" t="s">
        <v>149</v>
      </c>
      <c r="C3" s="339" t="s">
        <v>220</v>
      </c>
      <c r="D3" s="340"/>
      <c r="E3" s="341"/>
      <c r="F3" s="22" t="s">
        <v>147</v>
      </c>
      <c r="G3" s="23"/>
      <c r="H3" s="24"/>
      <c r="I3" s="25" t="s">
        <v>148</v>
      </c>
      <c r="J3" s="337" t="s">
        <v>221</v>
      </c>
      <c r="K3" s="339" t="s">
        <v>153</v>
      </c>
      <c r="L3" s="340"/>
      <c r="M3" s="340"/>
    </row>
    <row r="4" spans="1:10" s="7" customFormat="1" ht="16.5" customHeight="1">
      <c r="A4" s="27"/>
      <c r="B4" s="321"/>
      <c r="D4" s="29"/>
      <c r="E4" s="30"/>
      <c r="F4" s="31" t="s">
        <v>150</v>
      </c>
      <c r="G4" s="32" t="s">
        <v>151</v>
      </c>
      <c r="H4" s="24"/>
      <c r="I4" s="33" t="s">
        <v>152</v>
      </c>
      <c r="J4" s="39" t="s">
        <v>222</v>
      </c>
    </row>
    <row r="5" spans="1:13" s="7" customFormat="1" ht="16.5" customHeight="1">
      <c r="A5" s="24"/>
      <c r="B5" s="34" t="s">
        <v>154</v>
      </c>
      <c r="C5" s="24"/>
      <c r="D5" s="35" t="s">
        <v>1</v>
      </c>
      <c r="E5" s="35" t="s">
        <v>2</v>
      </c>
      <c r="F5" s="36" t="s">
        <v>155</v>
      </c>
      <c r="G5" s="37"/>
      <c r="H5" s="24"/>
      <c r="I5" s="38" t="s">
        <v>156</v>
      </c>
      <c r="J5" s="39" t="s">
        <v>157</v>
      </c>
      <c r="K5" s="24"/>
      <c r="L5" s="35" t="s">
        <v>1</v>
      </c>
      <c r="M5" s="336" t="s">
        <v>2</v>
      </c>
    </row>
    <row r="6" spans="1:13" s="7" customFormat="1" ht="16.5" customHeight="1">
      <c r="A6" s="40" t="s">
        <v>158</v>
      </c>
      <c r="B6" s="41" t="s">
        <v>159</v>
      </c>
      <c r="C6" s="42" t="s">
        <v>4</v>
      </c>
      <c r="D6" s="41" t="s">
        <v>5</v>
      </c>
      <c r="E6" s="41" t="s">
        <v>6</v>
      </c>
      <c r="F6" s="43" t="s">
        <v>160</v>
      </c>
      <c r="G6" s="44" t="s">
        <v>161</v>
      </c>
      <c r="H6" s="24"/>
      <c r="I6" s="43" t="s">
        <v>162</v>
      </c>
      <c r="J6" s="45" t="s">
        <v>163</v>
      </c>
      <c r="K6" s="42" t="s">
        <v>164</v>
      </c>
      <c r="L6" s="41" t="s">
        <v>5</v>
      </c>
      <c r="M6" s="46" t="s">
        <v>165</v>
      </c>
    </row>
    <row r="7" spans="1:13" s="7" customFormat="1" ht="25.5" customHeight="1">
      <c r="A7" s="47">
        <v>1987</v>
      </c>
      <c r="B7" s="49">
        <v>10085</v>
      </c>
      <c r="C7" s="50">
        <f>SUM(D7:E7)</f>
        <v>42842</v>
      </c>
      <c r="D7" s="51">
        <v>21453</v>
      </c>
      <c r="E7" s="51">
        <v>21389</v>
      </c>
      <c r="F7" s="185">
        <v>80.7</v>
      </c>
      <c r="G7" s="319">
        <v>530.69</v>
      </c>
      <c r="H7" s="52"/>
      <c r="I7" s="183">
        <f aca="true" t="shared" si="0" ref="I7:I15">C7/B7</f>
        <v>4.2480912245909765</v>
      </c>
      <c r="J7" s="53">
        <v>3588</v>
      </c>
      <c r="K7" s="51" t="s">
        <v>49</v>
      </c>
      <c r="L7" s="51" t="s">
        <v>187</v>
      </c>
      <c r="M7" s="51" t="s">
        <v>187</v>
      </c>
    </row>
    <row r="8" spans="1:13" s="7" customFormat="1" ht="25.5" customHeight="1">
      <c r="A8" s="47">
        <v>1988</v>
      </c>
      <c r="B8" s="49">
        <v>9911</v>
      </c>
      <c r="C8" s="50">
        <f aca="true" t="shared" si="1" ref="C8:C25">SUM(D8:E8)</f>
        <v>40047</v>
      </c>
      <c r="D8" s="51">
        <v>19892</v>
      </c>
      <c r="E8" s="51">
        <v>20155</v>
      </c>
      <c r="F8" s="185">
        <v>75.5</v>
      </c>
      <c r="G8" s="319">
        <v>530.69</v>
      </c>
      <c r="H8" s="52"/>
      <c r="I8" s="183">
        <f t="shared" si="0"/>
        <v>4.040661890828373</v>
      </c>
      <c r="J8" s="51">
        <v>3749</v>
      </c>
      <c r="K8" s="51" t="s">
        <v>187</v>
      </c>
      <c r="L8" s="51" t="s">
        <v>187</v>
      </c>
      <c r="M8" s="51" t="s">
        <v>187</v>
      </c>
    </row>
    <row r="9" spans="1:13" s="7" customFormat="1" ht="25.5" customHeight="1">
      <c r="A9" s="47">
        <v>1989</v>
      </c>
      <c r="B9" s="49">
        <v>9748</v>
      </c>
      <c r="C9" s="50">
        <f t="shared" si="1"/>
        <v>37123</v>
      </c>
      <c r="D9" s="51">
        <v>18358</v>
      </c>
      <c r="E9" s="51">
        <v>18765</v>
      </c>
      <c r="F9" s="185">
        <v>70</v>
      </c>
      <c r="G9" s="319">
        <v>530.69</v>
      </c>
      <c r="H9" s="52"/>
      <c r="I9" s="183">
        <f t="shared" si="0"/>
        <v>3.808268362741075</v>
      </c>
      <c r="J9" s="51">
        <v>3762</v>
      </c>
      <c r="K9" s="51" t="s">
        <v>187</v>
      </c>
      <c r="L9" s="51" t="s">
        <v>187</v>
      </c>
      <c r="M9" s="51" t="s">
        <v>187</v>
      </c>
    </row>
    <row r="10" spans="1:13" s="7" customFormat="1" ht="25.5" customHeight="1">
      <c r="A10" s="47" t="s">
        <v>166</v>
      </c>
      <c r="B10" s="49">
        <v>9591</v>
      </c>
      <c r="C10" s="50">
        <f t="shared" si="1"/>
        <v>34165</v>
      </c>
      <c r="D10" s="51">
        <v>16810</v>
      </c>
      <c r="E10" s="51">
        <v>17355</v>
      </c>
      <c r="F10" s="185">
        <v>64.4</v>
      </c>
      <c r="G10" s="319">
        <v>530.69</v>
      </c>
      <c r="H10" s="52"/>
      <c r="I10" s="183">
        <f t="shared" si="0"/>
        <v>3.5621937232822436</v>
      </c>
      <c r="J10" s="53" t="s">
        <v>167</v>
      </c>
      <c r="K10" s="51" t="s">
        <v>187</v>
      </c>
      <c r="L10" s="51" t="s">
        <v>187</v>
      </c>
      <c r="M10" s="51" t="s">
        <v>187</v>
      </c>
    </row>
    <row r="11" spans="1:13" s="7" customFormat="1" ht="25.5" customHeight="1">
      <c r="A11" s="47" t="s">
        <v>7</v>
      </c>
      <c r="B11" s="49">
        <v>9349</v>
      </c>
      <c r="C11" s="50">
        <f t="shared" si="1"/>
        <v>32594</v>
      </c>
      <c r="D11" s="51">
        <v>15858</v>
      </c>
      <c r="E11" s="51">
        <v>16736</v>
      </c>
      <c r="F11" s="185">
        <v>61.4</v>
      </c>
      <c r="G11" s="319">
        <v>530.68</v>
      </c>
      <c r="H11" s="52"/>
      <c r="I11" s="183">
        <f t="shared" si="0"/>
        <v>3.486362177773024</v>
      </c>
      <c r="J11" s="51">
        <v>3916</v>
      </c>
      <c r="K11" s="51" t="s">
        <v>187</v>
      </c>
      <c r="L11" s="51" t="s">
        <v>187</v>
      </c>
      <c r="M11" s="51" t="s">
        <v>187</v>
      </c>
    </row>
    <row r="12" spans="1:13" s="7" customFormat="1" ht="25.5" customHeight="1">
      <c r="A12" s="47" t="s">
        <v>8</v>
      </c>
      <c r="B12" s="49">
        <v>9330</v>
      </c>
      <c r="C12" s="50">
        <f t="shared" si="1"/>
        <v>35451</v>
      </c>
      <c r="D12" s="51">
        <v>17657</v>
      </c>
      <c r="E12" s="51">
        <v>17794</v>
      </c>
      <c r="F12" s="185">
        <v>66.8</v>
      </c>
      <c r="G12" s="319">
        <v>530.69</v>
      </c>
      <c r="H12" s="52"/>
      <c r="I12" s="183">
        <f t="shared" si="0"/>
        <v>3.7996784565916397</v>
      </c>
      <c r="J12" s="51">
        <v>3843</v>
      </c>
      <c r="K12" s="51" t="s">
        <v>187</v>
      </c>
      <c r="L12" s="51" t="s">
        <v>187</v>
      </c>
      <c r="M12" s="51" t="s">
        <v>187</v>
      </c>
    </row>
    <row r="13" spans="1:13" s="7" customFormat="1" ht="25.5" customHeight="1">
      <c r="A13" s="47" t="s">
        <v>9</v>
      </c>
      <c r="B13" s="49">
        <v>9300</v>
      </c>
      <c r="C13" s="50">
        <f t="shared" si="1"/>
        <v>33719</v>
      </c>
      <c r="D13" s="51">
        <v>16843</v>
      </c>
      <c r="E13" s="51">
        <v>16876</v>
      </c>
      <c r="F13" s="185">
        <v>63.5</v>
      </c>
      <c r="G13" s="319">
        <v>530.98</v>
      </c>
      <c r="H13" s="52"/>
      <c r="I13" s="183">
        <f t="shared" si="0"/>
        <v>3.6256989247311826</v>
      </c>
      <c r="J13" s="51">
        <v>3997</v>
      </c>
      <c r="K13" s="51" t="s">
        <v>187</v>
      </c>
      <c r="L13" s="51" t="s">
        <v>187</v>
      </c>
      <c r="M13" s="51" t="s">
        <v>187</v>
      </c>
    </row>
    <row r="14" spans="1:13" s="12" customFormat="1" ht="25.5" customHeight="1">
      <c r="A14" s="47" t="s">
        <v>10</v>
      </c>
      <c r="B14" s="49">
        <v>9275</v>
      </c>
      <c r="C14" s="50">
        <f t="shared" si="1"/>
        <v>32656</v>
      </c>
      <c r="D14" s="51">
        <v>16333</v>
      </c>
      <c r="E14" s="51">
        <v>16323</v>
      </c>
      <c r="F14" s="185">
        <v>61.5</v>
      </c>
      <c r="G14" s="319">
        <v>533.75</v>
      </c>
      <c r="H14" s="54"/>
      <c r="I14" s="183">
        <f t="shared" si="0"/>
        <v>3.520862533692722</v>
      </c>
      <c r="J14" s="51">
        <v>4011</v>
      </c>
      <c r="K14" s="51" t="s">
        <v>187</v>
      </c>
      <c r="L14" s="51" t="s">
        <v>187</v>
      </c>
      <c r="M14" s="51" t="s">
        <v>187</v>
      </c>
    </row>
    <row r="15" spans="1:13" s="12" customFormat="1" ht="25.5" customHeight="1">
      <c r="A15" s="47" t="s">
        <v>168</v>
      </c>
      <c r="B15" s="49">
        <v>9294</v>
      </c>
      <c r="C15" s="50">
        <f t="shared" si="1"/>
        <v>31502</v>
      </c>
      <c r="D15" s="51">
        <v>15764</v>
      </c>
      <c r="E15" s="51">
        <v>15738</v>
      </c>
      <c r="F15" s="185">
        <v>59</v>
      </c>
      <c r="G15" s="319">
        <v>533.73</v>
      </c>
      <c r="H15" s="54"/>
      <c r="I15" s="183">
        <f t="shared" si="0"/>
        <v>3.389498601248117</v>
      </c>
      <c r="J15" s="51">
        <v>4121</v>
      </c>
      <c r="K15" s="51" t="s">
        <v>187</v>
      </c>
      <c r="L15" s="51" t="s">
        <v>187</v>
      </c>
      <c r="M15" s="51" t="s">
        <v>187</v>
      </c>
    </row>
    <row r="16" spans="1:13" s="12" customFormat="1" ht="25.5" customHeight="1">
      <c r="A16" s="47">
        <v>1996</v>
      </c>
      <c r="B16" s="49">
        <v>9422</v>
      </c>
      <c r="C16" s="50">
        <f t="shared" si="1"/>
        <v>30654</v>
      </c>
      <c r="D16" s="51">
        <v>15326</v>
      </c>
      <c r="E16" s="51">
        <v>15328</v>
      </c>
      <c r="F16" s="185">
        <v>57.4</v>
      </c>
      <c r="G16" s="319">
        <v>533.72</v>
      </c>
      <c r="H16" s="54"/>
      <c r="I16" s="183">
        <f aca="true" t="shared" si="2" ref="I16:I23">C16/B16</f>
        <v>3.253449373805986</v>
      </c>
      <c r="J16" s="51">
        <v>4228</v>
      </c>
      <c r="K16" s="51" t="s">
        <v>187</v>
      </c>
      <c r="L16" s="51" t="s">
        <v>187</v>
      </c>
      <c r="M16" s="51" t="s">
        <v>187</v>
      </c>
    </row>
    <row r="17" spans="1:13" s="7" customFormat="1" ht="25.5" customHeight="1">
      <c r="A17" s="47">
        <v>1997</v>
      </c>
      <c r="B17" s="49">
        <v>9468</v>
      </c>
      <c r="C17" s="50">
        <f t="shared" si="1"/>
        <v>29801</v>
      </c>
      <c r="D17" s="51">
        <v>14847</v>
      </c>
      <c r="E17" s="51">
        <v>14954</v>
      </c>
      <c r="F17" s="185">
        <v>55.8</v>
      </c>
      <c r="G17" s="319">
        <v>533.73</v>
      </c>
      <c r="H17" s="52"/>
      <c r="I17" s="183">
        <f t="shared" si="2"/>
        <v>3.1475496408956487</v>
      </c>
      <c r="J17" s="51">
        <v>4383</v>
      </c>
      <c r="K17" s="51" t="s">
        <v>187</v>
      </c>
      <c r="L17" s="51" t="s">
        <v>187</v>
      </c>
      <c r="M17" s="51" t="s">
        <v>187</v>
      </c>
    </row>
    <row r="18" spans="1:13" s="7" customFormat="1" ht="25.5" customHeight="1">
      <c r="A18" s="47">
        <v>1998</v>
      </c>
      <c r="B18" s="52">
        <v>9648</v>
      </c>
      <c r="C18" s="50">
        <f t="shared" si="1"/>
        <v>30556</v>
      </c>
      <c r="D18" s="51">
        <v>15115</v>
      </c>
      <c r="E18" s="51">
        <v>15441</v>
      </c>
      <c r="F18" s="185">
        <v>57.2</v>
      </c>
      <c r="G18" s="319">
        <v>533.73</v>
      </c>
      <c r="H18" s="52"/>
      <c r="I18" s="183">
        <f t="shared" si="2"/>
        <v>3.1670812603648426</v>
      </c>
      <c r="J18" s="51">
        <v>4609</v>
      </c>
      <c r="K18" s="51" t="s">
        <v>187</v>
      </c>
      <c r="L18" s="51" t="s">
        <v>187</v>
      </c>
      <c r="M18" s="51" t="s">
        <v>187</v>
      </c>
    </row>
    <row r="19" spans="1:13" s="7" customFormat="1" ht="25.5" customHeight="1">
      <c r="A19" s="47">
        <v>1999</v>
      </c>
      <c r="B19" s="52">
        <v>9649</v>
      </c>
      <c r="C19" s="50">
        <f t="shared" si="1"/>
        <v>30207</v>
      </c>
      <c r="D19" s="51">
        <v>14981</v>
      </c>
      <c r="E19" s="51">
        <v>15226</v>
      </c>
      <c r="F19" s="185">
        <v>56.6</v>
      </c>
      <c r="G19" s="319">
        <v>533.66</v>
      </c>
      <c r="H19" s="52"/>
      <c r="I19" s="183">
        <f t="shared" si="2"/>
        <v>3.130583480153384</v>
      </c>
      <c r="J19" s="51">
        <v>4803</v>
      </c>
      <c r="K19" s="51" t="s">
        <v>187</v>
      </c>
      <c r="L19" s="51" t="s">
        <v>187</v>
      </c>
      <c r="M19" s="51" t="s">
        <v>187</v>
      </c>
    </row>
    <row r="20" spans="1:13" s="7" customFormat="1" ht="25.5" customHeight="1">
      <c r="A20" s="47">
        <v>2000</v>
      </c>
      <c r="B20" s="49">
        <v>9714</v>
      </c>
      <c r="C20" s="50">
        <f t="shared" si="1"/>
        <v>30126</v>
      </c>
      <c r="D20" s="51">
        <v>14868</v>
      </c>
      <c r="E20" s="51">
        <v>15258</v>
      </c>
      <c r="F20" s="185">
        <v>56.5</v>
      </c>
      <c r="G20" s="319">
        <v>533.64</v>
      </c>
      <c r="H20" s="52"/>
      <c r="I20" s="183">
        <f t="shared" si="2"/>
        <v>3.1012970969734406</v>
      </c>
      <c r="J20" s="51">
        <v>5049</v>
      </c>
      <c r="K20" s="51" t="s">
        <v>187</v>
      </c>
      <c r="L20" s="51" t="s">
        <v>187</v>
      </c>
      <c r="M20" s="51" t="s">
        <v>187</v>
      </c>
    </row>
    <row r="21" spans="1:14" s="7" customFormat="1" ht="25.5" customHeight="1">
      <c r="A21" s="47">
        <v>2001</v>
      </c>
      <c r="B21" s="49">
        <v>9819</v>
      </c>
      <c r="C21" s="50">
        <f t="shared" si="1"/>
        <v>30521</v>
      </c>
      <c r="D21" s="51">
        <v>14896</v>
      </c>
      <c r="E21" s="51">
        <v>15625</v>
      </c>
      <c r="F21" s="185">
        <v>57.2</v>
      </c>
      <c r="G21" s="319">
        <v>533.64</v>
      </c>
      <c r="H21" s="52"/>
      <c r="I21" s="183">
        <f t="shared" si="2"/>
        <v>3.108361340258682</v>
      </c>
      <c r="J21" s="51">
        <v>5275</v>
      </c>
      <c r="K21" s="51" t="s">
        <v>187</v>
      </c>
      <c r="L21" s="51" t="s">
        <v>187</v>
      </c>
      <c r="M21" s="51" t="s">
        <v>187</v>
      </c>
      <c r="N21" s="13"/>
    </row>
    <row r="22" spans="1:13" ht="25.5" customHeight="1">
      <c r="A22" s="47">
        <v>2002</v>
      </c>
      <c r="B22" s="49">
        <v>9566</v>
      </c>
      <c r="C22" s="50">
        <f t="shared" si="1"/>
        <v>26463</v>
      </c>
      <c r="D22" s="51">
        <v>13167</v>
      </c>
      <c r="E22" s="51">
        <v>13296</v>
      </c>
      <c r="F22" s="185">
        <v>49.6</v>
      </c>
      <c r="G22" s="319">
        <v>533.64</v>
      </c>
      <c r="H22" s="52"/>
      <c r="I22" s="183">
        <f t="shared" si="2"/>
        <v>2.7663600250888565</v>
      </c>
      <c r="J22" s="51">
        <v>5321</v>
      </c>
      <c r="K22" s="103">
        <v>114</v>
      </c>
      <c r="L22" s="103">
        <v>44</v>
      </c>
      <c r="M22" s="103">
        <v>70</v>
      </c>
    </row>
    <row r="23" spans="1:13" ht="25.5" customHeight="1">
      <c r="A23" s="47">
        <v>2003</v>
      </c>
      <c r="B23" s="49">
        <v>9917</v>
      </c>
      <c r="C23" s="50">
        <f t="shared" si="1"/>
        <v>29579</v>
      </c>
      <c r="D23" s="51">
        <v>14426</v>
      </c>
      <c r="E23" s="51">
        <v>15153</v>
      </c>
      <c r="F23" s="185">
        <v>55.4</v>
      </c>
      <c r="G23" s="320">
        <v>533.72</v>
      </c>
      <c r="H23" s="52"/>
      <c r="I23" s="183">
        <f t="shared" si="2"/>
        <v>2.982656045174952</v>
      </c>
      <c r="J23" s="51">
        <v>5530</v>
      </c>
      <c r="K23" s="105">
        <v>134</v>
      </c>
      <c r="L23" s="105">
        <v>47</v>
      </c>
      <c r="M23" s="105">
        <v>87</v>
      </c>
    </row>
    <row r="24" spans="1:13" ht="25.5" customHeight="1">
      <c r="A24" s="47">
        <v>2004</v>
      </c>
      <c r="B24" s="49">
        <v>9816</v>
      </c>
      <c r="C24" s="50">
        <f>SUM(D24:E24)</f>
        <v>26933</v>
      </c>
      <c r="D24" s="51">
        <v>13308</v>
      </c>
      <c r="E24" s="51">
        <v>13625</v>
      </c>
      <c r="F24" s="185">
        <v>50.5</v>
      </c>
      <c r="G24" s="320">
        <v>533.63</v>
      </c>
      <c r="H24" s="52"/>
      <c r="I24" s="183">
        <f>C24/B24</f>
        <v>2.7437856560717195</v>
      </c>
      <c r="J24" s="51">
        <v>5695</v>
      </c>
      <c r="K24" s="51">
        <v>145</v>
      </c>
      <c r="L24" s="51">
        <v>58</v>
      </c>
      <c r="M24" s="51">
        <v>87</v>
      </c>
    </row>
    <row r="25" spans="1:13" s="15" customFormat="1" ht="25.5" customHeight="1" thickBot="1">
      <c r="A25" s="48">
        <v>2005</v>
      </c>
      <c r="B25" s="55">
        <v>9775</v>
      </c>
      <c r="C25" s="188">
        <f t="shared" si="1"/>
        <v>24912</v>
      </c>
      <c r="D25" s="56">
        <v>12438</v>
      </c>
      <c r="E25" s="56">
        <v>12474</v>
      </c>
      <c r="F25" s="186">
        <f>C25/G25</f>
        <v>46.692782036623996</v>
      </c>
      <c r="G25" s="187">
        <v>533.53</v>
      </c>
      <c r="H25" s="54"/>
      <c r="I25" s="184">
        <f>C25/B25</f>
        <v>2.548542199488491</v>
      </c>
      <c r="J25" s="56">
        <v>5428</v>
      </c>
      <c r="K25" s="56">
        <v>157</v>
      </c>
      <c r="L25" s="56">
        <v>58</v>
      </c>
      <c r="M25" s="56">
        <v>99</v>
      </c>
    </row>
    <row r="26" spans="1:13" s="7" customFormat="1" ht="14.25" customHeight="1" thickTop="1">
      <c r="A26" s="7" t="s">
        <v>169</v>
      </c>
      <c r="B26" s="16"/>
      <c r="C26" s="16"/>
      <c r="D26" s="16"/>
      <c r="E26" s="16"/>
      <c r="F26" s="17"/>
      <c r="G26" s="18"/>
      <c r="I26" s="17"/>
      <c r="J26" s="16"/>
      <c r="K26" s="16"/>
      <c r="L26" s="16"/>
      <c r="M26" s="16"/>
    </row>
    <row r="27" ht="13.5">
      <c r="A27" s="7" t="s">
        <v>170</v>
      </c>
    </row>
  </sheetData>
  <mergeCells count="4">
    <mergeCell ref="A1:G1"/>
    <mergeCell ref="C3:E3"/>
    <mergeCell ref="I1:M1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&amp;L&amp;"굴림체,굵게"&amp;12인   구&amp;R&amp;"Times New Roman,보통"&amp;12Population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7" customWidth="1"/>
    <col min="2" max="2" width="12.4453125" style="62" customWidth="1"/>
    <col min="3" max="3" width="10.88671875" style="63" customWidth="1"/>
    <col min="4" max="5" width="10.88671875" style="64" customWidth="1"/>
    <col min="6" max="8" width="10.3359375" style="64" customWidth="1"/>
    <col min="9" max="9" width="2.77734375" style="59" customWidth="1"/>
    <col min="10" max="12" width="10.3359375" style="59" customWidth="1"/>
    <col min="13" max="13" width="10.3359375" style="64" customWidth="1"/>
    <col min="14" max="14" width="10.3359375" style="65" customWidth="1"/>
    <col min="15" max="16" width="14.5546875" style="66" customWidth="1"/>
    <col min="17" max="17" width="8.88671875" style="7" customWidth="1"/>
    <col min="18" max="18" width="5.3359375" style="7" customWidth="1"/>
    <col min="19" max="16384" width="8.88671875" style="7" customWidth="1"/>
  </cols>
  <sheetData>
    <row r="1" spans="1:17" s="2" customFormat="1" ht="45" customHeight="1">
      <c r="A1" s="347" t="s">
        <v>190</v>
      </c>
      <c r="B1" s="347"/>
      <c r="C1" s="347"/>
      <c r="D1" s="347"/>
      <c r="E1" s="347"/>
      <c r="F1" s="347"/>
      <c r="G1" s="347"/>
      <c r="H1" s="347"/>
      <c r="I1" s="250"/>
      <c r="J1" s="348" t="s">
        <v>191</v>
      </c>
      <c r="K1" s="348"/>
      <c r="L1" s="348"/>
      <c r="M1" s="348"/>
      <c r="N1" s="348"/>
      <c r="O1" s="348"/>
      <c r="P1" s="348"/>
      <c r="Q1" s="153"/>
    </row>
    <row r="2" spans="1:16" ht="25.5" customHeight="1" thickBot="1">
      <c r="A2" s="3" t="s">
        <v>198</v>
      </c>
      <c r="B2" s="57"/>
      <c r="C2" s="7"/>
      <c r="D2" s="303"/>
      <c r="E2" s="303"/>
      <c r="F2" s="303"/>
      <c r="G2" s="303"/>
      <c r="H2" s="303"/>
      <c r="M2" s="58"/>
      <c r="N2" s="60"/>
      <c r="O2" s="61"/>
      <c r="P2" s="11" t="s">
        <v>199</v>
      </c>
    </row>
    <row r="3" spans="1:16" ht="16.5" customHeight="1" thickTop="1">
      <c r="A3" s="1" t="s">
        <v>47</v>
      </c>
      <c r="B3" s="67" t="s">
        <v>200</v>
      </c>
      <c r="C3" s="355" t="s">
        <v>201</v>
      </c>
      <c r="D3" s="356"/>
      <c r="E3" s="356"/>
      <c r="F3" s="356"/>
      <c r="G3" s="356"/>
      <c r="H3" s="356"/>
      <c r="I3" s="69"/>
      <c r="J3" s="304"/>
      <c r="K3" s="304"/>
      <c r="L3" s="305"/>
      <c r="M3" s="349" t="s">
        <v>202</v>
      </c>
      <c r="N3" s="350"/>
      <c r="O3" s="70" t="s">
        <v>11</v>
      </c>
      <c r="P3" s="306" t="s">
        <v>27</v>
      </c>
    </row>
    <row r="4" spans="1:16" ht="15.75" customHeight="1">
      <c r="A4" s="27" t="s">
        <v>209</v>
      </c>
      <c r="B4" s="71"/>
      <c r="C4" s="351" t="s">
        <v>203</v>
      </c>
      <c r="D4" s="352"/>
      <c r="E4" s="352"/>
      <c r="F4" s="353" t="s">
        <v>138</v>
      </c>
      <c r="G4" s="354"/>
      <c r="H4" s="354"/>
      <c r="I4" s="309"/>
      <c r="J4" s="354" t="s">
        <v>224</v>
      </c>
      <c r="K4" s="354"/>
      <c r="L4" s="357"/>
      <c r="M4" s="72"/>
      <c r="N4" s="73"/>
      <c r="O4" s="70" t="s">
        <v>204</v>
      </c>
      <c r="P4" s="307" t="s">
        <v>205</v>
      </c>
    </row>
    <row r="5" spans="1:16" ht="15.75" customHeight="1">
      <c r="A5" s="27" t="s">
        <v>52</v>
      </c>
      <c r="B5" s="71" t="s">
        <v>21</v>
      </c>
      <c r="C5" s="34" t="s">
        <v>206</v>
      </c>
      <c r="D5" s="74" t="s">
        <v>1</v>
      </c>
      <c r="E5" s="75" t="s">
        <v>2</v>
      </c>
      <c r="F5" s="343" t="s">
        <v>223</v>
      </c>
      <c r="G5" s="384" t="s">
        <v>1</v>
      </c>
      <c r="H5" s="310" t="s">
        <v>2</v>
      </c>
      <c r="I5" s="309"/>
      <c r="J5" s="345" t="s">
        <v>197</v>
      </c>
      <c r="K5" s="384" t="s">
        <v>1</v>
      </c>
      <c r="L5" s="311" t="s">
        <v>2</v>
      </c>
      <c r="M5" s="76" t="s">
        <v>207</v>
      </c>
      <c r="N5" s="77" t="s">
        <v>29</v>
      </c>
      <c r="O5" s="27"/>
      <c r="P5" s="26" t="s">
        <v>23</v>
      </c>
    </row>
    <row r="6" spans="1:16" ht="15.75" customHeight="1">
      <c r="A6" s="40" t="s">
        <v>210</v>
      </c>
      <c r="B6" s="79" t="s">
        <v>22</v>
      </c>
      <c r="C6" s="99"/>
      <c r="D6" s="79" t="s">
        <v>5</v>
      </c>
      <c r="E6" s="68" t="s">
        <v>6</v>
      </c>
      <c r="F6" s="344"/>
      <c r="G6" s="322" t="s">
        <v>5</v>
      </c>
      <c r="H6" s="312" t="s">
        <v>6</v>
      </c>
      <c r="I6" s="309"/>
      <c r="J6" s="346"/>
      <c r="K6" s="322" t="s">
        <v>5</v>
      </c>
      <c r="L6" s="313" t="s">
        <v>6</v>
      </c>
      <c r="M6" s="80" t="s">
        <v>12</v>
      </c>
      <c r="N6" s="73" t="s">
        <v>13</v>
      </c>
      <c r="O6" s="81" t="s">
        <v>208</v>
      </c>
      <c r="P6" s="308" t="s">
        <v>24</v>
      </c>
    </row>
    <row r="7" spans="1:16" ht="29.25" customHeight="1">
      <c r="A7" s="47">
        <v>2001</v>
      </c>
      <c r="B7" s="290">
        <v>656185</v>
      </c>
      <c r="C7" s="291">
        <v>2013923</v>
      </c>
      <c r="D7" s="291">
        <v>998917</v>
      </c>
      <c r="E7" s="52">
        <v>1015006</v>
      </c>
      <c r="F7" s="52" t="s">
        <v>49</v>
      </c>
      <c r="G7" s="52" t="s">
        <v>213</v>
      </c>
      <c r="H7" s="52" t="s">
        <v>216</v>
      </c>
      <c r="I7" s="52"/>
      <c r="J7" s="52" t="s">
        <v>219</v>
      </c>
      <c r="K7" s="52" t="s">
        <v>49</v>
      </c>
      <c r="L7" s="52" t="s">
        <v>49</v>
      </c>
      <c r="M7" s="300">
        <v>250.15289496321975</v>
      </c>
      <c r="N7" s="296">
        <v>8050.768312300001</v>
      </c>
      <c r="O7" s="300">
        <v>3.0691390385333404</v>
      </c>
      <c r="P7" s="52">
        <v>214816</v>
      </c>
    </row>
    <row r="8" spans="1:16" ht="29.25" customHeight="1">
      <c r="A8" s="47">
        <v>2002</v>
      </c>
      <c r="B8" s="292">
        <v>658563</v>
      </c>
      <c r="C8" s="292">
        <v>1961572</v>
      </c>
      <c r="D8" s="292">
        <v>974864</v>
      </c>
      <c r="E8" s="292">
        <v>986708</v>
      </c>
      <c r="F8" s="52" t="s">
        <v>211</v>
      </c>
      <c r="G8" s="52" t="s">
        <v>214</v>
      </c>
      <c r="H8" s="52" t="s">
        <v>217</v>
      </c>
      <c r="I8" s="52"/>
      <c r="J8" s="52" t="s">
        <v>49</v>
      </c>
      <c r="K8" s="52" t="s">
        <v>49</v>
      </c>
      <c r="L8" s="52" t="s">
        <v>49</v>
      </c>
      <c r="M8" s="300">
        <v>243.6450531569773</v>
      </c>
      <c r="N8" s="299">
        <v>8050.941213799999</v>
      </c>
      <c r="O8" s="300">
        <v>2.9785639338985033</v>
      </c>
      <c r="P8" s="292">
        <v>221392</v>
      </c>
    </row>
    <row r="9" spans="1:16" ht="29.25" customHeight="1">
      <c r="A9" s="47">
        <v>2003</v>
      </c>
      <c r="B9" s="292">
        <v>672111</v>
      </c>
      <c r="C9" s="292">
        <v>1962867</v>
      </c>
      <c r="D9" s="292">
        <v>974354</v>
      </c>
      <c r="E9" s="292">
        <v>988513</v>
      </c>
      <c r="F9" s="52" t="s">
        <v>212</v>
      </c>
      <c r="G9" s="52" t="s">
        <v>215</v>
      </c>
      <c r="H9" s="52" t="s">
        <v>218</v>
      </c>
      <c r="I9" s="52"/>
      <c r="J9" s="52" t="s">
        <v>49</v>
      </c>
      <c r="K9" s="52" t="s">
        <v>49</v>
      </c>
      <c r="L9" s="52" t="s">
        <v>49</v>
      </c>
      <c r="M9" s="300">
        <v>243.8</v>
      </c>
      <c r="N9" s="299">
        <v>8050.65</v>
      </c>
      <c r="O9" s="300">
        <v>2.9</v>
      </c>
      <c r="P9" s="292">
        <v>229926</v>
      </c>
    </row>
    <row r="10" spans="1:16" ht="29.25" customHeight="1">
      <c r="A10" s="47">
        <v>2004</v>
      </c>
      <c r="B10" s="292">
        <v>675145</v>
      </c>
      <c r="C10" s="292">
        <v>1915674</v>
      </c>
      <c r="D10" s="292">
        <v>953107</v>
      </c>
      <c r="E10" s="292">
        <v>962567</v>
      </c>
      <c r="F10" s="52">
        <f>SUM(G10:H10)</f>
        <v>1906742</v>
      </c>
      <c r="G10" s="52">
        <v>948697</v>
      </c>
      <c r="H10" s="52">
        <v>958045</v>
      </c>
      <c r="I10" s="52"/>
      <c r="J10" s="52">
        <f>SUM(K10:L10)</f>
        <v>8932</v>
      </c>
      <c r="K10" s="52">
        <v>4410</v>
      </c>
      <c r="L10" s="52">
        <v>4522</v>
      </c>
      <c r="M10" s="300">
        <v>237.89243097648117</v>
      </c>
      <c r="N10" s="299">
        <v>8052.69</v>
      </c>
      <c r="O10" s="300">
        <v>2.837426034407424</v>
      </c>
      <c r="P10" s="292">
        <v>237808</v>
      </c>
    </row>
    <row r="11" spans="1:16" s="12" customFormat="1" ht="29.25" customHeight="1">
      <c r="A11" s="82">
        <v>2005</v>
      </c>
      <c r="B11" s="293">
        <f>SUM(B12:B25)</f>
        <v>683683</v>
      </c>
      <c r="C11" s="293">
        <f>SUM(D11:E11)</f>
        <v>1895500</v>
      </c>
      <c r="D11" s="293">
        <f>SUM(D12:D25)</f>
        <v>943613</v>
      </c>
      <c r="E11" s="293">
        <f>SUM(E12:E25)</f>
        <v>951887</v>
      </c>
      <c r="F11" s="293">
        <f>SUM(G11:H11)</f>
        <v>1885335</v>
      </c>
      <c r="G11" s="293">
        <f>SUM(G12:G25)</f>
        <v>938746</v>
      </c>
      <c r="H11" s="293">
        <f>SUM(H12:H25)</f>
        <v>946589</v>
      </c>
      <c r="I11" s="54"/>
      <c r="J11" s="293">
        <f>SUM(K11:L11)</f>
        <v>10165</v>
      </c>
      <c r="K11" s="293">
        <f>SUM(K12:K25)</f>
        <v>4867</v>
      </c>
      <c r="L11" s="293">
        <f>SUM(L12:L25)</f>
        <v>5298</v>
      </c>
      <c r="M11" s="301">
        <f>C11/N11</f>
        <v>235.33077910565615</v>
      </c>
      <c r="N11" s="298">
        <f>SUM(N12:N25)</f>
        <v>8054.62</v>
      </c>
      <c r="O11" s="301">
        <f aca="true" t="shared" si="0" ref="O11:O25">C11/B11</f>
        <v>2.7724837388087753</v>
      </c>
      <c r="P11" s="293">
        <f>SUM(P12:P25)</f>
        <v>243956</v>
      </c>
    </row>
    <row r="12" spans="1:17" s="14" customFormat="1" ht="29.25" customHeight="1">
      <c r="A12" s="83" t="s">
        <v>53</v>
      </c>
      <c r="B12" s="52">
        <v>209069</v>
      </c>
      <c r="C12" s="291">
        <f aca="true" t="shared" si="1" ref="C12:C25">D12+E12</f>
        <v>623804</v>
      </c>
      <c r="D12" s="52">
        <v>307896</v>
      </c>
      <c r="E12" s="52">
        <v>315908</v>
      </c>
      <c r="F12" s="292">
        <f aca="true" t="shared" si="2" ref="F12:F25">SUM(G12:H12)</f>
        <v>621749</v>
      </c>
      <c r="G12" s="52">
        <v>307062</v>
      </c>
      <c r="H12" s="52">
        <v>314687</v>
      </c>
      <c r="I12" s="52"/>
      <c r="J12" s="292">
        <f aca="true" t="shared" si="3" ref="J12:J25">SUM(K12:L12)</f>
        <v>2055</v>
      </c>
      <c r="K12" s="52">
        <v>834</v>
      </c>
      <c r="L12" s="52">
        <v>1221</v>
      </c>
      <c r="M12" s="300">
        <v>3024.7975561266544</v>
      </c>
      <c r="N12" s="296">
        <v>206.23</v>
      </c>
      <c r="O12" s="300">
        <f t="shared" si="0"/>
        <v>2.9837230770702496</v>
      </c>
      <c r="P12" s="52">
        <v>48628</v>
      </c>
      <c r="Q12" s="7"/>
    </row>
    <row r="13" spans="1:17" s="14" customFormat="1" ht="29.25" customHeight="1">
      <c r="A13" s="83" t="s">
        <v>54</v>
      </c>
      <c r="B13" s="52">
        <v>93226</v>
      </c>
      <c r="C13" s="291">
        <f t="shared" si="1"/>
        <v>264750</v>
      </c>
      <c r="D13" s="52">
        <v>133610</v>
      </c>
      <c r="E13" s="52">
        <v>131140</v>
      </c>
      <c r="F13" s="292">
        <f t="shared" si="2"/>
        <v>263120</v>
      </c>
      <c r="G13" s="314">
        <v>132741</v>
      </c>
      <c r="H13" s="315">
        <v>130379</v>
      </c>
      <c r="I13" s="52"/>
      <c r="J13" s="292">
        <f t="shared" si="3"/>
        <v>1630</v>
      </c>
      <c r="K13" s="52">
        <v>869</v>
      </c>
      <c r="L13" s="52">
        <v>761</v>
      </c>
      <c r="M13" s="300">
        <v>692.6457891845224</v>
      </c>
      <c r="N13" s="296">
        <v>382.23</v>
      </c>
      <c r="O13" s="300">
        <f t="shared" si="0"/>
        <v>2.839872996803467</v>
      </c>
      <c r="P13" s="52">
        <v>27213</v>
      </c>
      <c r="Q13" s="7"/>
    </row>
    <row r="14" spans="1:17" s="14" customFormat="1" ht="29.25" customHeight="1">
      <c r="A14" s="83" t="s">
        <v>55</v>
      </c>
      <c r="B14" s="52">
        <v>111358</v>
      </c>
      <c r="C14" s="291">
        <f t="shared" si="1"/>
        <v>320780</v>
      </c>
      <c r="D14" s="52">
        <v>160125</v>
      </c>
      <c r="E14" s="52">
        <v>160655</v>
      </c>
      <c r="F14" s="292">
        <f t="shared" si="2"/>
        <v>318506</v>
      </c>
      <c r="G14" s="314">
        <v>159043</v>
      </c>
      <c r="H14" s="315">
        <v>159463</v>
      </c>
      <c r="I14" s="52"/>
      <c r="J14" s="292">
        <f t="shared" si="3"/>
        <v>2274</v>
      </c>
      <c r="K14" s="52">
        <v>1082</v>
      </c>
      <c r="L14" s="52">
        <v>1192</v>
      </c>
      <c r="M14" s="300">
        <v>632.6148263553356</v>
      </c>
      <c r="N14" s="296">
        <v>507.07</v>
      </c>
      <c r="O14" s="300">
        <f t="shared" si="0"/>
        <v>2.8806192639954022</v>
      </c>
      <c r="P14" s="52">
        <v>33658</v>
      </c>
      <c r="Q14" s="7"/>
    </row>
    <row r="15" spans="1:17" s="14" customFormat="1" ht="29.25" customHeight="1">
      <c r="A15" s="83" t="s">
        <v>56</v>
      </c>
      <c r="B15" s="52">
        <v>50207</v>
      </c>
      <c r="C15" s="291">
        <f t="shared" si="1"/>
        <v>129868</v>
      </c>
      <c r="D15" s="52">
        <v>64135</v>
      </c>
      <c r="E15" s="52">
        <v>65733</v>
      </c>
      <c r="F15" s="292">
        <f t="shared" si="2"/>
        <v>129050</v>
      </c>
      <c r="G15" s="314">
        <v>63695</v>
      </c>
      <c r="H15" s="315">
        <v>65355</v>
      </c>
      <c r="I15" s="52"/>
      <c r="J15" s="292">
        <f t="shared" si="3"/>
        <v>818</v>
      </c>
      <c r="K15" s="52">
        <v>440</v>
      </c>
      <c r="L15" s="52">
        <v>378</v>
      </c>
      <c r="M15" s="300">
        <v>187.4078242925379</v>
      </c>
      <c r="N15" s="296">
        <v>692.97</v>
      </c>
      <c r="O15" s="300">
        <f t="shared" si="0"/>
        <v>2.5866512637680006</v>
      </c>
      <c r="P15" s="52">
        <v>22486</v>
      </c>
      <c r="Q15" s="7"/>
    </row>
    <row r="16" spans="1:17" s="14" customFormat="1" ht="29.25" customHeight="1">
      <c r="A16" s="83" t="s">
        <v>57</v>
      </c>
      <c r="B16" s="52">
        <v>35300</v>
      </c>
      <c r="C16" s="291">
        <f t="shared" si="1"/>
        <v>94095</v>
      </c>
      <c r="D16" s="52">
        <v>46360</v>
      </c>
      <c r="E16" s="52">
        <v>47735</v>
      </c>
      <c r="F16" s="292">
        <f t="shared" si="2"/>
        <v>93670</v>
      </c>
      <c r="G16" s="314">
        <v>46201</v>
      </c>
      <c r="H16" s="315">
        <v>47469</v>
      </c>
      <c r="I16" s="52"/>
      <c r="J16" s="292">
        <f t="shared" si="3"/>
        <v>425</v>
      </c>
      <c r="K16" s="52">
        <v>159</v>
      </c>
      <c r="L16" s="52">
        <v>266</v>
      </c>
      <c r="M16" s="300">
        <v>125.00498186600772</v>
      </c>
      <c r="N16" s="296">
        <v>752.73</v>
      </c>
      <c r="O16" s="300">
        <f t="shared" si="0"/>
        <v>2.6655807365439093</v>
      </c>
      <c r="P16" s="52">
        <v>16271</v>
      </c>
      <c r="Q16" s="7"/>
    </row>
    <row r="17" spans="1:17" s="14" customFormat="1" ht="29.25" customHeight="1">
      <c r="A17" s="83" t="s">
        <v>58</v>
      </c>
      <c r="B17" s="52">
        <v>40581</v>
      </c>
      <c r="C17" s="291">
        <f t="shared" si="1"/>
        <v>103446</v>
      </c>
      <c r="D17" s="52">
        <v>51775</v>
      </c>
      <c r="E17" s="52">
        <v>51671</v>
      </c>
      <c r="F17" s="292">
        <f t="shared" si="2"/>
        <v>102720</v>
      </c>
      <c r="G17" s="314">
        <v>51298</v>
      </c>
      <c r="H17" s="315">
        <v>51422</v>
      </c>
      <c r="I17" s="52"/>
      <c r="J17" s="292">
        <f t="shared" si="3"/>
        <v>726</v>
      </c>
      <c r="K17" s="52">
        <v>477</v>
      </c>
      <c r="L17" s="52">
        <v>249</v>
      </c>
      <c r="M17" s="300">
        <v>189.78828018933697</v>
      </c>
      <c r="N17" s="296">
        <v>545.06</v>
      </c>
      <c r="O17" s="300">
        <f t="shared" si="0"/>
        <v>2.549123974273675</v>
      </c>
      <c r="P17" s="52">
        <v>20067</v>
      </c>
      <c r="Q17" s="7"/>
    </row>
    <row r="18" spans="1:17" s="14" customFormat="1" ht="29.25" customHeight="1">
      <c r="A18" s="83" t="s">
        <v>59</v>
      </c>
      <c r="B18" s="52">
        <v>32171</v>
      </c>
      <c r="C18" s="291">
        <f t="shared" si="1"/>
        <v>84561</v>
      </c>
      <c r="D18" s="52">
        <v>43628</v>
      </c>
      <c r="E18" s="52">
        <v>40933</v>
      </c>
      <c r="F18" s="292">
        <f t="shared" si="2"/>
        <v>83651</v>
      </c>
      <c r="G18" s="314">
        <v>43102</v>
      </c>
      <c r="H18" s="315">
        <v>40549</v>
      </c>
      <c r="I18" s="52"/>
      <c r="J18" s="292">
        <f t="shared" si="3"/>
        <v>910</v>
      </c>
      <c r="K18" s="52">
        <v>526</v>
      </c>
      <c r="L18" s="52">
        <v>384</v>
      </c>
      <c r="M18" s="300">
        <v>103.00007308338814</v>
      </c>
      <c r="N18" s="296">
        <v>820.98</v>
      </c>
      <c r="O18" s="300">
        <f t="shared" si="0"/>
        <v>2.628485281775512</v>
      </c>
      <c r="P18" s="52">
        <v>13244</v>
      </c>
      <c r="Q18" s="7"/>
    </row>
    <row r="19" spans="1:17" s="14" customFormat="1" ht="29.25" customHeight="1">
      <c r="A19" s="83" t="s">
        <v>60</v>
      </c>
      <c r="B19" s="52">
        <v>11622</v>
      </c>
      <c r="C19" s="291">
        <f t="shared" si="1"/>
        <v>29199</v>
      </c>
      <c r="D19" s="52">
        <v>14758</v>
      </c>
      <c r="E19" s="52">
        <v>14441</v>
      </c>
      <c r="F19" s="292">
        <f t="shared" si="2"/>
        <v>29021</v>
      </c>
      <c r="G19" s="314">
        <v>14686</v>
      </c>
      <c r="H19" s="315">
        <v>14335</v>
      </c>
      <c r="I19" s="52"/>
      <c r="J19" s="292">
        <f t="shared" si="3"/>
        <v>178</v>
      </c>
      <c r="K19" s="52">
        <v>72</v>
      </c>
      <c r="L19" s="52">
        <v>106</v>
      </c>
      <c r="M19" s="300">
        <v>37.001976885644766</v>
      </c>
      <c r="N19" s="296">
        <v>789.12</v>
      </c>
      <c r="O19" s="300">
        <f t="shared" si="0"/>
        <v>2.512390294269489</v>
      </c>
      <c r="P19" s="52">
        <v>6764</v>
      </c>
      <c r="Q19" s="7"/>
    </row>
    <row r="20" spans="1:17" s="14" customFormat="1" ht="29.25" customHeight="1">
      <c r="A20" s="83" t="s">
        <v>61</v>
      </c>
      <c r="B20" s="52">
        <v>10630</v>
      </c>
      <c r="C20" s="291">
        <f t="shared" si="1"/>
        <v>25992</v>
      </c>
      <c r="D20" s="52">
        <v>12965</v>
      </c>
      <c r="E20" s="52">
        <v>13027</v>
      </c>
      <c r="F20" s="292">
        <f t="shared" si="2"/>
        <v>25876</v>
      </c>
      <c r="G20" s="314">
        <v>12928</v>
      </c>
      <c r="H20" s="315">
        <v>12948</v>
      </c>
      <c r="I20" s="52"/>
      <c r="J20" s="292">
        <f t="shared" si="3"/>
        <v>116</v>
      </c>
      <c r="K20" s="52">
        <v>37</v>
      </c>
      <c r="L20" s="52">
        <v>79</v>
      </c>
      <c r="M20" s="300">
        <v>41.143508405356634</v>
      </c>
      <c r="N20" s="296">
        <v>631.74</v>
      </c>
      <c r="O20" s="300">
        <f t="shared" si="0"/>
        <v>2.4451552210724365</v>
      </c>
      <c r="P20" s="52">
        <v>5991</v>
      </c>
      <c r="Q20" s="7"/>
    </row>
    <row r="21" spans="1:17" s="14" customFormat="1" ht="29.25" customHeight="1">
      <c r="A21" s="83" t="s">
        <v>62</v>
      </c>
      <c r="B21" s="52">
        <v>9775</v>
      </c>
      <c r="C21" s="291">
        <f t="shared" si="1"/>
        <v>24912</v>
      </c>
      <c r="D21" s="52">
        <v>12438</v>
      </c>
      <c r="E21" s="52">
        <v>12474</v>
      </c>
      <c r="F21" s="292">
        <f t="shared" si="2"/>
        <v>24755</v>
      </c>
      <c r="G21" s="314">
        <v>12380</v>
      </c>
      <c r="H21" s="315">
        <v>12375</v>
      </c>
      <c r="I21" s="52"/>
      <c r="J21" s="292">
        <f t="shared" si="3"/>
        <v>157</v>
      </c>
      <c r="K21" s="52">
        <v>58</v>
      </c>
      <c r="L21" s="52">
        <v>99</v>
      </c>
      <c r="M21" s="300">
        <v>46.692782036623996</v>
      </c>
      <c r="N21" s="296">
        <v>533.53</v>
      </c>
      <c r="O21" s="300">
        <f t="shared" si="0"/>
        <v>2.548542199488491</v>
      </c>
      <c r="P21" s="52">
        <v>5823</v>
      </c>
      <c r="Q21" s="7"/>
    </row>
    <row r="22" spans="1:17" s="14" customFormat="1" ht="29.25" customHeight="1">
      <c r="A22" s="83" t="s">
        <v>63</v>
      </c>
      <c r="B22" s="52">
        <v>13451</v>
      </c>
      <c r="C22" s="291">
        <f t="shared" si="1"/>
        <v>32681</v>
      </c>
      <c r="D22" s="52">
        <v>16509</v>
      </c>
      <c r="E22" s="52">
        <v>16172</v>
      </c>
      <c r="F22" s="292">
        <f t="shared" si="2"/>
        <v>32511</v>
      </c>
      <c r="G22" s="314">
        <v>16436</v>
      </c>
      <c r="H22" s="315">
        <v>16075</v>
      </c>
      <c r="I22" s="52"/>
      <c r="J22" s="292">
        <f t="shared" si="3"/>
        <v>170</v>
      </c>
      <c r="K22" s="52">
        <v>73</v>
      </c>
      <c r="L22" s="52">
        <v>97</v>
      </c>
      <c r="M22" s="300">
        <v>54.73654239104948</v>
      </c>
      <c r="N22" s="296">
        <v>597.06</v>
      </c>
      <c r="O22" s="300">
        <f t="shared" si="0"/>
        <v>2.429633484499294</v>
      </c>
      <c r="P22" s="52">
        <v>8150</v>
      </c>
      <c r="Q22" s="7"/>
    </row>
    <row r="23" spans="1:17" s="14" customFormat="1" ht="29.25" customHeight="1">
      <c r="A23" s="83" t="s">
        <v>64</v>
      </c>
      <c r="B23" s="52">
        <v>12934</v>
      </c>
      <c r="C23" s="291">
        <f t="shared" si="1"/>
        <v>32146</v>
      </c>
      <c r="D23" s="52">
        <v>15633</v>
      </c>
      <c r="E23" s="52">
        <v>16513</v>
      </c>
      <c r="F23" s="292">
        <f t="shared" si="2"/>
        <v>32012</v>
      </c>
      <c r="G23" s="314">
        <v>15607</v>
      </c>
      <c r="H23" s="315">
        <v>16405</v>
      </c>
      <c r="I23" s="52"/>
      <c r="J23" s="292">
        <f t="shared" si="3"/>
        <v>134</v>
      </c>
      <c r="K23" s="52">
        <v>26</v>
      </c>
      <c r="L23" s="52">
        <v>108</v>
      </c>
      <c r="M23" s="300">
        <v>64.84316691880989</v>
      </c>
      <c r="N23" s="296">
        <v>495.75</v>
      </c>
      <c r="O23" s="300">
        <f t="shared" si="0"/>
        <v>2.4853873511674656</v>
      </c>
      <c r="P23" s="52">
        <v>7830</v>
      </c>
      <c r="Q23" s="7"/>
    </row>
    <row r="24" spans="1:17" s="14" customFormat="1" ht="29.25" customHeight="1">
      <c r="A24" s="83" t="s">
        <v>65</v>
      </c>
      <c r="B24" s="52">
        <v>26158</v>
      </c>
      <c r="C24" s="291">
        <f t="shared" si="1"/>
        <v>63999</v>
      </c>
      <c r="D24" s="52">
        <v>31490</v>
      </c>
      <c r="E24" s="52">
        <v>32509</v>
      </c>
      <c r="F24" s="292">
        <f t="shared" si="2"/>
        <v>63676</v>
      </c>
      <c r="G24" s="314">
        <v>31362</v>
      </c>
      <c r="H24" s="315">
        <v>32314</v>
      </c>
      <c r="I24" s="52"/>
      <c r="J24" s="292">
        <f t="shared" si="3"/>
        <v>323</v>
      </c>
      <c r="K24" s="52">
        <v>128</v>
      </c>
      <c r="L24" s="52">
        <v>195</v>
      </c>
      <c r="M24" s="300">
        <v>105.46272493573264</v>
      </c>
      <c r="N24" s="296">
        <v>606.84</v>
      </c>
      <c r="O24" s="300">
        <f t="shared" si="0"/>
        <v>2.446632005505008</v>
      </c>
      <c r="P24" s="52">
        <v>14356</v>
      </c>
      <c r="Q24" s="7"/>
    </row>
    <row r="25" spans="1:17" s="14" customFormat="1" ht="29.25" customHeight="1" thickBot="1">
      <c r="A25" s="84" t="s">
        <v>66</v>
      </c>
      <c r="B25" s="294">
        <v>27201</v>
      </c>
      <c r="C25" s="295">
        <f t="shared" si="1"/>
        <v>65267</v>
      </c>
      <c r="D25" s="202">
        <v>32291</v>
      </c>
      <c r="E25" s="202">
        <v>32976</v>
      </c>
      <c r="F25" s="316">
        <f t="shared" si="2"/>
        <v>65018</v>
      </c>
      <c r="G25" s="317">
        <v>32205</v>
      </c>
      <c r="H25" s="318">
        <v>32813</v>
      </c>
      <c r="I25" s="202"/>
      <c r="J25" s="316">
        <f t="shared" si="3"/>
        <v>249</v>
      </c>
      <c r="K25" s="202">
        <v>86</v>
      </c>
      <c r="L25" s="202">
        <v>163</v>
      </c>
      <c r="M25" s="302">
        <v>132.3042306055016</v>
      </c>
      <c r="N25" s="297">
        <v>493.31</v>
      </c>
      <c r="O25" s="302">
        <f t="shared" si="0"/>
        <v>2.399433844343958</v>
      </c>
      <c r="P25" s="202">
        <v>13475</v>
      </c>
      <c r="Q25" s="7"/>
    </row>
    <row r="26" spans="1:16" s="14" customFormat="1" ht="15.75" customHeight="1" thickTop="1">
      <c r="A26" s="7" t="s">
        <v>67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ht="10.5" customHeight="1">
      <c r="E27" s="64" t="s">
        <v>30</v>
      </c>
    </row>
    <row r="28" ht="10.5" customHeight="1"/>
  </sheetData>
  <mergeCells count="9">
    <mergeCell ref="F5:F6"/>
    <mergeCell ref="J5:J6"/>
    <mergeCell ref="A1:H1"/>
    <mergeCell ref="J1:P1"/>
    <mergeCell ref="M3:N3"/>
    <mergeCell ref="C4:E4"/>
    <mergeCell ref="F4:H4"/>
    <mergeCell ref="C3:H3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8" r:id="rId1"/>
  <headerFooter alignWithMargins="0">
    <oddHeader>&amp;L&amp;"굴림체,굵게"&amp;12인   구&amp;R&amp;"Times New Roman,보통"&amp;12Population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7" customWidth="1"/>
    <col min="2" max="2" width="12.99609375" style="93" customWidth="1"/>
    <col min="3" max="3" width="12.99609375" style="94" customWidth="1"/>
    <col min="4" max="6" width="12.99609375" style="7" customWidth="1"/>
    <col min="7" max="7" width="2.77734375" style="87" customWidth="1"/>
    <col min="8" max="13" width="10.88671875" style="7" customWidth="1"/>
    <col min="14" max="16384" width="8.88671875" style="7" customWidth="1"/>
  </cols>
  <sheetData>
    <row r="1" spans="1:13" s="2" customFormat="1" ht="45" customHeight="1">
      <c r="A1" s="359" t="s">
        <v>140</v>
      </c>
      <c r="B1" s="359"/>
      <c r="C1" s="359"/>
      <c r="D1" s="359"/>
      <c r="E1" s="359"/>
      <c r="F1" s="359"/>
      <c r="G1" s="251"/>
      <c r="H1" s="358" t="s">
        <v>141</v>
      </c>
      <c r="I1" s="358"/>
      <c r="J1" s="358"/>
      <c r="K1" s="358"/>
      <c r="L1" s="358"/>
      <c r="M1" s="358"/>
    </row>
    <row r="2" spans="1:13" ht="25.5" customHeight="1" thickBot="1">
      <c r="A2" s="3" t="s">
        <v>31</v>
      </c>
      <c r="B2" s="85"/>
      <c r="C2" s="86"/>
      <c r="D2" s="3"/>
      <c r="E2" s="3"/>
      <c r="H2" s="3"/>
      <c r="I2" s="3"/>
      <c r="J2" s="3"/>
      <c r="K2" s="3"/>
      <c r="L2" s="3"/>
      <c r="M2" s="11" t="s">
        <v>14</v>
      </c>
    </row>
    <row r="3" spans="1:13" ht="16.5" customHeight="1" thickTop="1">
      <c r="A3" s="1" t="s">
        <v>47</v>
      </c>
      <c r="B3" s="366" t="s">
        <v>32</v>
      </c>
      <c r="C3" s="364"/>
      <c r="D3" s="364"/>
      <c r="E3" s="365"/>
      <c r="F3" s="167" t="s">
        <v>138</v>
      </c>
      <c r="G3" s="96"/>
      <c r="H3" s="364" t="s">
        <v>68</v>
      </c>
      <c r="I3" s="364"/>
      <c r="J3" s="365"/>
      <c r="K3" s="355" t="s">
        <v>33</v>
      </c>
      <c r="L3" s="356"/>
      <c r="M3" s="356"/>
    </row>
    <row r="4" spans="1:13" ht="15.75" customHeight="1">
      <c r="A4" s="27" t="s">
        <v>51</v>
      </c>
      <c r="B4" s="168" t="s">
        <v>34</v>
      </c>
      <c r="C4" s="351" t="s">
        <v>35</v>
      </c>
      <c r="D4" s="328"/>
      <c r="E4" s="329"/>
      <c r="F4" s="166" t="s">
        <v>139</v>
      </c>
      <c r="G4" s="24"/>
      <c r="H4" s="352" t="s">
        <v>36</v>
      </c>
      <c r="I4" s="352"/>
      <c r="J4" s="367"/>
      <c r="K4" s="351" t="s">
        <v>37</v>
      </c>
      <c r="L4" s="352"/>
      <c r="M4" s="352"/>
    </row>
    <row r="5" spans="1:13" ht="15.75" customHeight="1">
      <c r="A5" s="27" t="s">
        <v>52</v>
      </c>
      <c r="B5" s="169" t="s">
        <v>194</v>
      </c>
      <c r="C5" s="360" t="s">
        <v>4</v>
      </c>
      <c r="D5" s="98" t="s">
        <v>1</v>
      </c>
      <c r="E5" s="98" t="s">
        <v>2</v>
      </c>
      <c r="F5" s="166"/>
      <c r="G5" s="24"/>
      <c r="H5" s="362" t="s">
        <v>4</v>
      </c>
      <c r="I5" s="98" t="s">
        <v>1</v>
      </c>
      <c r="J5" s="98" t="s">
        <v>2</v>
      </c>
      <c r="K5" s="24"/>
      <c r="L5" s="97" t="s">
        <v>1</v>
      </c>
      <c r="M5" s="97" t="s">
        <v>2</v>
      </c>
    </row>
    <row r="6" spans="1:13" ht="15.75" customHeight="1">
      <c r="A6" s="78" t="s">
        <v>48</v>
      </c>
      <c r="B6" s="170" t="s">
        <v>3</v>
      </c>
      <c r="C6" s="361"/>
      <c r="D6" s="99" t="s">
        <v>5</v>
      </c>
      <c r="E6" s="40" t="s">
        <v>6</v>
      </c>
      <c r="F6" s="171" t="s">
        <v>137</v>
      </c>
      <c r="G6" s="24"/>
      <c r="H6" s="363"/>
      <c r="I6" s="99" t="s">
        <v>5</v>
      </c>
      <c r="J6" s="99" t="s">
        <v>6</v>
      </c>
      <c r="K6" s="40" t="s">
        <v>4</v>
      </c>
      <c r="L6" s="42" t="s">
        <v>5</v>
      </c>
      <c r="M6" s="100" t="s">
        <v>6</v>
      </c>
    </row>
    <row r="7" spans="1:13" s="88" customFormat="1" ht="42.75" customHeight="1">
      <c r="A7" s="27">
        <v>2001</v>
      </c>
      <c r="B7" s="103">
        <v>9819</v>
      </c>
      <c r="C7" s="103">
        <f>SUM(D7:E7)</f>
        <v>30521</v>
      </c>
      <c r="D7" s="103">
        <v>14896</v>
      </c>
      <c r="E7" s="103">
        <v>15625</v>
      </c>
      <c r="F7" s="103">
        <v>9819</v>
      </c>
      <c r="G7" s="101"/>
      <c r="H7" s="103" t="s">
        <v>49</v>
      </c>
      <c r="I7" s="103" t="s">
        <v>49</v>
      </c>
      <c r="J7" s="103" t="s">
        <v>49</v>
      </c>
      <c r="K7" s="103" t="s">
        <v>49</v>
      </c>
      <c r="L7" s="103" t="s">
        <v>49</v>
      </c>
      <c r="M7" s="103" t="s">
        <v>49</v>
      </c>
    </row>
    <row r="8" spans="1:13" s="89" customFormat="1" ht="42.75" customHeight="1">
      <c r="A8" s="27">
        <v>2002</v>
      </c>
      <c r="B8" s="105">
        <v>9566</v>
      </c>
      <c r="C8" s="103">
        <f>SUM(D8:E8)</f>
        <v>26463</v>
      </c>
      <c r="D8" s="105">
        <v>13167</v>
      </c>
      <c r="E8" s="105">
        <v>13296</v>
      </c>
      <c r="F8" s="105">
        <v>9566</v>
      </c>
      <c r="G8" s="102"/>
      <c r="H8" s="103">
        <f>SUM(I8:J8)</f>
        <v>26349</v>
      </c>
      <c r="I8" s="103">
        <v>13123</v>
      </c>
      <c r="J8" s="103">
        <v>13226</v>
      </c>
      <c r="K8" s="103">
        <v>114</v>
      </c>
      <c r="L8" s="103">
        <v>44</v>
      </c>
      <c r="M8" s="103">
        <v>70</v>
      </c>
    </row>
    <row r="9" spans="1:13" s="90" customFormat="1" ht="42.75" customHeight="1">
      <c r="A9" s="27">
        <v>2003</v>
      </c>
      <c r="B9" s="103">
        <v>9632</v>
      </c>
      <c r="C9" s="103">
        <f>SUM(D9:E9)</f>
        <v>29579</v>
      </c>
      <c r="D9" s="103">
        <v>14426</v>
      </c>
      <c r="E9" s="103">
        <v>15153</v>
      </c>
      <c r="F9" s="103">
        <v>9632</v>
      </c>
      <c r="G9" s="104"/>
      <c r="H9" s="103">
        <f>SUM(I9:J9)</f>
        <v>29445</v>
      </c>
      <c r="I9" s="104">
        <v>14379</v>
      </c>
      <c r="J9" s="104">
        <v>15066</v>
      </c>
      <c r="K9" s="105">
        <v>134</v>
      </c>
      <c r="L9" s="105">
        <v>47</v>
      </c>
      <c r="M9" s="105">
        <v>87</v>
      </c>
    </row>
    <row r="10" spans="1:13" s="90" customFormat="1" ht="42.75" customHeight="1">
      <c r="A10" s="27">
        <v>2004</v>
      </c>
      <c r="B10" s="103">
        <v>9816</v>
      </c>
      <c r="C10" s="103">
        <f>SUM(D10:E10)</f>
        <v>26933</v>
      </c>
      <c r="D10" s="103">
        <v>13308</v>
      </c>
      <c r="E10" s="103">
        <v>13625</v>
      </c>
      <c r="F10" s="103">
        <v>9816</v>
      </c>
      <c r="G10" s="104"/>
      <c r="H10" s="103">
        <f>SUM(I10:J10)</f>
        <v>26788</v>
      </c>
      <c r="I10" s="104">
        <v>13250</v>
      </c>
      <c r="J10" s="104">
        <v>13538</v>
      </c>
      <c r="K10" s="104">
        <v>145</v>
      </c>
      <c r="L10" s="104">
        <v>58</v>
      </c>
      <c r="M10" s="104">
        <v>87</v>
      </c>
    </row>
    <row r="11" spans="1:13" s="90" customFormat="1" ht="42.75" customHeight="1">
      <c r="A11" s="91">
        <v>2005</v>
      </c>
      <c r="B11" s="172">
        <v>9775</v>
      </c>
      <c r="C11" s="172">
        <v>24912</v>
      </c>
      <c r="D11" s="172">
        <v>12438</v>
      </c>
      <c r="E11" s="172">
        <v>12474</v>
      </c>
      <c r="F11" s="172">
        <v>9775</v>
      </c>
      <c r="G11" s="173"/>
      <c r="H11" s="172">
        <v>24755</v>
      </c>
      <c r="I11" s="172">
        <v>12380</v>
      </c>
      <c r="J11" s="172">
        <v>12375</v>
      </c>
      <c r="K11" s="172">
        <v>157</v>
      </c>
      <c r="L11" s="172">
        <v>58</v>
      </c>
      <c r="M11" s="172">
        <v>99</v>
      </c>
    </row>
    <row r="12" spans="1:13" s="90" customFormat="1" ht="42.75" customHeight="1">
      <c r="A12" s="92" t="s">
        <v>69</v>
      </c>
      <c r="B12" s="174">
        <v>2541</v>
      </c>
      <c r="C12" s="174">
        <v>6989</v>
      </c>
      <c r="D12" s="174">
        <v>3498</v>
      </c>
      <c r="E12" s="174">
        <v>3491</v>
      </c>
      <c r="F12" s="175">
        <v>2541</v>
      </c>
      <c r="G12" s="175"/>
      <c r="H12" s="176">
        <v>6951</v>
      </c>
      <c r="I12" s="175">
        <v>3492</v>
      </c>
      <c r="J12" s="175">
        <v>3459</v>
      </c>
      <c r="K12" s="175">
        <v>38</v>
      </c>
      <c r="L12" s="175">
        <v>6</v>
      </c>
      <c r="M12" s="175">
        <v>32</v>
      </c>
    </row>
    <row r="13" spans="1:13" s="90" customFormat="1" ht="42.75" customHeight="1">
      <c r="A13" s="92" t="s">
        <v>104</v>
      </c>
      <c r="B13" s="174">
        <v>1200</v>
      </c>
      <c r="C13" s="174">
        <v>2923</v>
      </c>
      <c r="D13" s="174">
        <v>1416</v>
      </c>
      <c r="E13" s="174">
        <v>1507</v>
      </c>
      <c r="F13" s="175">
        <v>1200</v>
      </c>
      <c r="G13" s="175"/>
      <c r="H13" s="176">
        <v>2910</v>
      </c>
      <c r="I13" s="175">
        <v>1416</v>
      </c>
      <c r="J13" s="175">
        <v>1494</v>
      </c>
      <c r="K13" s="175">
        <v>13</v>
      </c>
      <c r="L13" s="175" t="s">
        <v>49</v>
      </c>
      <c r="M13" s="175">
        <v>13</v>
      </c>
    </row>
    <row r="14" spans="1:13" s="90" customFormat="1" ht="42.75" customHeight="1">
      <c r="A14" s="92" t="s">
        <v>106</v>
      </c>
      <c r="B14" s="174">
        <v>1260</v>
      </c>
      <c r="C14" s="174">
        <v>2990</v>
      </c>
      <c r="D14" s="174">
        <v>1489</v>
      </c>
      <c r="E14" s="174">
        <v>1501</v>
      </c>
      <c r="F14" s="175">
        <v>1260</v>
      </c>
      <c r="G14" s="175"/>
      <c r="H14" s="176">
        <v>2981</v>
      </c>
      <c r="I14" s="175">
        <v>1488</v>
      </c>
      <c r="J14" s="175">
        <v>1493</v>
      </c>
      <c r="K14" s="175">
        <v>9</v>
      </c>
      <c r="L14" s="175">
        <v>1</v>
      </c>
      <c r="M14" s="175">
        <v>8</v>
      </c>
    </row>
    <row r="15" spans="1:13" s="90" customFormat="1" ht="42.75" customHeight="1">
      <c r="A15" s="92" t="s">
        <v>107</v>
      </c>
      <c r="B15" s="174">
        <v>1924</v>
      </c>
      <c r="C15" s="174">
        <v>4977</v>
      </c>
      <c r="D15" s="174">
        <v>2505</v>
      </c>
      <c r="E15" s="174">
        <v>2472</v>
      </c>
      <c r="F15" s="175">
        <v>1924</v>
      </c>
      <c r="G15" s="175"/>
      <c r="H15" s="176">
        <v>4960</v>
      </c>
      <c r="I15" s="175">
        <v>2498</v>
      </c>
      <c r="J15" s="175">
        <v>2462</v>
      </c>
      <c r="K15" s="175">
        <v>17</v>
      </c>
      <c r="L15" s="175">
        <v>7</v>
      </c>
      <c r="M15" s="175">
        <v>10</v>
      </c>
    </row>
    <row r="16" spans="1:13" ht="42.75" customHeight="1">
      <c r="A16" s="92" t="s">
        <v>108</v>
      </c>
      <c r="B16" s="174">
        <v>1066</v>
      </c>
      <c r="C16" s="174">
        <v>2569</v>
      </c>
      <c r="D16" s="174">
        <v>1296</v>
      </c>
      <c r="E16" s="174">
        <v>1273</v>
      </c>
      <c r="F16" s="175">
        <v>1066</v>
      </c>
      <c r="G16" s="175"/>
      <c r="H16" s="176">
        <v>2511</v>
      </c>
      <c r="I16" s="175">
        <v>1259</v>
      </c>
      <c r="J16" s="175">
        <v>1252</v>
      </c>
      <c r="K16" s="175">
        <v>58</v>
      </c>
      <c r="L16" s="175">
        <v>37</v>
      </c>
      <c r="M16" s="175">
        <v>21</v>
      </c>
    </row>
    <row r="17" spans="1:13" ht="42.75" customHeight="1">
      <c r="A17" s="92" t="s">
        <v>110</v>
      </c>
      <c r="B17" s="174">
        <v>974</v>
      </c>
      <c r="C17" s="174">
        <v>2515</v>
      </c>
      <c r="D17" s="174">
        <v>1276</v>
      </c>
      <c r="E17" s="174">
        <v>1239</v>
      </c>
      <c r="F17" s="175">
        <v>974</v>
      </c>
      <c r="G17" s="175"/>
      <c r="H17" s="176">
        <v>2503</v>
      </c>
      <c r="I17" s="175">
        <v>1271</v>
      </c>
      <c r="J17" s="175">
        <v>1232</v>
      </c>
      <c r="K17" s="175">
        <v>12</v>
      </c>
      <c r="L17" s="175">
        <v>5</v>
      </c>
      <c r="M17" s="175">
        <v>7</v>
      </c>
    </row>
    <row r="18" spans="1:13" ht="42.75" customHeight="1" thickBot="1">
      <c r="A18" s="95" t="s">
        <v>112</v>
      </c>
      <c r="B18" s="177">
        <v>810</v>
      </c>
      <c r="C18" s="178">
        <v>1949</v>
      </c>
      <c r="D18" s="178">
        <v>958</v>
      </c>
      <c r="E18" s="178">
        <v>991</v>
      </c>
      <c r="F18" s="179">
        <v>810</v>
      </c>
      <c r="G18" s="175"/>
      <c r="H18" s="180">
        <v>1939</v>
      </c>
      <c r="I18" s="179">
        <v>956</v>
      </c>
      <c r="J18" s="179">
        <v>983</v>
      </c>
      <c r="K18" s="179">
        <v>10</v>
      </c>
      <c r="L18" s="179">
        <v>2</v>
      </c>
      <c r="M18" s="179">
        <v>8</v>
      </c>
    </row>
    <row r="19" ht="14.25" thickTop="1">
      <c r="A19" s="7" t="s">
        <v>46</v>
      </c>
    </row>
    <row r="20" ht="13.5">
      <c r="A20" s="7" t="s">
        <v>70</v>
      </c>
    </row>
  </sheetData>
  <mergeCells count="10">
    <mergeCell ref="H1:M1"/>
    <mergeCell ref="A1:F1"/>
    <mergeCell ref="C5:C6"/>
    <mergeCell ref="H5:H6"/>
    <mergeCell ref="K3:M3"/>
    <mergeCell ref="H3:J3"/>
    <mergeCell ref="B3:E3"/>
    <mergeCell ref="K4:M4"/>
    <mergeCell ref="H4:J4"/>
    <mergeCell ref="C4:E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3"/>
  <headerFooter alignWithMargins="0">
    <oddHeader>&amp;L&amp;"굴림체,굵게"&amp;12인   구&amp;R&amp;"Times New Roman,보통"&amp;12Population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45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7" customWidth="1"/>
    <col min="2" max="2" width="10.88671875" style="114" customWidth="1"/>
    <col min="3" max="4" width="10.88671875" style="115" customWidth="1"/>
    <col min="5" max="7" width="10.88671875" style="116" customWidth="1"/>
    <col min="8" max="8" width="3.10546875" style="87" customWidth="1"/>
    <col min="9" max="11" width="11.21484375" style="115" customWidth="1"/>
    <col min="12" max="14" width="11.21484375" style="117" customWidth="1"/>
    <col min="15" max="15" width="12.77734375" style="63" customWidth="1"/>
    <col min="16" max="16" width="11.10546875" style="115" customWidth="1"/>
    <col min="17" max="17" width="11.10546875" style="118" customWidth="1"/>
    <col min="18" max="18" width="11.10546875" style="115" customWidth="1"/>
    <col min="19" max="21" width="11.10546875" style="134" customWidth="1"/>
    <col min="22" max="22" width="3.10546875" style="87" customWidth="1"/>
    <col min="23" max="25" width="7.6640625" style="115" customWidth="1"/>
    <col min="26" max="31" width="7.6640625" style="134" customWidth="1"/>
    <col min="32" max="16384" width="8.88671875" style="7" customWidth="1"/>
  </cols>
  <sheetData>
    <row r="1" spans="1:31" s="2" customFormat="1" ht="45" customHeight="1">
      <c r="A1" s="347" t="s">
        <v>15</v>
      </c>
      <c r="B1" s="347"/>
      <c r="C1" s="347"/>
      <c r="D1" s="347"/>
      <c r="E1" s="347"/>
      <c r="F1" s="347"/>
      <c r="G1" s="347"/>
      <c r="H1" s="249"/>
      <c r="I1" s="330" t="s">
        <v>78</v>
      </c>
      <c r="J1" s="330"/>
      <c r="K1" s="330"/>
      <c r="L1" s="330"/>
      <c r="M1" s="330"/>
      <c r="N1" s="330"/>
      <c r="O1" s="347" t="s">
        <v>79</v>
      </c>
      <c r="P1" s="347"/>
      <c r="Q1" s="347"/>
      <c r="R1" s="347"/>
      <c r="S1" s="347"/>
      <c r="T1" s="347"/>
      <c r="U1" s="347"/>
      <c r="V1" s="249"/>
      <c r="W1" s="330" t="s">
        <v>80</v>
      </c>
      <c r="X1" s="330"/>
      <c r="Y1" s="330"/>
      <c r="Z1" s="330"/>
      <c r="AA1" s="330"/>
      <c r="AB1" s="330"/>
      <c r="AC1" s="330"/>
      <c r="AD1" s="330"/>
      <c r="AE1" s="330"/>
    </row>
    <row r="2" spans="1:31" ht="25.5" customHeight="1" thickBot="1">
      <c r="A2" s="3" t="s">
        <v>38</v>
      </c>
      <c r="B2" s="106"/>
      <c r="C2" s="107"/>
      <c r="D2" s="107"/>
      <c r="E2" s="108"/>
      <c r="F2" s="108"/>
      <c r="G2" s="108"/>
      <c r="I2" s="107"/>
      <c r="J2" s="107"/>
      <c r="K2" s="107"/>
      <c r="L2" s="109"/>
      <c r="M2" s="109"/>
      <c r="N2" s="11" t="s">
        <v>16</v>
      </c>
      <c r="O2" s="3" t="s">
        <v>38</v>
      </c>
      <c r="P2" s="107"/>
      <c r="Q2" s="107"/>
      <c r="R2" s="107"/>
      <c r="S2" s="132"/>
      <c r="T2" s="132"/>
      <c r="U2" s="132"/>
      <c r="W2" s="107"/>
      <c r="X2" s="107"/>
      <c r="Y2" s="107"/>
      <c r="Z2" s="132"/>
      <c r="AA2" s="132"/>
      <c r="AB2" s="132"/>
      <c r="AC2" s="132"/>
      <c r="AD2" s="132"/>
      <c r="AE2" s="11" t="s">
        <v>16</v>
      </c>
    </row>
    <row r="3" spans="1:31" ht="16.5" customHeight="1" thickTop="1">
      <c r="A3" s="27" t="s">
        <v>73</v>
      </c>
      <c r="B3" s="335" t="s">
        <v>102</v>
      </c>
      <c r="C3" s="323"/>
      <c r="D3" s="323"/>
      <c r="E3" s="323"/>
      <c r="F3" s="323"/>
      <c r="G3" s="323"/>
      <c r="H3" s="24"/>
      <c r="I3" s="323" t="s">
        <v>103</v>
      </c>
      <c r="J3" s="324"/>
      <c r="K3" s="325"/>
      <c r="L3" s="326" t="s">
        <v>105</v>
      </c>
      <c r="M3" s="326"/>
      <c r="N3" s="326"/>
      <c r="O3" s="27" t="s">
        <v>73</v>
      </c>
      <c r="P3" s="335" t="s">
        <v>115</v>
      </c>
      <c r="Q3" s="324"/>
      <c r="R3" s="325"/>
      <c r="S3" s="368" t="s">
        <v>114</v>
      </c>
      <c r="T3" s="368"/>
      <c r="U3" s="368"/>
      <c r="V3" s="24"/>
      <c r="W3" s="333" t="s">
        <v>109</v>
      </c>
      <c r="X3" s="334"/>
      <c r="Y3" s="334"/>
      <c r="Z3" s="331" t="s">
        <v>111</v>
      </c>
      <c r="AA3" s="331"/>
      <c r="AB3" s="331"/>
      <c r="AC3" s="331" t="s">
        <v>113</v>
      </c>
      <c r="AD3" s="331"/>
      <c r="AE3" s="332"/>
    </row>
    <row r="4" spans="1:31" ht="16.5" customHeight="1">
      <c r="A4" s="27" t="s">
        <v>72</v>
      </c>
      <c r="B4" s="140" t="s">
        <v>0</v>
      </c>
      <c r="C4" s="141"/>
      <c r="D4" s="129"/>
      <c r="E4" s="211" t="s">
        <v>17</v>
      </c>
      <c r="F4" s="139"/>
      <c r="G4" s="142"/>
      <c r="H4" s="24"/>
      <c r="I4" s="143" t="s">
        <v>0</v>
      </c>
      <c r="J4" s="138"/>
      <c r="K4" s="121"/>
      <c r="L4" s="143" t="s">
        <v>0</v>
      </c>
      <c r="M4" s="144"/>
      <c r="N4" s="144"/>
      <c r="O4" s="27" t="s">
        <v>72</v>
      </c>
      <c r="P4" s="143" t="s">
        <v>0</v>
      </c>
      <c r="Q4" s="138"/>
      <c r="R4" s="121"/>
      <c r="S4" s="143" t="s">
        <v>0</v>
      </c>
      <c r="T4" s="146"/>
      <c r="U4" s="146"/>
      <c r="V4" s="24"/>
      <c r="W4" s="143" t="s">
        <v>0</v>
      </c>
      <c r="X4" s="138"/>
      <c r="Y4" s="121"/>
      <c r="Z4" s="143" t="s">
        <v>0</v>
      </c>
      <c r="AA4" s="146"/>
      <c r="AB4" s="146"/>
      <c r="AC4" s="140" t="s">
        <v>0</v>
      </c>
      <c r="AD4" s="147"/>
      <c r="AE4" s="147"/>
    </row>
    <row r="5" spans="1:31" ht="16.5" customHeight="1">
      <c r="A5" s="27" t="s">
        <v>76</v>
      </c>
      <c r="B5" s="123"/>
      <c r="C5" s="128" t="s">
        <v>1</v>
      </c>
      <c r="D5" s="129" t="s">
        <v>2</v>
      </c>
      <c r="E5" s="124"/>
      <c r="F5" s="125" t="s">
        <v>1</v>
      </c>
      <c r="G5" s="122" t="s">
        <v>2</v>
      </c>
      <c r="H5" s="24"/>
      <c r="I5" s="123"/>
      <c r="J5" s="123" t="s">
        <v>1</v>
      </c>
      <c r="K5" s="123" t="s">
        <v>2</v>
      </c>
      <c r="L5" s="123"/>
      <c r="M5" s="130" t="s">
        <v>1</v>
      </c>
      <c r="N5" s="130" t="s">
        <v>2</v>
      </c>
      <c r="O5" s="27" t="s">
        <v>76</v>
      </c>
      <c r="P5" s="123"/>
      <c r="Q5" s="128" t="s">
        <v>1</v>
      </c>
      <c r="R5" s="123" t="s">
        <v>2</v>
      </c>
      <c r="S5" s="123"/>
      <c r="T5" s="148" t="s">
        <v>1</v>
      </c>
      <c r="U5" s="148" t="s">
        <v>2</v>
      </c>
      <c r="V5" s="24"/>
      <c r="W5" s="123"/>
      <c r="X5" s="123" t="s">
        <v>1</v>
      </c>
      <c r="Y5" s="123" t="s">
        <v>2</v>
      </c>
      <c r="Z5" s="123"/>
      <c r="AA5" s="150" t="s">
        <v>1</v>
      </c>
      <c r="AB5" s="148" t="s">
        <v>2</v>
      </c>
      <c r="AC5" s="131"/>
      <c r="AD5" s="123" t="s">
        <v>1</v>
      </c>
      <c r="AE5" s="143" t="s">
        <v>2</v>
      </c>
    </row>
    <row r="6" spans="1:31" ht="16.5" customHeight="1">
      <c r="A6" s="40" t="s">
        <v>77</v>
      </c>
      <c r="B6" s="121" t="s">
        <v>4</v>
      </c>
      <c r="C6" s="121" t="s">
        <v>5</v>
      </c>
      <c r="D6" s="121" t="s">
        <v>6</v>
      </c>
      <c r="E6" s="126" t="s">
        <v>74</v>
      </c>
      <c r="F6" s="127" t="s">
        <v>5</v>
      </c>
      <c r="G6" s="138" t="s">
        <v>6</v>
      </c>
      <c r="H6" s="24"/>
      <c r="I6" s="121" t="s">
        <v>4</v>
      </c>
      <c r="J6" s="121" t="s">
        <v>5</v>
      </c>
      <c r="K6" s="121" t="s">
        <v>6</v>
      </c>
      <c r="L6" s="121" t="s">
        <v>4</v>
      </c>
      <c r="M6" s="145" t="s">
        <v>5</v>
      </c>
      <c r="N6" s="145" t="s">
        <v>6</v>
      </c>
      <c r="O6" s="40" t="s">
        <v>77</v>
      </c>
      <c r="P6" s="121" t="s">
        <v>4</v>
      </c>
      <c r="Q6" s="127" t="s">
        <v>5</v>
      </c>
      <c r="R6" s="121" t="s">
        <v>6</v>
      </c>
      <c r="S6" s="121" t="s">
        <v>4</v>
      </c>
      <c r="T6" s="149" t="s">
        <v>5</v>
      </c>
      <c r="U6" s="149" t="s">
        <v>6</v>
      </c>
      <c r="V6" s="24"/>
      <c r="W6" s="121" t="s">
        <v>4</v>
      </c>
      <c r="X6" s="121" t="s">
        <v>5</v>
      </c>
      <c r="Y6" s="121" t="s">
        <v>6</v>
      </c>
      <c r="Z6" s="121" t="s">
        <v>4</v>
      </c>
      <c r="AA6" s="151" t="s">
        <v>5</v>
      </c>
      <c r="AB6" s="149" t="s">
        <v>6</v>
      </c>
      <c r="AC6" s="127" t="s">
        <v>4</v>
      </c>
      <c r="AD6" s="121" t="s">
        <v>5</v>
      </c>
      <c r="AE6" s="138" t="s">
        <v>6</v>
      </c>
    </row>
    <row r="7" spans="1:31" s="12" customFormat="1" ht="22.5" customHeight="1">
      <c r="A7" s="91" t="s">
        <v>226</v>
      </c>
      <c r="B7" s="190">
        <f>SUM(I7,L7,P7,S7,W7,Z7,AC7)</f>
        <v>24755</v>
      </c>
      <c r="C7" s="191">
        <f>SUM(J7,M7,Q7,T7,X7,AA7,AD7)</f>
        <v>12380</v>
      </c>
      <c r="D7" s="191">
        <f>SUM(K7,N7,R7,U7,Y7,AB7,AE7)</f>
        <v>12375</v>
      </c>
      <c r="E7" s="191">
        <v>100</v>
      </c>
      <c r="F7" s="196">
        <f>C7/B7*100</f>
        <v>50.01009896990507</v>
      </c>
      <c r="G7" s="196">
        <f>D7/B7*100</f>
        <v>49.98990103009493</v>
      </c>
      <c r="H7" s="111"/>
      <c r="I7" s="198">
        <f aca="true" t="shared" si="0" ref="I7:N7">SUM(I8:I28)</f>
        <v>6951</v>
      </c>
      <c r="J7" s="198">
        <f t="shared" si="0"/>
        <v>3492</v>
      </c>
      <c r="K7" s="198">
        <f t="shared" si="0"/>
        <v>3459</v>
      </c>
      <c r="L7" s="198">
        <f t="shared" si="0"/>
        <v>2910</v>
      </c>
      <c r="M7" s="198">
        <f t="shared" si="0"/>
        <v>1416</v>
      </c>
      <c r="N7" s="198">
        <f t="shared" si="0"/>
        <v>1494</v>
      </c>
      <c r="O7" s="91" t="s">
        <v>226</v>
      </c>
      <c r="P7" s="203">
        <f>SUM(P8:P28)</f>
        <v>2981</v>
      </c>
      <c r="Q7" s="203">
        <f>SUM(Q8:Q28)</f>
        <v>1488</v>
      </c>
      <c r="R7" s="203">
        <f aca="true" t="shared" si="1" ref="R7:AE7">SUM(R8:R28)</f>
        <v>1493</v>
      </c>
      <c r="S7" s="203">
        <f t="shared" si="1"/>
        <v>4960</v>
      </c>
      <c r="T7" s="203">
        <f t="shared" si="1"/>
        <v>2498</v>
      </c>
      <c r="U7" s="203">
        <f t="shared" si="1"/>
        <v>2462</v>
      </c>
      <c r="V7" s="203"/>
      <c r="W7" s="203">
        <f t="shared" si="1"/>
        <v>2511</v>
      </c>
      <c r="X7" s="203">
        <f t="shared" si="1"/>
        <v>1259</v>
      </c>
      <c r="Y7" s="203">
        <f t="shared" si="1"/>
        <v>1252</v>
      </c>
      <c r="Z7" s="203">
        <f t="shared" si="1"/>
        <v>2503</v>
      </c>
      <c r="AA7" s="203">
        <f t="shared" si="1"/>
        <v>1271</v>
      </c>
      <c r="AB7" s="203">
        <f t="shared" si="1"/>
        <v>1232</v>
      </c>
      <c r="AC7" s="203">
        <f t="shared" si="1"/>
        <v>1939</v>
      </c>
      <c r="AD7" s="203">
        <f t="shared" si="1"/>
        <v>956</v>
      </c>
      <c r="AE7" s="203">
        <f t="shared" si="1"/>
        <v>983</v>
      </c>
    </row>
    <row r="8" spans="1:31" ht="22.5" customHeight="1">
      <c r="A8" s="137" t="s">
        <v>81</v>
      </c>
      <c r="B8" s="192">
        <f aca="true" t="shared" si="2" ref="B8:D28">SUM(I8,L8,P8,S8,W8,Z8,AC8)</f>
        <v>1198</v>
      </c>
      <c r="C8" s="193">
        <f aca="true" t="shared" si="3" ref="C8:C22">SUM(J8,M8,Q8,T8,X8,AA8,AD8)</f>
        <v>632</v>
      </c>
      <c r="D8" s="193">
        <f aca="true" t="shared" si="4" ref="D8:D22">SUM(K8,N8,R8,U8,Y8,AB8,AE8)</f>
        <v>566</v>
      </c>
      <c r="E8" s="193">
        <v>100</v>
      </c>
      <c r="F8" s="196">
        <f>C8/B8*100</f>
        <v>52.75459098497496</v>
      </c>
      <c r="G8" s="196">
        <f>D8/B8*100</f>
        <v>47.24540901502504</v>
      </c>
      <c r="H8" s="113"/>
      <c r="I8" s="199">
        <f>SUM(J8:K8)</f>
        <v>417</v>
      </c>
      <c r="J8" s="385">
        <v>206</v>
      </c>
      <c r="K8" s="385">
        <v>211</v>
      </c>
      <c r="L8" s="52">
        <f>SUM(M8:N8)</f>
        <v>126</v>
      </c>
      <c r="M8" s="385">
        <v>69</v>
      </c>
      <c r="N8" s="385">
        <v>57</v>
      </c>
      <c r="O8" s="137" t="s">
        <v>81</v>
      </c>
      <c r="P8" s="204">
        <f>SUM(Q8:R8)</f>
        <v>101</v>
      </c>
      <c r="Q8" s="385">
        <v>59</v>
      </c>
      <c r="R8" s="385">
        <v>42</v>
      </c>
      <c r="S8" s="52">
        <f>SUM(T8:U8)</f>
        <v>276</v>
      </c>
      <c r="T8" s="385">
        <v>155</v>
      </c>
      <c r="U8" s="385">
        <v>121</v>
      </c>
      <c r="V8" s="52"/>
      <c r="W8" s="205">
        <f>SUM(X8:Y8)</f>
        <v>79</v>
      </c>
      <c r="X8" s="385">
        <v>37</v>
      </c>
      <c r="Y8" s="385">
        <v>42</v>
      </c>
      <c r="Z8" s="52">
        <f>SUM(AA8:AB8)</f>
        <v>132</v>
      </c>
      <c r="AA8" s="385">
        <v>70</v>
      </c>
      <c r="AB8" s="385">
        <v>62</v>
      </c>
      <c r="AC8" s="52">
        <f>SUM(AD8:AE8)</f>
        <v>67</v>
      </c>
      <c r="AD8" s="385">
        <v>36</v>
      </c>
      <c r="AE8" s="385">
        <v>31</v>
      </c>
    </row>
    <row r="9" spans="1:31" ht="22.5" customHeight="1">
      <c r="A9" s="27" t="s">
        <v>82</v>
      </c>
      <c r="B9" s="192">
        <f t="shared" si="2"/>
        <v>1211</v>
      </c>
      <c r="C9" s="193">
        <f t="shared" si="3"/>
        <v>631</v>
      </c>
      <c r="D9" s="193">
        <f t="shared" si="4"/>
        <v>580</v>
      </c>
      <c r="E9" s="193">
        <v>100</v>
      </c>
      <c r="F9" s="196">
        <f aca="true" t="shared" si="5" ref="F9:F28">C9/B9*100</f>
        <v>52.10569777043765</v>
      </c>
      <c r="G9" s="196">
        <f aca="true" t="shared" si="6" ref="G9:G28">D9/B9*100</f>
        <v>47.89430222956235</v>
      </c>
      <c r="H9" s="113"/>
      <c r="I9" s="199">
        <f aca="true" t="shared" si="7" ref="I9:I27">SUM(J9:K9)</f>
        <v>399</v>
      </c>
      <c r="J9" s="385">
        <v>215</v>
      </c>
      <c r="K9" s="385">
        <v>184</v>
      </c>
      <c r="L9" s="52">
        <f aca="true" t="shared" si="8" ref="L9:L28">SUM(M9:N9)</f>
        <v>116</v>
      </c>
      <c r="M9" s="385">
        <v>58</v>
      </c>
      <c r="N9" s="385">
        <v>58</v>
      </c>
      <c r="O9" s="27" t="s">
        <v>82</v>
      </c>
      <c r="P9" s="204">
        <f aca="true" t="shared" si="9" ref="P9:P27">SUM(Q9:R9)</f>
        <v>105</v>
      </c>
      <c r="Q9" s="385">
        <v>45</v>
      </c>
      <c r="R9" s="385">
        <v>60</v>
      </c>
      <c r="S9" s="52">
        <f aca="true" t="shared" si="10" ref="S9:S28">SUM(T9:U9)</f>
        <v>315</v>
      </c>
      <c r="T9" s="385">
        <v>169</v>
      </c>
      <c r="U9" s="385">
        <v>146</v>
      </c>
      <c r="V9" s="52"/>
      <c r="W9" s="205">
        <f aca="true" t="shared" si="11" ref="W9:W28">SUM(X9:Y9)</f>
        <v>81</v>
      </c>
      <c r="X9" s="385">
        <v>49</v>
      </c>
      <c r="Y9" s="385">
        <v>32</v>
      </c>
      <c r="Z9" s="52">
        <f aca="true" t="shared" si="12" ref="Z9:Z27">SUM(AA9:AB9)</f>
        <v>117</v>
      </c>
      <c r="AA9" s="385">
        <v>55</v>
      </c>
      <c r="AB9" s="385">
        <v>62</v>
      </c>
      <c r="AC9" s="52">
        <f aca="true" t="shared" si="13" ref="AC9:AC27">SUM(AD9:AE9)</f>
        <v>78</v>
      </c>
      <c r="AD9" s="385">
        <v>40</v>
      </c>
      <c r="AE9" s="385">
        <v>38</v>
      </c>
    </row>
    <row r="10" spans="1:31" ht="22.5" customHeight="1">
      <c r="A10" s="27" t="s">
        <v>83</v>
      </c>
      <c r="B10" s="192">
        <f t="shared" si="2"/>
        <v>1143</v>
      </c>
      <c r="C10" s="193">
        <f t="shared" si="3"/>
        <v>619</v>
      </c>
      <c r="D10" s="193">
        <f t="shared" si="4"/>
        <v>524</v>
      </c>
      <c r="E10" s="193">
        <v>100</v>
      </c>
      <c r="F10" s="196">
        <f t="shared" si="5"/>
        <v>54.15573053368329</v>
      </c>
      <c r="G10" s="196">
        <f t="shared" si="6"/>
        <v>45.84426946631671</v>
      </c>
      <c r="H10" s="113"/>
      <c r="I10" s="199">
        <f t="shared" si="7"/>
        <v>325</v>
      </c>
      <c r="J10" s="385">
        <v>174</v>
      </c>
      <c r="K10" s="385">
        <v>151</v>
      </c>
      <c r="L10" s="52">
        <f t="shared" si="8"/>
        <v>130</v>
      </c>
      <c r="M10" s="385">
        <v>79</v>
      </c>
      <c r="N10" s="385">
        <v>51</v>
      </c>
      <c r="O10" s="27" t="s">
        <v>83</v>
      </c>
      <c r="P10" s="204">
        <f t="shared" si="9"/>
        <v>127</v>
      </c>
      <c r="Q10" s="385">
        <v>74</v>
      </c>
      <c r="R10" s="385">
        <v>53</v>
      </c>
      <c r="S10" s="52">
        <f t="shared" si="10"/>
        <v>278</v>
      </c>
      <c r="T10" s="385">
        <v>141</v>
      </c>
      <c r="U10" s="385">
        <v>137</v>
      </c>
      <c r="V10" s="52"/>
      <c r="W10" s="205">
        <f t="shared" si="11"/>
        <v>94</v>
      </c>
      <c r="X10" s="385">
        <v>50</v>
      </c>
      <c r="Y10" s="385">
        <v>44</v>
      </c>
      <c r="Z10" s="52">
        <f t="shared" si="12"/>
        <v>99</v>
      </c>
      <c r="AA10" s="385">
        <v>60</v>
      </c>
      <c r="AB10" s="385">
        <v>39</v>
      </c>
      <c r="AC10" s="52">
        <f t="shared" si="13"/>
        <v>90</v>
      </c>
      <c r="AD10" s="385">
        <v>41</v>
      </c>
      <c r="AE10" s="385">
        <v>49</v>
      </c>
    </row>
    <row r="11" spans="1:31" ht="22.5" customHeight="1">
      <c r="A11" s="27" t="s">
        <v>84</v>
      </c>
      <c r="B11" s="192">
        <f t="shared" si="2"/>
        <v>1523</v>
      </c>
      <c r="C11" s="193">
        <f t="shared" si="3"/>
        <v>812</v>
      </c>
      <c r="D11" s="193">
        <f t="shared" si="4"/>
        <v>711</v>
      </c>
      <c r="E11" s="193">
        <v>100</v>
      </c>
      <c r="F11" s="196">
        <f t="shared" si="5"/>
        <v>53.31582403151675</v>
      </c>
      <c r="G11" s="196">
        <f t="shared" si="6"/>
        <v>46.68417596848325</v>
      </c>
      <c r="H11" s="113"/>
      <c r="I11" s="199">
        <f t="shared" si="7"/>
        <v>435</v>
      </c>
      <c r="J11" s="385">
        <v>237</v>
      </c>
      <c r="K11" s="385">
        <v>198</v>
      </c>
      <c r="L11" s="52">
        <f t="shared" si="8"/>
        <v>181</v>
      </c>
      <c r="M11" s="385">
        <v>93</v>
      </c>
      <c r="N11" s="385">
        <v>88</v>
      </c>
      <c r="O11" s="27" t="s">
        <v>84</v>
      </c>
      <c r="P11" s="204">
        <f t="shared" si="9"/>
        <v>184</v>
      </c>
      <c r="Q11" s="385">
        <v>95</v>
      </c>
      <c r="R11" s="385">
        <v>89</v>
      </c>
      <c r="S11" s="52">
        <f t="shared" si="10"/>
        <v>271</v>
      </c>
      <c r="T11" s="385">
        <v>141</v>
      </c>
      <c r="U11" s="385">
        <v>130</v>
      </c>
      <c r="V11" s="52"/>
      <c r="W11" s="205">
        <f t="shared" si="11"/>
        <v>178</v>
      </c>
      <c r="X11" s="385">
        <v>99</v>
      </c>
      <c r="Y11" s="385">
        <v>79</v>
      </c>
      <c r="Z11" s="52">
        <f t="shared" si="12"/>
        <v>144</v>
      </c>
      <c r="AA11" s="385">
        <v>79</v>
      </c>
      <c r="AB11" s="385">
        <v>65</v>
      </c>
      <c r="AC11" s="52">
        <f t="shared" si="13"/>
        <v>130</v>
      </c>
      <c r="AD11" s="385">
        <v>68</v>
      </c>
      <c r="AE11" s="385">
        <v>62</v>
      </c>
    </row>
    <row r="12" spans="1:31" ht="22.5" customHeight="1">
      <c r="A12" s="27" t="s">
        <v>85</v>
      </c>
      <c r="B12" s="192">
        <f t="shared" si="2"/>
        <v>1761</v>
      </c>
      <c r="C12" s="193">
        <f t="shared" si="3"/>
        <v>1013</v>
      </c>
      <c r="D12" s="193">
        <f t="shared" si="4"/>
        <v>748</v>
      </c>
      <c r="E12" s="193">
        <v>100</v>
      </c>
      <c r="F12" s="196">
        <f t="shared" si="5"/>
        <v>57.524134014764336</v>
      </c>
      <c r="G12" s="196">
        <f t="shared" si="6"/>
        <v>42.475865985235664</v>
      </c>
      <c r="H12" s="113"/>
      <c r="I12" s="199">
        <f t="shared" si="7"/>
        <v>552</v>
      </c>
      <c r="J12" s="385">
        <v>299</v>
      </c>
      <c r="K12" s="385">
        <v>253</v>
      </c>
      <c r="L12" s="52">
        <f t="shared" si="8"/>
        <v>212</v>
      </c>
      <c r="M12" s="385">
        <v>116</v>
      </c>
      <c r="N12" s="385">
        <v>96</v>
      </c>
      <c r="O12" s="27" t="s">
        <v>85</v>
      </c>
      <c r="P12" s="204">
        <f t="shared" si="9"/>
        <v>207</v>
      </c>
      <c r="Q12" s="385">
        <v>123</v>
      </c>
      <c r="R12" s="385">
        <v>84</v>
      </c>
      <c r="S12" s="52">
        <f t="shared" si="10"/>
        <v>300</v>
      </c>
      <c r="T12" s="385">
        <v>191</v>
      </c>
      <c r="U12" s="385">
        <v>109</v>
      </c>
      <c r="V12" s="52"/>
      <c r="W12" s="205">
        <f t="shared" si="11"/>
        <v>197</v>
      </c>
      <c r="X12" s="385">
        <v>107</v>
      </c>
      <c r="Y12" s="385">
        <v>90</v>
      </c>
      <c r="Z12" s="52">
        <f t="shared" si="12"/>
        <v>172</v>
      </c>
      <c r="AA12" s="385">
        <v>104</v>
      </c>
      <c r="AB12" s="385">
        <v>68</v>
      </c>
      <c r="AC12" s="52">
        <f t="shared" si="13"/>
        <v>121</v>
      </c>
      <c r="AD12" s="385">
        <v>73</v>
      </c>
      <c r="AE12" s="385">
        <v>48</v>
      </c>
    </row>
    <row r="13" spans="1:31" ht="22.5" customHeight="1">
      <c r="A13" s="27" t="s">
        <v>86</v>
      </c>
      <c r="B13" s="192">
        <f t="shared" si="2"/>
        <v>1377</v>
      </c>
      <c r="C13" s="193">
        <f t="shared" si="3"/>
        <v>829</v>
      </c>
      <c r="D13" s="193">
        <f t="shared" si="4"/>
        <v>548</v>
      </c>
      <c r="E13" s="193">
        <v>100</v>
      </c>
      <c r="F13" s="196">
        <f t="shared" si="5"/>
        <v>60.20334059549746</v>
      </c>
      <c r="G13" s="196">
        <f t="shared" si="6"/>
        <v>39.79665940450254</v>
      </c>
      <c r="H13" s="113"/>
      <c r="I13" s="199">
        <f t="shared" si="7"/>
        <v>435</v>
      </c>
      <c r="J13" s="385">
        <v>253</v>
      </c>
      <c r="K13" s="385">
        <v>182</v>
      </c>
      <c r="L13" s="52">
        <f t="shared" si="8"/>
        <v>139</v>
      </c>
      <c r="M13" s="385">
        <v>85</v>
      </c>
      <c r="N13" s="385">
        <v>54</v>
      </c>
      <c r="O13" s="27" t="s">
        <v>86</v>
      </c>
      <c r="P13" s="204">
        <f t="shared" si="9"/>
        <v>153</v>
      </c>
      <c r="Q13" s="385">
        <v>95</v>
      </c>
      <c r="R13" s="385">
        <v>58</v>
      </c>
      <c r="S13" s="52">
        <f t="shared" si="10"/>
        <v>285</v>
      </c>
      <c r="T13" s="385">
        <v>162</v>
      </c>
      <c r="U13" s="385">
        <v>123</v>
      </c>
      <c r="V13" s="52"/>
      <c r="W13" s="205">
        <f t="shared" si="11"/>
        <v>118</v>
      </c>
      <c r="X13" s="385">
        <v>80</v>
      </c>
      <c r="Y13" s="385">
        <v>38</v>
      </c>
      <c r="Z13" s="52">
        <f t="shared" si="12"/>
        <v>150</v>
      </c>
      <c r="AA13" s="385">
        <v>90</v>
      </c>
      <c r="AB13" s="385">
        <v>60</v>
      </c>
      <c r="AC13" s="52">
        <f t="shared" si="13"/>
        <v>97</v>
      </c>
      <c r="AD13" s="385">
        <v>64</v>
      </c>
      <c r="AE13" s="385">
        <v>33</v>
      </c>
    </row>
    <row r="14" spans="1:31" ht="22.5" customHeight="1">
      <c r="A14" s="27" t="s">
        <v>87</v>
      </c>
      <c r="B14" s="192">
        <f t="shared" si="2"/>
        <v>1332</v>
      </c>
      <c r="C14" s="193">
        <f t="shared" si="3"/>
        <v>768</v>
      </c>
      <c r="D14" s="193">
        <f t="shared" si="4"/>
        <v>564</v>
      </c>
      <c r="E14" s="193">
        <v>100</v>
      </c>
      <c r="F14" s="196">
        <f t="shared" si="5"/>
        <v>57.65765765765766</v>
      </c>
      <c r="G14" s="196">
        <f t="shared" si="6"/>
        <v>42.34234234234234</v>
      </c>
      <c r="H14" s="113"/>
      <c r="I14" s="199">
        <f t="shared" si="7"/>
        <v>432</v>
      </c>
      <c r="J14" s="385">
        <v>246</v>
      </c>
      <c r="K14" s="385">
        <v>186</v>
      </c>
      <c r="L14" s="52">
        <f t="shared" si="8"/>
        <v>128</v>
      </c>
      <c r="M14" s="385">
        <v>70</v>
      </c>
      <c r="N14" s="385">
        <v>58</v>
      </c>
      <c r="O14" s="27" t="s">
        <v>87</v>
      </c>
      <c r="P14" s="204">
        <f t="shared" si="9"/>
        <v>152</v>
      </c>
      <c r="Q14" s="385">
        <v>97</v>
      </c>
      <c r="R14" s="385">
        <v>55</v>
      </c>
      <c r="S14" s="52">
        <f t="shared" si="10"/>
        <v>316</v>
      </c>
      <c r="T14" s="385">
        <v>166</v>
      </c>
      <c r="U14" s="385">
        <v>150</v>
      </c>
      <c r="V14" s="52"/>
      <c r="W14" s="205">
        <f t="shared" si="11"/>
        <v>91</v>
      </c>
      <c r="X14" s="385">
        <v>59</v>
      </c>
      <c r="Y14" s="385">
        <v>32</v>
      </c>
      <c r="Z14" s="52">
        <f t="shared" si="12"/>
        <v>131</v>
      </c>
      <c r="AA14" s="385">
        <v>76</v>
      </c>
      <c r="AB14" s="385">
        <v>55</v>
      </c>
      <c r="AC14" s="52">
        <f t="shared" si="13"/>
        <v>82</v>
      </c>
      <c r="AD14" s="385">
        <v>54</v>
      </c>
      <c r="AE14" s="385">
        <v>28</v>
      </c>
    </row>
    <row r="15" spans="1:31" ht="22.5" customHeight="1">
      <c r="A15" s="27" t="s">
        <v>88</v>
      </c>
      <c r="B15" s="192">
        <f t="shared" si="2"/>
        <v>1454</v>
      </c>
      <c r="C15" s="193">
        <f t="shared" si="3"/>
        <v>836</v>
      </c>
      <c r="D15" s="193">
        <f t="shared" si="4"/>
        <v>618</v>
      </c>
      <c r="E15" s="193">
        <v>100</v>
      </c>
      <c r="F15" s="196">
        <f t="shared" si="5"/>
        <v>57.49656121045392</v>
      </c>
      <c r="G15" s="196">
        <f t="shared" si="6"/>
        <v>42.50343878954608</v>
      </c>
      <c r="H15" s="113"/>
      <c r="I15" s="199">
        <f t="shared" si="7"/>
        <v>443</v>
      </c>
      <c r="J15" s="385">
        <v>255</v>
      </c>
      <c r="K15" s="385">
        <v>188</v>
      </c>
      <c r="L15" s="52">
        <f t="shared" si="8"/>
        <v>150</v>
      </c>
      <c r="M15" s="385">
        <v>91</v>
      </c>
      <c r="N15" s="385">
        <v>59</v>
      </c>
      <c r="O15" s="27" t="s">
        <v>88</v>
      </c>
      <c r="P15" s="204">
        <f t="shared" si="9"/>
        <v>154</v>
      </c>
      <c r="Q15" s="385">
        <v>93</v>
      </c>
      <c r="R15" s="385">
        <v>61</v>
      </c>
      <c r="S15" s="52">
        <f t="shared" si="10"/>
        <v>350</v>
      </c>
      <c r="T15" s="385">
        <v>200</v>
      </c>
      <c r="U15" s="385">
        <v>150</v>
      </c>
      <c r="V15" s="52"/>
      <c r="W15" s="205">
        <f t="shared" si="11"/>
        <v>114</v>
      </c>
      <c r="X15" s="385">
        <v>54</v>
      </c>
      <c r="Y15" s="385">
        <v>60</v>
      </c>
      <c r="Z15" s="52">
        <f t="shared" si="12"/>
        <v>160</v>
      </c>
      <c r="AA15" s="385">
        <v>100</v>
      </c>
      <c r="AB15" s="385">
        <v>60</v>
      </c>
      <c r="AC15" s="52">
        <f t="shared" si="13"/>
        <v>83</v>
      </c>
      <c r="AD15" s="385">
        <v>43</v>
      </c>
      <c r="AE15" s="385">
        <v>40</v>
      </c>
    </row>
    <row r="16" spans="1:31" ht="22.5" customHeight="1">
      <c r="A16" s="27" t="s">
        <v>89</v>
      </c>
      <c r="B16" s="192">
        <f t="shared" si="2"/>
        <v>1580</v>
      </c>
      <c r="C16" s="193">
        <f t="shared" si="3"/>
        <v>877</v>
      </c>
      <c r="D16" s="193">
        <f t="shared" si="4"/>
        <v>703</v>
      </c>
      <c r="E16" s="193">
        <v>100</v>
      </c>
      <c r="F16" s="196">
        <f t="shared" si="5"/>
        <v>55.506329113924046</v>
      </c>
      <c r="G16" s="196">
        <f t="shared" si="6"/>
        <v>44.49367088607595</v>
      </c>
      <c r="H16" s="113"/>
      <c r="I16" s="199">
        <f t="shared" si="7"/>
        <v>463</v>
      </c>
      <c r="J16" s="385">
        <v>252</v>
      </c>
      <c r="K16" s="385">
        <v>211</v>
      </c>
      <c r="L16" s="52">
        <f t="shared" si="8"/>
        <v>163</v>
      </c>
      <c r="M16" s="385">
        <v>91</v>
      </c>
      <c r="N16" s="385">
        <v>72</v>
      </c>
      <c r="O16" s="27" t="s">
        <v>89</v>
      </c>
      <c r="P16" s="204">
        <f t="shared" si="9"/>
        <v>195</v>
      </c>
      <c r="Q16" s="385">
        <v>109</v>
      </c>
      <c r="R16" s="385">
        <v>86</v>
      </c>
      <c r="S16" s="52">
        <f t="shared" si="10"/>
        <v>338</v>
      </c>
      <c r="T16" s="385">
        <v>188</v>
      </c>
      <c r="U16" s="385">
        <v>150</v>
      </c>
      <c r="V16" s="52"/>
      <c r="W16" s="205">
        <f t="shared" si="11"/>
        <v>164</v>
      </c>
      <c r="X16" s="385">
        <v>96</v>
      </c>
      <c r="Y16" s="385">
        <v>68</v>
      </c>
      <c r="Z16" s="52">
        <f t="shared" si="12"/>
        <v>149</v>
      </c>
      <c r="AA16" s="385">
        <v>81</v>
      </c>
      <c r="AB16" s="385">
        <v>68</v>
      </c>
      <c r="AC16" s="52">
        <f t="shared" si="13"/>
        <v>108</v>
      </c>
      <c r="AD16" s="385">
        <v>60</v>
      </c>
      <c r="AE16" s="385">
        <v>48</v>
      </c>
    </row>
    <row r="17" spans="1:31" ht="22.5" customHeight="1">
      <c r="A17" s="27" t="s">
        <v>90</v>
      </c>
      <c r="B17" s="192">
        <f t="shared" si="2"/>
        <v>1712</v>
      </c>
      <c r="C17" s="193">
        <f t="shared" si="3"/>
        <v>855</v>
      </c>
      <c r="D17" s="193">
        <f t="shared" si="4"/>
        <v>857</v>
      </c>
      <c r="E17" s="193">
        <v>100</v>
      </c>
      <c r="F17" s="196">
        <f t="shared" si="5"/>
        <v>49.94158878504673</v>
      </c>
      <c r="G17" s="196">
        <f t="shared" si="6"/>
        <v>50.05841121495327</v>
      </c>
      <c r="H17" s="113"/>
      <c r="I17" s="199">
        <f t="shared" si="7"/>
        <v>465</v>
      </c>
      <c r="J17" s="385">
        <v>220</v>
      </c>
      <c r="K17" s="385">
        <v>245</v>
      </c>
      <c r="L17" s="52">
        <f t="shared" si="8"/>
        <v>163</v>
      </c>
      <c r="M17" s="385">
        <v>76</v>
      </c>
      <c r="N17" s="385">
        <v>87</v>
      </c>
      <c r="O17" s="27" t="s">
        <v>90</v>
      </c>
      <c r="P17" s="204">
        <f t="shared" si="9"/>
        <v>215</v>
      </c>
      <c r="Q17" s="385">
        <v>108</v>
      </c>
      <c r="R17" s="385">
        <v>107</v>
      </c>
      <c r="S17" s="52">
        <f t="shared" si="10"/>
        <v>348</v>
      </c>
      <c r="T17" s="385">
        <v>180</v>
      </c>
      <c r="U17" s="385">
        <v>168</v>
      </c>
      <c r="V17" s="52"/>
      <c r="W17" s="205">
        <f t="shared" si="11"/>
        <v>181</v>
      </c>
      <c r="X17" s="385">
        <v>99</v>
      </c>
      <c r="Y17" s="385">
        <v>82</v>
      </c>
      <c r="Z17" s="52">
        <f t="shared" si="12"/>
        <v>185</v>
      </c>
      <c r="AA17" s="385">
        <v>94</v>
      </c>
      <c r="AB17" s="385">
        <v>91</v>
      </c>
      <c r="AC17" s="52">
        <f t="shared" si="13"/>
        <v>155</v>
      </c>
      <c r="AD17" s="385">
        <v>78</v>
      </c>
      <c r="AE17" s="385">
        <v>77</v>
      </c>
    </row>
    <row r="18" spans="1:31" ht="22.5" customHeight="1">
      <c r="A18" s="27" t="s">
        <v>91</v>
      </c>
      <c r="B18" s="192">
        <f t="shared" si="2"/>
        <v>1599</v>
      </c>
      <c r="C18" s="193">
        <f t="shared" si="3"/>
        <v>789</v>
      </c>
      <c r="D18" s="193">
        <f t="shared" si="4"/>
        <v>810</v>
      </c>
      <c r="E18" s="193">
        <v>100</v>
      </c>
      <c r="F18" s="196">
        <f t="shared" si="5"/>
        <v>49.34333958724203</v>
      </c>
      <c r="G18" s="196">
        <f t="shared" si="6"/>
        <v>50.65666041275797</v>
      </c>
      <c r="H18" s="113"/>
      <c r="I18" s="199">
        <f t="shared" si="7"/>
        <v>462</v>
      </c>
      <c r="J18" s="385">
        <v>223</v>
      </c>
      <c r="K18" s="385">
        <v>239</v>
      </c>
      <c r="L18" s="52">
        <f t="shared" si="8"/>
        <v>184</v>
      </c>
      <c r="M18" s="385">
        <v>79</v>
      </c>
      <c r="N18" s="385">
        <v>105</v>
      </c>
      <c r="O18" s="27" t="s">
        <v>91</v>
      </c>
      <c r="P18" s="204">
        <f t="shared" si="9"/>
        <v>196</v>
      </c>
      <c r="Q18" s="385">
        <v>105</v>
      </c>
      <c r="R18" s="385">
        <v>91</v>
      </c>
      <c r="S18" s="52">
        <f t="shared" si="10"/>
        <v>303</v>
      </c>
      <c r="T18" s="386">
        <v>158</v>
      </c>
      <c r="U18" s="385">
        <v>145</v>
      </c>
      <c r="V18" s="52"/>
      <c r="W18" s="205">
        <f t="shared" si="11"/>
        <v>182</v>
      </c>
      <c r="X18" s="385">
        <v>83</v>
      </c>
      <c r="Y18" s="385">
        <v>99</v>
      </c>
      <c r="Z18" s="52">
        <f t="shared" si="12"/>
        <v>145</v>
      </c>
      <c r="AA18" s="385">
        <v>72</v>
      </c>
      <c r="AB18" s="385">
        <v>73</v>
      </c>
      <c r="AC18" s="52">
        <f t="shared" si="13"/>
        <v>127</v>
      </c>
      <c r="AD18" s="385">
        <v>69</v>
      </c>
      <c r="AE18" s="385">
        <v>58</v>
      </c>
    </row>
    <row r="19" spans="1:31" ht="22.5" customHeight="1">
      <c r="A19" s="27" t="s">
        <v>92</v>
      </c>
      <c r="B19" s="192">
        <f t="shared" si="2"/>
        <v>1487</v>
      </c>
      <c r="C19" s="193">
        <f t="shared" si="3"/>
        <v>713</v>
      </c>
      <c r="D19" s="193">
        <f t="shared" si="4"/>
        <v>774</v>
      </c>
      <c r="E19" s="193">
        <v>100</v>
      </c>
      <c r="F19" s="196">
        <f t="shared" si="5"/>
        <v>47.94889038332212</v>
      </c>
      <c r="G19" s="196">
        <f t="shared" si="6"/>
        <v>52.05110961667787</v>
      </c>
      <c r="H19" s="113"/>
      <c r="I19" s="199">
        <f t="shared" si="7"/>
        <v>424</v>
      </c>
      <c r="J19" s="385">
        <v>208</v>
      </c>
      <c r="K19" s="385">
        <v>216</v>
      </c>
      <c r="L19" s="52">
        <f t="shared" si="8"/>
        <v>167</v>
      </c>
      <c r="M19" s="385">
        <v>81</v>
      </c>
      <c r="N19" s="385">
        <v>86</v>
      </c>
      <c r="O19" s="27" t="s">
        <v>92</v>
      </c>
      <c r="P19" s="204">
        <f t="shared" si="9"/>
        <v>186</v>
      </c>
      <c r="Q19" s="385">
        <v>95</v>
      </c>
      <c r="R19" s="385">
        <v>91</v>
      </c>
      <c r="S19" s="52">
        <f t="shared" si="10"/>
        <v>263</v>
      </c>
      <c r="T19" s="385">
        <v>122</v>
      </c>
      <c r="U19" s="385">
        <v>141</v>
      </c>
      <c r="V19" s="52"/>
      <c r="W19" s="205">
        <f t="shared" si="11"/>
        <v>176</v>
      </c>
      <c r="X19" s="385">
        <v>82</v>
      </c>
      <c r="Y19" s="385">
        <v>94</v>
      </c>
      <c r="Z19" s="52">
        <f t="shared" si="12"/>
        <v>168</v>
      </c>
      <c r="AA19" s="385">
        <v>72</v>
      </c>
      <c r="AB19" s="385">
        <v>96</v>
      </c>
      <c r="AC19" s="52">
        <f t="shared" si="13"/>
        <v>103</v>
      </c>
      <c r="AD19" s="385">
        <v>53</v>
      </c>
      <c r="AE19" s="385">
        <v>50</v>
      </c>
    </row>
    <row r="20" spans="1:31" ht="22.5" customHeight="1">
      <c r="A20" s="27" t="s">
        <v>227</v>
      </c>
      <c r="B20" s="192">
        <f t="shared" si="2"/>
        <v>1950</v>
      </c>
      <c r="C20" s="193">
        <f t="shared" si="3"/>
        <v>832</v>
      </c>
      <c r="D20" s="193">
        <f t="shared" si="4"/>
        <v>1118</v>
      </c>
      <c r="E20" s="193">
        <v>100</v>
      </c>
      <c r="F20" s="196">
        <f t="shared" si="5"/>
        <v>42.66666666666667</v>
      </c>
      <c r="G20" s="196">
        <f t="shared" si="6"/>
        <v>57.333333333333336</v>
      </c>
      <c r="H20" s="113"/>
      <c r="I20" s="199">
        <f t="shared" si="7"/>
        <v>463</v>
      </c>
      <c r="J20" s="385">
        <v>205</v>
      </c>
      <c r="K20" s="385">
        <v>258</v>
      </c>
      <c r="L20" s="52">
        <f t="shared" si="8"/>
        <v>265</v>
      </c>
      <c r="M20" s="385">
        <v>126</v>
      </c>
      <c r="N20" s="385">
        <v>139</v>
      </c>
      <c r="O20" s="27" t="s">
        <v>227</v>
      </c>
      <c r="P20" s="204">
        <f t="shared" si="9"/>
        <v>271</v>
      </c>
      <c r="Q20" s="385">
        <v>103</v>
      </c>
      <c r="R20" s="385">
        <v>168</v>
      </c>
      <c r="S20" s="52">
        <f t="shared" si="10"/>
        <v>357</v>
      </c>
      <c r="T20" s="385">
        <v>144</v>
      </c>
      <c r="U20" s="385">
        <v>213</v>
      </c>
      <c r="V20" s="52"/>
      <c r="W20" s="205">
        <f t="shared" si="11"/>
        <v>213</v>
      </c>
      <c r="X20" s="385">
        <v>99</v>
      </c>
      <c r="Y20" s="385">
        <v>114</v>
      </c>
      <c r="Z20" s="52">
        <f t="shared" si="12"/>
        <v>205</v>
      </c>
      <c r="AA20" s="385">
        <v>89</v>
      </c>
      <c r="AB20" s="385">
        <v>116</v>
      </c>
      <c r="AC20" s="52">
        <f t="shared" si="13"/>
        <v>176</v>
      </c>
      <c r="AD20" s="385">
        <v>66</v>
      </c>
      <c r="AE20" s="385">
        <v>110</v>
      </c>
    </row>
    <row r="21" spans="1:31" ht="22.5" customHeight="1">
      <c r="A21" s="27" t="s">
        <v>93</v>
      </c>
      <c r="B21" s="192">
        <f t="shared" si="2"/>
        <v>2056</v>
      </c>
      <c r="C21" s="193">
        <f t="shared" si="3"/>
        <v>861</v>
      </c>
      <c r="D21" s="193">
        <f t="shared" si="4"/>
        <v>1195</v>
      </c>
      <c r="E21" s="193">
        <v>100</v>
      </c>
      <c r="F21" s="196">
        <f t="shared" si="5"/>
        <v>41.87743190661479</v>
      </c>
      <c r="G21" s="196">
        <f t="shared" si="6"/>
        <v>58.12256809338522</v>
      </c>
      <c r="H21" s="113"/>
      <c r="I21" s="199">
        <f t="shared" si="7"/>
        <v>460</v>
      </c>
      <c r="J21" s="385">
        <v>197</v>
      </c>
      <c r="K21" s="385">
        <v>263</v>
      </c>
      <c r="L21" s="52">
        <f t="shared" si="8"/>
        <v>297</v>
      </c>
      <c r="M21" s="385">
        <v>112</v>
      </c>
      <c r="N21" s="385">
        <v>185</v>
      </c>
      <c r="O21" s="27" t="s">
        <v>93</v>
      </c>
      <c r="P21" s="204">
        <f t="shared" si="9"/>
        <v>272</v>
      </c>
      <c r="Q21" s="385">
        <v>115</v>
      </c>
      <c r="R21" s="385">
        <v>157</v>
      </c>
      <c r="S21" s="52">
        <f t="shared" si="10"/>
        <v>356</v>
      </c>
      <c r="T21" s="385">
        <v>145</v>
      </c>
      <c r="U21" s="385">
        <v>211</v>
      </c>
      <c r="V21" s="52"/>
      <c r="W21" s="205">
        <f t="shared" si="11"/>
        <v>274</v>
      </c>
      <c r="X21" s="385">
        <v>123</v>
      </c>
      <c r="Y21" s="385">
        <v>151</v>
      </c>
      <c r="Z21" s="52">
        <f t="shared" si="12"/>
        <v>215</v>
      </c>
      <c r="AA21" s="385">
        <v>97</v>
      </c>
      <c r="AB21" s="385">
        <v>118</v>
      </c>
      <c r="AC21" s="52">
        <f t="shared" si="13"/>
        <v>182</v>
      </c>
      <c r="AD21" s="385">
        <v>72</v>
      </c>
      <c r="AE21" s="385">
        <v>110</v>
      </c>
    </row>
    <row r="22" spans="1:31" ht="22.5" customHeight="1">
      <c r="A22" s="27" t="s">
        <v>94</v>
      </c>
      <c r="B22" s="192">
        <f t="shared" si="2"/>
        <v>1546</v>
      </c>
      <c r="C22" s="193">
        <f t="shared" si="3"/>
        <v>659</v>
      </c>
      <c r="D22" s="193">
        <f t="shared" si="4"/>
        <v>887</v>
      </c>
      <c r="E22" s="193">
        <v>100</v>
      </c>
      <c r="F22" s="196">
        <f t="shared" si="5"/>
        <v>42.62613195342821</v>
      </c>
      <c r="G22" s="196">
        <f t="shared" si="6"/>
        <v>57.37386804657179</v>
      </c>
      <c r="H22" s="113"/>
      <c r="I22" s="199">
        <f t="shared" si="7"/>
        <v>346</v>
      </c>
      <c r="J22" s="385">
        <v>149</v>
      </c>
      <c r="K22" s="385">
        <v>197</v>
      </c>
      <c r="L22" s="52">
        <f t="shared" si="8"/>
        <v>218</v>
      </c>
      <c r="M22" s="385">
        <v>90</v>
      </c>
      <c r="N22" s="385">
        <v>128</v>
      </c>
      <c r="O22" s="27" t="s">
        <v>94</v>
      </c>
      <c r="P22" s="204">
        <f t="shared" si="9"/>
        <v>210</v>
      </c>
      <c r="Q22" s="385">
        <v>86</v>
      </c>
      <c r="R22" s="385">
        <v>124</v>
      </c>
      <c r="S22" s="52">
        <f t="shared" si="10"/>
        <v>283</v>
      </c>
      <c r="T22" s="385">
        <v>113</v>
      </c>
      <c r="U22" s="385">
        <v>170</v>
      </c>
      <c r="V22" s="52"/>
      <c r="W22" s="205">
        <f t="shared" si="11"/>
        <v>164</v>
      </c>
      <c r="X22" s="385">
        <v>72</v>
      </c>
      <c r="Y22" s="385">
        <v>92</v>
      </c>
      <c r="Z22" s="52">
        <f t="shared" si="12"/>
        <v>174</v>
      </c>
      <c r="AA22" s="385">
        <v>75</v>
      </c>
      <c r="AB22" s="385">
        <v>99</v>
      </c>
      <c r="AC22" s="52">
        <f t="shared" si="13"/>
        <v>151</v>
      </c>
      <c r="AD22" s="385">
        <v>74</v>
      </c>
      <c r="AE22" s="385">
        <v>77</v>
      </c>
    </row>
    <row r="23" spans="1:31" ht="22.5" customHeight="1">
      <c r="A23" s="27" t="s">
        <v>95</v>
      </c>
      <c r="B23" s="192">
        <f t="shared" si="2"/>
        <v>973</v>
      </c>
      <c r="C23" s="193">
        <f t="shared" si="2"/>
        <v>368</v>
      </c>
      <c r="D23" s="193">
        <f t="shared" si="2"/>
        <v>605</v>
      </c>
      <c r="E23" s="193">
        <v>100</v>
      </c>
      <c r="F23" s="196">
        <f t="shared" si="5"/>
        <v>37.82117163412128</v>
      </c>
      <c r="G23" s="196">
        <f t="shared" si="6"/>
        <v>62.17882836587872</v>
      </c>
      <c r="H23" s="113"/>
      <c r="I23" s="199">
        <f t="shared" si="7"/>
        <v>222</v>
      </c>
      <c r="J23" s="385">
        <v>80</v>
      </c>
      <c r="K23" s="200">
        <v>142</v>
      </c>
      <c r="L23" s="52">
        <f t="shared" si="8"/>
        <v>137</v>
      </c>
      <c r="M23" s="385">
        <v>58</v>
      </c>
      <c r="N23" s="385">
        <v>79</v>
      </c>
      <c r="O23" s="27" t="s">
        <v>95</v>
      </c>
      <c r="P23" s="204">
        <f t="shared" si="9"/>
        <v>133</v>
      </c>
      <c r="Q23" s="385">
        <v>42</v>
      </c>
      <c r="R23" s="385">
        <v>91</v>
      </c>
      <c r="S23" s="52">
        <f t="shared" si="10"/>
        <v>177</v>
      </c>
      <c r="T23" s="385">
        <v>67</v>
      </c>
      <c r="U23" s="385">
        <v>110</v>
      </c>
      <c r="V23" s="52"/>
      <c r="W23" s="205">
        <f t="shared" si="11"/>
        <v>120</v>
      </c>
      <c r="X23" s="385">
        <v>47</v>
      </c>
      <c r="Y23" s="385">
        <v>73</v>
      </c>
      <c r="Z23" s="52">
        <f t="shared" si="12"/>
        <v>75</v>
      </c>
      <c r="AA23" s="385">
        <v>34</v>
      </c>
      <c r="AB23" s="385">
        <v>41</v>
      </c>
      <c r="AC23" s="52">
        <f t="shared" si="13"/>
        <v>109</v>
      </c>
      <c r="AD23" s="385">
        <v>40</v>
      </c>
      <c r="AE23" s="385">
        <v>69</v>
      </c>
    </row>
    <row r="24" spans="1:31" ht="22.5" customHeight="1">
      <c r="A24" s="27" t="s">
        <v>96</v>
      </c>
      <c r="B24" s="192">
        <f t="shared" si="2"/>
        <v>540</v>
      </c>
      <c r="C24" s="193">
        <f t="shared" si="2"/>
        <v>195</v>
      </c>
      <c r="D24" s="193">
        <f t="shared" si="2"/>
        <v>345</v>
      </c>
      <c r="E24" s="193">
        <v>100</v>
      </c>
      <c r="F24" s="196">
        <f t="shared" si="5"/>
        <v>36.11111111111111</v>
      </c>
      <c r="G24" s="196">
        <f t="shared" si="6"/>
        <v>63.888888888888886</v>
      </c>
      <c r="H24" s="113"/>
      <c r="I24" s="199">
        <f t="shared" si="7"/>
        <v>133</v>
      </c>
      <c r="J24" s="385">
        <v>50</v>
      </c>
      <c r="K24" s="200">
        <v>83</v>
      </c>
      <c r="L24" s="52">
        <f t="shared" si="8"/>
        <v>79</v>
      </c>
      <c r="M24" s="385">
        <v>26</v>
      </c>
      <c r="N24" s="385">
        <v>53</v>
      </c>
      <c r="O24" s="27" t="s">
        <v>96</v>
      </c>
      <c r="P24" s="204">
        <f t="shared" si="9"/>
        <v>75</v>
      </c>
      <c r="Q24" s="385">
        <v>26</v>
      </c>
      <c r="R24" s="385">
        <v>49</v>
      </c>
      <c r="S24" s="52">
        <f t="shared" si="10"/>
        <v>80</v>
      </c>
      <c r="T24" s="385">
        <v>38</v>
      </c>
      <c r="U24" s="385">
        <v>42</v>
      </c>
      <c r="V24" s="52"/>
      <c r="W24" s="205">
        <f t="shared" si="11"/>
        <v>57</v>
      </c>
      <c r="X24" s="385">
        <v>19</v>
      </c>
      <c r="Y24" s="385">
        <v>38</v>
      </c>
      <c r="Z24" s="52">
        <f t="shared" si="12"/>
        <v>60</v>
      </c>
      <c r="AA24" s="385">
        <v>18</v>
      </c>
      <c r="AB24" s="385">
        <v>42</v>
      </c>
      <c r="AC24" s="52">
        <f t="shared" si="13"/>
        <v>56</v>
      </c>
      <c r="AD24" s="385">
        <v>18</v>
      </c>
      <c r="AE24" s="385">
        <v>38</v>
      </c>
    </row>
    <row r="25" spans="1:31" ht="22.5" customHeight="1">
      <c r="A25" s="27" t="s">
        <v>97</v>
      </c>
      <c r="B25" s="192">
        <f t="shared" si="2"/>
        <v>229</v>
      </c>
      <c r="C25" s="193">
        <f t="shared" si="2"/>
        <v>72</v>
      </c>
      <c r="D25" s="193">
        <f t="shared" si="2"/>
        <v>157</v>
      </c>
      <c r="E25" s="193">
        <v>100</v>
      </c>
      <c r="F25" s="196">
        <f t="shared" si="5"/>
        <v>31.4410480349345</v>
      </c>
      <c r="G25" s="196">
        <f t="shared" si="6"/>
        <v>68.5589519650655</v>
      </c>
      <c r="H25" s="113"/>
      <c r="I25" s="199">
        <f t="shared" si="7"/>
        <v>53</v>
      </c>
      <c r="J25" s="385">
        <v>19</v>
      </c>
      <c r="K25" s="200">
        <v>34</v>
      </c>
      <c r="L25" s="52">
        <f t="shared" si="8"/>
        <v>37</v>
      </c>
      <c r="M25" s="385">
        <v>11</v>
      </c>
      <c r="N25" s="385">
        <v>26</v>
      </c>
      <c r="O25" s="27" t="s">
        <v>97</v>
      </c>
      <c r="P25" s="204">
        <f t="shared" si="9"/>
        <v>32</v>
      </c>
      <c r="Q25" s="385">
        <v>13</v>
      </c>
      <c r="R25" s="385">
        <v>19</v>
      </c>
      <c r="S25" s="52">
        <f t="shared" si="10"/>
        <v>53</v>
      </c>
      <c r="T25" s="385">
        <v>16</v>
      </c>
      <c r="U25" s="385">
        <v>37</v>
      </c>
      <c r="V25" s="52"/>
      <c r="W25" s="205">
        <f t="shared" si="11"/>
        <v>15</v>
      </c>
      <c r="X25" s="385">
        <v>3</v>
      </c>
      <c r="Y25" s="385">
        <v>12</v>
      </c>
      <c r="Z25" s="52">
        <f t="shared" si="12"/>
        <v>20</v>
      </c>
      <c r="AA25" s="385">
        <v>5</v>
      </c>
      <c r="AB25" s="385">
        <v>15</v>
      </c>
      <c r="AC25" s="52">
        <f t="shared" si="13"/>
        <v>19</v>
      </c>
      <c r="AD25" s="385">
        <v>5</v>
      </c>
      <c r="AE25" s="385">
        <v>14</v>
      </c>
    </row>
    <row r="26" spans="1:31" ht="22.5" customHeight="1">
      <c r="A26" s="27" t="s">
        <v>98</v>
      </c>
      <c r="B26" s="192">
        <f t="shared" si="2"/>
        <v>67</v>
      </c>
      <c r="C26" s="193">
        <f t="shared" si="2"/>
        <v>17</v>
      </c>
      <c r="D26" s="193">
        <f t="shared" si="2"/>
        <v>50</v>
      </c>
      <c r="E26" s="193">
        <v>100</v>
      </c>
      <c r="F26" s="196">
        <f t="shared" si="5"/>
        <v>25.37313432835821</v>
      </c>
      <c r="G26" s="196">
        <f t="shared" si="6"/>
        <v>74.6268656716418</v>
      </c>
      <c r="H26" s="113"/>
      <c r="I26" s="199">
        <f t="shared" si="7"/>
        <v>15</v>
      </c>
      <c r="J26" s="385">
        <v>4</v>
      </c>
      <c r="K26" s="200">
        <v>11</v>
      </c>
      <c r="L26" s="52">
        <f t="shared" si="8"/>
        <v>17</v>
      </c>
      <c r="M26" s="385">
        <v>5</v>
      </c>
      <c r="N26" s="385">
        <v>12</v>
      </c>
      <c r="O26" s="27" t="s">
        <v>98</v>
      </c>
      <c r="P26" s="204">
        <f t="shared" si="9"/>
        <v>11</v>
      </c>
      <c r="Q26" s="385">
        <v>5</v>
      </c>
      <c r="R26" s="385">
        <v>6</v>
      </c>
      <c r="S26" s="52">
        <f t="shared" si="10"/>
        <v>8</v>
      </c>
      <c r="T26" s="385">
        <v>2</v>
      </c>
      <c r="U26" s="385">
        <v>6</v>
      </c>
      <c r="V26" s="52"/>
      <c r="W26" s="205">
        <f t="shared" si="11"/>
        <v>11</v>
      </c>
      <c r="X26" s="385">
        <v>1</v>
      </c>
      <c r="Y26" s="385">
        <v>10</v>
      </c>
      <c r="Z26" s="52">
        <f t="shared" si="12"/>
        <v>2</v>
      </c>
      <c r="AA26" s="385" t="s">
        <v>50</v>
      </c>
      <c r="AB26" s="385">
        <v>2</v>
      </c>
      <c r="AC26" s="52">
        <f t="shared" si="13"/>
        <v>3</v>
      </c>
      <c r="AD26" s="385" t="s">
        <v>50</v>
      </c>
      <c r="AE26" s="385">
        <v>3</v>
      </c>
    </row>
    <row r="27" spans="1:31" ht="22.5" customHeight="1">
      <c r="A27" s="27" t="s">
        <v>99</v>
      </c>
      <c r="B27" s="192">
        <f t="shared" si="2"/>
        <v>13</v>
      </c>
      <c r="C27" s="193">
        <f t="shared" si="2"/>
        <v>2</v>
      </c>
      <c r="D27" s="193">
        <f t="shared" si="2"/>
        <v>11</v>
      </c>
      <c r="E27" s="193">
        <v>100</v>
      </c>
      <c r="F27" s="196">
        <f t="shared" si="5"/>
        <v>15.384615384615385</v>
      </c>
      <c r="G27" s="196">
        <f t="shared" si="6"/>
        <v>84.61538461538461</v>
      </c>
      <c r="H27" s="113"/>
      <c r="I27" s="199">
        <f t="shared" si="7"/>
        <v>7</v>
      </c>
      <c r="J27" s="385" t="s">
        <v>50</v>
      </c>
      <c r="K27" s="200">
        <v>7</v>
      </c>
      <c r="L27" s="52" t="s">
        <v>50</v>
      </c>
      <c r="M27" s="385" t="s">
        <v>50</v>
      </c>
      <c r="N27" s="385">
        <v>0</v>
      </c>
      <c r="O27" s="27" t="s">
        <v>99</v>
      </c>
      <c r="P27" s="204">
        <f t="shared" si="9"/>
        <v>2</v>
      </c>
      <c r="Q27" s="385" t="s">
        <v>50</v>
      </c>
      <c r="R27" s="385">
        <v>2</v>
      </c>
      <c r="S27" s="52">
        <f t="shared" si="10"/>
        <v>1</v>
      </c>
      <c r="T27" s="385" t="s">
        <v>50</v>
      </c>
      <c r="U27" s="385">
        <v>1</v>
      </c>
      <c r="V27" s="52"/>
      <c r="W27" s="205">
        <f t="shared" si="11"/>
        <v>1</v>
      </c>
      <c r="X27" s="385" t="s">
        <v>50</v>
      </c>
      <c r="Y27" s="385">
        <v>1</v>
      </c>
      <c r="Z27" s="52" t="s">
        <v>225</v>
      </c>
      <c r="AA27" s="385" t="s">
        <v>50</v>
      </c>
      <c r="AB27" s="385" t="s">
        <v>50</v>
      </c>
      <c r="AC27" s="52">
        <f t="shared" si="13"/>
        <v>2</v>
      </c>
      <c r="AD27" s="385">
        <v>2</v>
      </c>
      <c r="AE27" s="385" t="s">
        <v>50</v>
      </c>
    </row>
    <row r="28" spans="1:31" ht="22.5" customHeight="1" thickBot="1">
      <c r="A28" s="120" t="s">
        <v>100</v>
      </c>
      <c r="B28" s="194">
        <f t="shared" si="2"/>
        <v>4</v>
      </c>
      <c r="C28" s="195" t="s">
        <v>50</v>
      </c>
      <c r="D28" s="195">
        <f t="shared" si="2"/>
        <v>4</v>
      </c>
      <c r="E28" s="195">
        <v>100</v>
      </c>
      <c r="F28" s="197">
        <v>0</v>
      </c>
      <c r="G28" s="197">
        <f t="shared" si="6"/>
        <v>100</v>
      </c>
      <c r="H28" s="189"/>
      <c r="I28" s="201" t="s">
        <v>50</v>
      </c>
      <c r="J28" s="201" t="s">
        <v>50</v>
      </c>
      <c r="K28" s="201" t="s">
        <v>50</v>
      </c>
      <c r="L28" s="202">
        <f t="shared" si="8"/>
        <v>1</v>
      </c>
      <c r="M28" s="387" t="s">
        <v>50</v>
      </c>
      <c r="N28" s="387">
        <v>1</v>
      </c>
      <c r="O28" s="120" t="s">
        <v>100</v>
      </c>
      <c r="P28" s="206" t="s">
        <v>50</v>
      </c>
      <c r="Q28" s="207" t="s">
        <v>50</v>
      </c>
      <c r="R28" s="207" t="s">
        <v>50</v>
      </c>
      <c r="S28" s="202">
        <f t="shared" si="10"/>
        <v>2</v>
      </c>
      <c r="T28" s="387" t="s">
        <v>50</v>
      </c>
      <c r="U28" s="387">
        <v>2</v>
      </c>
      <c r="V28" s="52"/>
      <c r="W28" s="207">
        <f t="shared" si="11"/>
        <v>1</v>
      </c>
      <c r="X28" s="387" t="s">
        <v>50</v>
      </c>
      <c r="Y28" s="387">
        <v>1</v>
      </c>
      <c r="Z28" s="202" t="s">
        <v>50</v>
      </c>
      <c r="AA28" s="202" t="s">
        <v>50</v>
      </c>
      <c r="AB28" s="202" t="s">
        <v>50</v>
      </c>
      <c r="AC28" s="202" t="s">
        <v>50</v>
      </c>
      <c r="AD28" s="202" t="s">
        <v>50</v>
      </c>
      <c r="AE28" s="202" t="s">
        <v>50</v>
      </c>
    </row>
    <row r="29" spans="1:31" ht="19.5" customHeight="1" thickTop="1">
      <c r="A29" s="7" t="s">
        <v>71</v>
      </c>
      <c r="O29" s="7" t="s">
        <v>71</v>
      </c>
      <c r="P29" s="114"/>
      <c r="Q29" s="115"/>
      <c r="S29" s="116"/>
      <c r="T29" s="116"/>
      <c r="U29" s="116"/>
      <c r="Z29" s="117"/>
      <c r="AA29" s="117"/>
      <c r="AB29" s="117"/>
      <c r="AC29" s="117"/>
      <c r="AD29" s="117"/>
      <c r="AE29" s="117"/>
    </row>
    <row r="30" spans="1:31" ht="15" customHeight="1">
      <c r="A30" s="7" t="s">
        <v>101</v>
      </c>
      <c r="I30" s="87"/>
      <c r="O30" s="7" t="s">
        <v>101</v>
      </c>
      <c r="P30" s="114"/>
      <c r="Q30" s="115"/>
      <c r="S30" s="116"/>
      <c r="T30" s="116"/>
      <c r="U30" s="116"/>
      <c r="W30" s="87" t="s">
        <v>75</v>
      </c>
      <c r="Z30" s="117"/>
      <c r="AA30" s="117"/>
      <c r="AB30" s="117"/>
      <c r="AC30" s="117"/>
      <c r="AD30" s="117"/>
      <c r="AE30" s="117"/>
    </row>
    <row r="31" spans="15:25" ht="10.5" customHeight="1">
      <c r="O31" s="7"/>
      <c r="W31" s="135"/>
      <c r="X31" s="135"/>
      <c r="Y31" s="135"/>
    </row>
    <row r="32" spans="23:25" ht="11.25">
      <c r="W32" s="135"/>
      <c r="X32" s="135"/>
      <c r="Y32" s="135"/>
    </row>
    <row r="33" spans="23:25" ht="11.25">
      <c r="W33" s="135"/>
      <c r="X33" s="135"/>
      <c r="Y33" s="135"/>
    </row>
    <row r="34" spans="23:25" ht="11.25">
      <c r="W34" s="135"/>
      <c r="X34" s="135"/>
      <c r="Y34" s="135"/>
    </row>
    <row r="35" spans="23:25" ht="11.25">
      <c r="W35" s="135"/>
      <c r="X35" s="135"/>
      <c r="Y35" s="135"/>
    </row>
    <row r="36" spans="23:25" ht="11.25">
      <c r="W36" s="135"/>
      <c r="X36" s="135"/>
      <c r="Y36" s="135"/>
    </row>
    <row r="37" spans="23:25" ht="11.25">
      <c r="W37" s="135"/>
      <c r="X37" s="135"/>
      <c r="Y37" s="135"/>
    </row>
    <row r="38" spans="23:25" ht="11.25">
      <c r="W38" s="135"/>
      <c r="X38" s="135"/>
      <c r="Y38" s="135"/>
    </row>
    <row r="39" spans="23:25" ht="11.25">
      <c r="W39" s="135"/>
      <c r="X39" s="135"/>
      <c r="Y39" s="135"/>
    </row>
    <row r="40" spans="23:25" ht="11.25">
      <c r="W40" s="135"/>
      <c r="X40" s="135"/>
      <c r="Y40" s="135"/>
    </row>
    <row r="41" spans="23:25" ht="11.25">
      <c r="W41" s="135"/>
      <c r="X41" s="135"/>
      <c r="Y41" s="135"/>
    </row>
    <row r="42" spans="23:25" ht="11.25">
      <c r="W42" s="135"/>
      <c r="X42" s="135"/>
      <c r="Y42" s="135"/>
    </row>
    <row r="43" spans="23:25" ht="11.25">
      <c r="W43" s="135"/>
      <c r="X43" s="135"/>
      <c r="Y43" s="135"/>
    </row>
    <row r="44" spans="2:31" ht="11.25">
      <c r="B44" s="110"/>
      <c r="C44" s="118"/>
      <c r="D44" s="118"/>
      <c r="E44" s="119"/>
      <c r="F44" s="119"/>
      <c r="G44" s="119"/>
      <c r="I44" s="118"/>
      <c r="J44" s="118"/>
      <c r="K44" s="118"/>
      <c r="L44" s="112"/>
      <c r="M44" s="112"/>
      <c r="N44" s="112"/>
      <c r="O44" s="7"/>
      <c r="P44" s="118"/>
      <c r="R44" s="118"/>
      <c r="S44" s="136"/>
      <c r="T44" s="136"/>
      <c r="U44" s="136"/>
      <c r="W44" s="133"/>
      <c r="X44" s="133"/>
      <c r="Y44" s="133"/>
      <c r="Z44" s="136"/>
      <c r="AA44" s="136"/>
      <c r="AB44" s="136"/>
      <c r="AC44" s="136"/>
      <c r="AD44" s="136"/>
      <c r="AE44" s="136"/>
    </row>
    <row r="45" spans="2:31" ht="11.25">
      <c r="B45" s="110"/>
      <c r="C45" s="118"/>
      <c r="D45" s="118"/>
      <c r="E45" s="119"/>
      <c r="F45" s="119"/>
      <c r="G45" s="119"/>
      <c r="I45" s="118"/>
      <c r="J45" s="118"/>
      <c r="K45" s="118"/>
      <c r="L45" s="112"/>
      <c r="M45" s="112"/>
      <c r="N45" s="112"/>
      <c r="O45" s="7"/>
      <c r="P45" s="118"/>
      <c r="R45" s="118"/>
      <c r="S45" s="136"/>
      <c r="T45" s="136"/>
      <c r="U45" s="136"/>
      <c r="W45" s="133"/>
      <c r="X45" s="133"/>
      <c r="Y45" s="133"/>
      <c r="Z45" s="136"/>
      <c r="AA45" s="136"/>
      <c r="AB45" s="136"/>
      <c r="AC45" s="136"/>
      <c r="AD45" s="136"/>
      <c r="AE45" s="136"/>
    </row>
    <row r="46" spans="23:25" ht="11.25">
      <c r="W46" s="135"/>
      <c r="X46" s="135"/>
      <c r="Y46" s="135"/>
    </row>
    <row r="47" spans="23:25" ht="11.25">
      <c r="W47" s="135"/>
      <c r="X47" s="135"/>
      <c r="Y47" s="135"/>
    </row>
    <row r="48" spans="23:25" ht="11.25">
      <c r="W48" s="135"/>
      <c r="X48" s="135"/>
      <c r="Y48" s="135"/>
    </row>
    <row r="49" spans="23:25" ht="11.25">
      <c r="W49" s="135"/>
      <c r="X49" s="135"/>
      <c r="Y49" s="135"/>
    </row>
    <row r="50" spans="23:25" ht="11.25">
      <c r="W50" s="135"/>
      <c r="X50" s="135"/>
      <c r="Y50" s="135"/>
    </row>
    <row r="51" spans="23:25" ht="11.25">
      <c r="W51" s="135"/>
      <c r="X51" s="135"/>
      <c r="Y51" s="135"/>
    </row>
    <row r="52" spans="23:25" ht="11.25">
      <c r="W52" s="135"/>
      <c r="X52" s="135"/>
      <c r="Y52" s="135"/>
    </row>
    <row r="53" spans="23:25" ht="11.25">
      <c r="W53" s="135"/>
      <c r="X53" s="135"/>
      <c r="Y53" s="135"/>
    </row>
    <row r="54" spans="23:25" ht="11.25">
      <c r="W54" s="135"/>
      <c r="X54" s="135"/>
      <c r="Y54" s="135"/>
    </row>
    <row r="55" spans="23:25" ht="11.25">
      <c r="W55" s="135"/>
      <c r="X55" s="135"/>
      <c r="Y55" s="135"/>
    </row>
    <row r="56" spans="23:25" ht="11.25">
      <c r="W56" s="135"/>
      <c r="X56" s="135"/>
      <c r="Y56" s="135"/>
    </row>
    <row r="57" spans="23:25" ht="11.25">
      <c r="W57" s="135"/>
      <c r="X57" s="135"/>
      <c r="Y57" s="135"/>
    </row>
    <row r="58" spans="23:25" ht="11.25">
      <c r="W58" s="135"/>
      <c r="X58" s="135"/>
      <c r="Y58" s="135"/>
    </row>
    <row r="59" spans="23:25" ht="11.25">
      <c r="W59" s="135"/>
      <c r="X59" s="135"/>
      <c r="Y59" s="135"/>
    </row>
    <row r="60" spans="23:25" ht="11.25">
      <c r="W60" s="135"/>
      <c r="X60" s="135"/>
      <c r="Y60" s="135"/>
    </row>
    <row r="61" spans="23:25" ht="11.25">
      <c r="W61" s="135"/>
      <c r="X61" s="135"/>
      <c r="Y61" s="135"/>
    </row>
    <row r="62" spans="23:25" ht="11.25">
      <c r="W62" s="135"/>
      <c r="X62" s="135"/>
      <c r="Y62" s="135"/>
    </row>
    <row r="63" spans="23:25" ht="11.25">
      <c r="W63" s="135"/>
      <c r="X63" s="135"/>
      <c r="Y63" s="135"/>
    </row>
    <row r="64" spans="23:25" ht="11.25">
      <c r="W64" s="135"/>
      <c r="X64" s="135"/>
      <c r="Y64" s="135"/>
    </row>
    <row r="65" spans="23:25" ht="11.25">
      <c r="W65" s="135"/>
      <c r="X65" s="135"/>
      <c r="Y65" s="135"/>
    </row>
    <row r="66" spans="23:25" ht="11.25">
      <c r="W66" s="135"/>
      <c r="X66" s="135"/>
      <c r="Y66" s="135"/>
    </row>
    <row r="67" spans="23:25" ht="11.25">
      <c r="W67" s="135"/>
      <c r="X67" s="135"/>
      <c r="Y67" s="135"/>
    </row>
    <row r="68" spans="23:25" ht="11.25">
      <c r="W68" s="135"/>
      <c r="X68" s="135"/>
      <c r="Y68" s="135"/>
    </row>
    <row r="69" spans="23:25" ht="11.25">
      <c r="W69" s="135"/>
      <c r="X69" s="135"/>
      <c r="Y69" s="135"/>
    </row>
    <row r="70" spans="23:25" ht="11.25">
      <c r="W70" s="135"/>
      <c r="X70" s="135"/>
      <c r="Y70" s="135"/>
    </row>
    <row r="71" spans="23:25" ht="11.25">
      <c r="W71" s="135"/>
      <c r="X71" s="135"/>
      <c r="Y71" s="135"/>
    </row>
    <row r="72" spans="23:25" ht="11.25">
      <c r="W72" s="135"/>
      <c r="X72" s="135"/>
      <c r="Y72" s="135"/>
    </row>
    <row r="73" spans="23:25" ht="11.25">
      <c r="W73" s="135"/>
      <c r="X73" s="135"/>
      <c r="Y73" s="135"/>
    </row>
    <row r="74" spans="23:25" ht="11.25">
      <c r="W74" s="135"/>
      <c r="X74" s="135"/>
      <c r="Y74" s="135"/>
    </row>
    <row r="75" spans="23:25" ht="11.25">
      <c r="W75" s="135"/>
      <c r="X75" s="135"/>
      <c r="Y75" s="135"/>
    </row>
    <row r="76" spans="23:25" ht="11.25">
      <c r="W76" s="135"/>
      <c r="X76" s="135"/>
      <c r="Y76" s="135"/>
    </row>
    <row r="77" spans="23:25" ht="11.25">
      <c r="W77" s="135"/>
      <c r="X77" s="135"/>
      <c r="Y77" s="135"/>
    </row>
    <row r="78" spans="23:25" ht="11.25">
      <c r="W78" s="135"/>
      <c r="X78" s="135"/>
      <c r="Y78" s="135"/>
    </row>
    <row r="79" spans="23:25" ht="11.25">
      <c r="W79" s="135"/>
      <c r="X79" s="135"/>
      <c r="Y79" s="135"/>
    </row>
    <row r="80" spans="23:25" ht="11.25">
      <c r="W80" s="135"/>
      <c r="X80" s="135"/>
      <c r="Y80" s="135"/>
    </row>
    <row r="81" spans="23:25" ht="11.25">
      <c r="W81" s="135"/>
      <c r="X81" s="135"/>
      <c r="Y81" s="135"/>
    </row>
    <row r="82" spans="23:25" ht="11.25">
      <c r="W82" s="135"/>
      <c r="X82" s="135"/>
      <c r="Y82" s="135"/>
    </row>
    <row r="83" spans="23:25" ht="11.25">
      <c r="W83" s="135"/>
      <c r="X83" s="135"/>
      <c r="Y83" s="135"/>
    </row>
    <row r="84" spans="23:25" ht="11.25">
      <c r="W84" s="135"/>
      <c r="X84" s="135"/>
      <c r="Y84" s="135"/>
    </row>
    <row r="85" spans="23:25" ht="11.25">
      <c r="W85" s="135"/>
      <c r="X85" s="135"/>
      <c r="Y85" s="135"/>
    </row>
    <row r="86" spans="23:25" ht="11.25">
      <c r="W86" s="135"/>
      <c r="X86" s="135"/>
      <c r="Y86" s="135"/>
    </row>
    <row r="87" spans="23:25" ht="11.25">
      <c r="W87" s="135"/>
      <c r="X87" s="135"/>
      <c r="Y87" s="135"/>
    </row>
    <row r="88" spans="23:25" ht="11.25">
      <c r="W88" s="135"/>
      <c r="X88" s="135"/>
      <c r="Y88" s="135"/>
    </row>
    <row r="89" spans="23:25" ht="11.25">
      <c r="W89" s="135"/>
      <c r="X89" s="135"/>
      <c r="Y89" s="135"/>
    </row>
    <row r="90" spans="23:25" ht="11.25">
      <c r="W90" s="135"/>
      <c r="X90" s="135"/>
      <c r="Y90" s="135"/>
    </row>
    <row r="91" spans="23:25" ht="11.25">
      <c r="W91" s="135"/>
      <c r="X91" s="135"/>
      <c r="Y91" s="135"/>
    </row>
    <row r="92" spans="23:25" ht="11.25">
      <c r="W92" s="135"/>
      <c r="X92" s="135"/>
      <c r="Y92" s="135"/>
    </row>
    <row r="93" spans="23:25" ht="11.25">
      <c r="W93" s="135"/>
      <c r="X93" s="135"/>
      <c r="Y93" s="135"/>
    </row>
    <row r="94" spans="23:25" ht="11.25">
      <c r="W94" s="135"/>
      <c r="X94" s="135"/>
      <c r="Y94" s="135"/>
    </row>
    <row r="95" spans="23:25" ht="11.25">
      <c r="W95" s="135"/>
      <c r="X95" s="135"/>
      <c r="Y95" s="135"/>
    </row>
    <row r="96" spans="23:25" ht="11.25">
      <c r="W96" s="135"/>
      <c r="X96" s="135"/>
      <c r="Y96" s="135"/>
    </row>
    <row r="97" spans="23:25" ht="11.25">
      <c r="W97" s="135"/>
      <c r="X97" s="135"/>
      <c r="Y97" s="135"/>
    </row>
    <row r="98" spans="23:25" ht="11.25">
      <c r="W98" s="135"/>
      <c r="X98" s="135"/>
      <c r="Y98" s="135"/>
    </row>
    <row r="99" spans="23:25" ht="11.25">
      <c r="W99" s="135"/>
      <c r="X99" s="135"/>
      <c r="Y99" s="135"/>
    </row>
    <row r="100" spans="23:25" ht="11.25">
      <c r="W100" s="135"/>
      <c r="X100" s="135"/>
      <c r="Y100" s="135"/>
    </row>
    <row r="101" spans="23:25" ht="11.25">
      <c r="W101" s="135"/>
      <c r="X101" s="135"/>
      <c r="Y101" s="135"/>
    </row>
    <row r="102" spans="23:25" ht="11.25">
      <c r="W102" s="135"/>
      <c r="X102" s="135"/>
      <c r="Y102" s="135"/>
    </row>
    <row r="103" spans="23:25" ht="11.25">
      <c r="W103" s="135"/>
      <c r="X103" s="135"/>
      <c r="Y103" s="135"/>
    </row>
    <row r="104" spans="23:25" ht="11.25">
      <c r="W104" s="135"/>
      <c r="X104" s="135"/>
      <c r="Y104" s="135"/>
    </row>
    <row r="105" spans="23:25" ht="11.25">
      <c r="W105" s="135"/>
      <c r="X105" s="135"/>
      <c r="Y105" s="135"/>
    </row>
    <row r="106" spans="23:25" ht="11.25">
      <c r="W106" s="135"/>
      <c r="X106" s="135"/>
      <c r="Y106" s="135"/>
    </row>
    <row r="107" spans="23:25" ht="11.25">
      <c r="W107" s="135"/>
      <c r="X107" s="135"/>
      <c r="Y107" s="135"/>
    </row>
    <row r="108" spans="23:25" ht="11.25">
      <c r="W108" s="135"/>
      <c r="X108" s="135"/>
      <c r="Y108" s="135"/>
    </row>
    <row r="109" spans="23:25" ht="11.25">
      <c r="W109" s="135"/>
      <c r="X109" s="135"/>
      <c r="Y109" s="135"/>
    </row>
    <row r="110" spans="23:25" ht="11.25">
      <c r="W110" s="135"/>
      <c r="X110" s="135"/>
      <c r="Y110" s="135"/>
    </row>
    <row r="111" spans="23:25" ht="11.25">
      <c r="W111" s="135"/>
      <c r="X111" s="135"/>
      <c r="Y111" s="135"/>
    </row>
    <row r="112" spans="23:25" ht="11.25">
      <c r="W112" s="135"/>
      <c r="X112" s="135"/>
      <c r="Y112" s="135"/>
    </row>
    <row r="113" spans="23:25" ht="11.25">
      <c r="W113" s="135"/>
      <c r="X113" s="135"/>
      <c r="Y113" s="135"/>
    </row>
    <row r="114" spans="23:25" ht="11.25">
      <c r="W114" s="135"/>
      <c r="X114" s="135"/>
      <c r="Y114" s="135"/>
    </row>
    <row r="115" spans="23:25" ht="11.25">
      <c r="W115" s="135"/>
      <c r="X115" s="135"/>
      <c r="Y115" s="135"/>
    </row>
    <row r="116" spans="23:25" ht="11.25">
      <c r="W116" s="135"/>
      <c r="X116" s="135"/>
      <c r="Y116" s="135"/>
    </row>
    <row r="117" spans="23:25" ht="11.25">
      <c r="W117" s="135"/>
      <c r="X117" s="135"/>
      <c r="Y117" s="135"/>
    </row>
    <row r="118" spans="23:25" ht="11.25">
      <c r="W118" s="135"/>
      <c r="X118" s="135"/>
      <c r="Y118" s="135"/>
    </row>
    <row r="119" spans="23:25" ht="11.25">
      <c r="W119" s="135"/>
      <c r="X119" s="135"/>
      <c r="Y119" s="135"/>
    </row>
    <row r="120" spans="23:25" ht="11.25">
      <c r="W120" s="135"/>
      <c r="X120" s="135"/>
      <c r="Y120" s="135"/>
    </row>
    <row r="121" spans="23:25" ht="11.25">
      <c r="W121" s="135"/>
      <c r="X121" s="135"/>
      <c r="Y121" s="135"/>
    </row>
    <row r="122" spans="23:25" ht="11.25">
      <c r="W122" s="135"/>
      <c r="X122" s="135"/>
      <c r="Y122" s="135"/>
    </row>
    <row r="123" spans="23:25" ht="11.25">
      <c r="W123" s="135"/>
      <c r="X123" s="135"/>
      <c r="Y123" s="135"/>
    </row>
    <row r="124" spans="23:25" ht="11.25">
      <c r="W124" s="135"/>
      <c r="X124" s="135"/>
      <c r="Y124" s="135"/>
    </row>
    <row r="125" spans="23:25" ht="11.25">
      <c r="W125" s="135"/>
      <c r="X125" s="135"/>
      <c r="Y125" s="135"/>
    </row>
    <row r="126" spans="23:25" ht="11.25">
      <c r="W126" s="135"/>
      <c r="X126" s="135"/>
      <c r="Y126" s="135"/>
    </row>
    <row r="127" spans="23:25" ht="11.25">
      <c r="W127" s="135"/>
      <c r="X127" s="135"/>
      <c r="Y127" s="135"/>
    </row>
    <row r="128" spans="23:25" ht="11.25">
      <c r="W128" s="135"/>
      <c r="X128" s="135"/>
      <c r="Y128" s="135"/>
    </row>
    <row r="129" spans="23:25" ht="11.25">
      <c r="W129" s="135"/>
      <c r="X129" s="135"/>
      <c r="Y129" s="135"/>
    </row>
    <row r="130" spans="23:25" ht="11.25">
      <c r="W130" s="135"/>
      <c r="X130" s="135"/>
      <c r="Y130" s="135"/>
    </row>
    <row r="131" spans="23:25" ht="11.25">
      <c r="W131" s="135"/>
      <c r="X131" s="135"/>
      <c r="Y131" s="135"/>
    </row>
    <row r="132" spans="23:25" ht="11.25">
      <c r="W132" s="135"/>
      <c r="X132" s="135"/>
      <c r="Y132" s="135"/>
    </row>
    <row r="133" spans="23:25" ht="11.25">
      <c r="W133" s="135"/>
      <c r="X133" s="135"/>
      <c r="Y133" s="135"/>
    </row>
    <row r="134" spans="23:25" ht="11.25">
      <c r="W134" s="135"/>
      <c r="X134" s="135"/>
      <c r="Y134" s="135"/>
    </row>
    <row r="135" spans="23:25" ht="11.25">
      <c r="W135" s="135"/>
      <c r="X135" s="135"/>
      <c r="Y135" s="135"/>
    </row>
    <row r="136" spans="23:25" ht="11.25">
      <c r="W136" s="135"/>
      <c r="X136" s="135"/>
      <c r="Y136" s="135"/>
    </row>
    <row r="137" spans="23:25" ht="11.25">
      <c r="W137" s="135"/>
      <c r="X137" s="135"/>
      <c r="Y137" s="135"/>
    </row>
    <row r="138" spans="23:25" ht="11.25">
      <c r="W138" s="135"/>
      <c r="X138" s="135"/>
      <c r="Y138" s="135"/>
    </row>
    <row r="139" spans="23:25" ht="11.25">
      <c r="W139" s="135"/>
      <c r="X139" s="135"/>
      <c r="Y139" s="135"/>
    </row>
    <row r="140" spans="23:25" ht="11.25">
      <c r="W140" s="135"/>
      <c r="X140" s="135"/>
      <c r="Y140" s="135"/>
    </row>
    <row r="141" spans="23:25" ht="11.25">
      <c r="W141" s="135"/>
      <c r="X141" s="135"/>
      <c r="Y141" s="135"/>
    </row>
    <row r="142" spans="23:25" ht="11.25">
      <c r="W142" s="135"/>
      <c r="X142" s="135"/>
      <c r="Y142" s="135"/>
    </row>
    <row r="143" spans="23:25" ht="11.25">
      <c r="W143" s="135"/>
      <c r="X143" s="135"/>
      <c r="Y143" s="135"/>
    </row>
    <row r="144" spans="23:25" ht="11.25">
      <c r="W144" s="135"/>
      <c r="X144" s="135"/>
      <c r="Y144" s="135"/>
    </row>
    <row r="145" spans="23:25" ht="11.25">
      <c r="W145" s="135"/>
      <c r="X145" s="135"/>
      <c r="Y145" s="135"/>
    </row>
  </sheetData>
  <mergeCells count="12">
    <mergeCell ref="AC3:AE3"/>
    <mergeCell ref="Z3:AB3"/>
    <mergeCell ref="W3:Y3"/>
    <mergeCell ref="B3:G3"/>
    <mergeCell ref="I3:K3"/>
    <mergeCell ref="L3:N3"/>
    <mergeCell ref="P3:R3"/>
    <mergeCell ref="S3:U3"/>
    <mergeCell ref="A1:G1"/>
    <mergeCell ref="I1:N1"/>
    <mergeCell ref="O1:U1"/>
    <mergeCell ref="W1:A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7" customWidth="1"/>
    <col min="2" max="2" width="16.88671875" style="7" customWidth="1"/>
    <col min="3" max="5" width="16.88671875" style="63" customWidth="1"/>
    <col min="6" max="6" width="2.77734375" style="63" customWidth="1"/>
    <col min="7" max="11" width="13.88671875" style="63" customWidth="1"/>
    <col min="12" max="20" width="8.88671875" style="14" customWidth="1"/>
    <col min="21" max="21" width="5.3359375" style="14" customWidth="1"/>
    <col min="22" max="16384" width="8.88671875" style="14" customWidth="1"/>
  </cols>
  <sheetData>
    <row r="1" spans="1:11" ht="45" customHeight="1">
      <c r="A1" s="347" t="s">
        <v>136</v>
      </c>
      <c r="B1" s="347"/>
      <c r="C1" s="347"/>
      <c r="D1" s="347"/>
      <c r="E1" s="347"/>
      <c r="F1" s="252"/>
      <c r="G1" s="373" t="s">
        <v>134</v>
      </c>
      <c r="H1" s="373"/>
      <c r="I1" s="373"/>
      <c r="J1" s="373"/>
      <c r="K1" s="373"/>
    </row>
    <row r="2" spans="1:11" s="7" customFormat="1" ht="25.5" customHeight="1" thickBot="1">
      <c r="A2" s="3" t="s">
        <v>116</v>
      </c>
      <c r="B2" s="3"/>
      <c r="C2" s="3"/>
      <c r="D2" s="3"/>
      <c r="E2" s="3"/>
      <c r="G2" s="3"/>
      <c r="H2" s="3"/>
      <c r="I2" s="3"/>
      <c r="J2" s="3"/>
      <c r="K2" s="11" t="s">
        <v>117</v>
      </c>
    </row>
    <row r="3" spans="1:11" ht="16.5" customHeight="1" thickTop="1">
      <c r="A3" s="212" t="s">
        <v>28</v>
      </c>
      <c r="B3" s="253" t="s">
        <v>118</v>
      </c>
      <c r="C3" s="369" t="s">
        <v>39</v>
      </c>
      <c r="D3" s="370"/>
      <c r="E3" s="370"/>
      <c r="F3" s="253"/>
      <c r="G3" s="370" t="s">
        <v>40</v>
      </c>
      <c r="H3" s="370"/>
      <c r="I3" s="374"/>
      <c r="J3" s="254" t="s">
        <v>133</v>
      </c>
      <c r="K3" s="253" t="s">
        <v>135</v>
      </c>
    </row>
    <row r="4" spans="1:11" ht="15.75" customHeight="1">
      <c r="A4" s="213" t="s">
        <v>171</v>
      </c>
      <c r="B4" s="253"/>
      <c r="C4" s="371" t="s">
        <v>18</v>
      </c>
      <c r="D4" s="372"/>
      <c r="E4" s="372"/>
      <c r="F4" s="253"/>
      <c r="G4" s="375" t="s">
        <v>19</v>
      </c>
      <c r="H4" s="375"/>
      <c r="I4" s="376"/>
      <c r="J4" s="257"/>
      <c r="K4" s="253"/>
    </row>
    <row r="5" spans="1:11" ht="15.75" customHeight="1">
      <c r="A5" s="27" t="s">
        <v>172</v>
      </c>
      <c r="B5" s="258"/>
      <c r="C5" s="259" t="s">
        <v>41</v>
      </c>
      <c r="D5" s="259" t="s">
        <v>42</v>
      </c>
      <c r="E5" s="260" t="s">
        <v>26</v>
      </c>
      <c r="F5" s="253"/>
      <c r="G5" s="261" t="s">
        <v>41</v>
      </c>
      <c r="H5" s="259" t="s">
        <v>42</v>
      </c>
      <c r="I5" s="260" t="s">
        <v>26</v>
      </c>
      <c r="J5" s="257"/>
      <c r="K5" s="253"/>
    </row>
    <row r="6" spans="1:11" ht="15.75" customHeight="1">
      <c r="A6" s="214" t="s">
        <v>173</v>
      </c>
      <c r="B6" s="256" t="s">
        <v>119</v>
      </c>
      <c r="C6" s="99" t="s">
        <v>43</v>
      </c>
      <c r="D6" s="99" t="s">
        <v>44</v>
      </c>
      <c r="E6" s="262" t="s">
        <v>45</v>
      </c>
      <c r="F6" s="253"/>
      <c r="G6" s="40" t="s">
        <v>43</v>
      </c>
      <c r="H6" s="99" t="s">
        <v>44</v>
      </c>
      <c r="I6" s="262" t="s">
        <v>45</v>
      </c>
      <c r="J6" s="263" t="s">
        <v>25</v>
      </c>
      <c r="K6" s="255" t="s">
        <v>20</v>
      </c>
    </row>
    <row r="7" spans="1:11" s="7" customFormat="1" ht="29.25" customHeight="1">
      <c r="A7" s="47">
        <v>2001</v>
      </c>
      <c r="B7" s="158">
        <f>SUM(C7,G7,J7,K7)</f>
        <v>686</v>
      </c>
      <c r="C7" s="158">
        <v>231</v>
      </c>
      <c r="D7" s="159" t="s">
        <v>50</v>
      </c>
      <c r="E7" s="159" t="s">
        <v>50</v>
      </c>
      <c r="F7" s="159"/>
      <c r="G7" s="160">
        <v>305</v>
      </c>
      <c r="H7" s="159" t="s">
        <v>50</v>
      </c>
      <c r="I7" s="159" t="s">
        <v>50</v>
      </c>
      <c r="J7" s="160">
        <v>119</v>
      </c>
      <c r="K7" s="161">
        <v>31</v>
      </c>
    </row>
    <row r="8" spans="1:11" s="7" customFormat="1" ht="29.25" customHeight="1">
      <c r="A8" s="47">
        <v>2002</v>
      </c>
      <c r="B8" s="158">
        <f>SUM(C8,G8,J8,K8)</f>
        <v>632</v>
      </c>
      <c r="C8" s="158">
        <f aca="true" t="shared" si="0" ref="C8:C13">SUM(D8:E8)</f>
        <v>170</v>
      </c>
      <c r="D8" s="158">
        <v>92</v>
      </c>
      <c r="E8" s="162">
        <v>78</v>
      </c>
      <c r="F8" s="162"/>
      <c r="G8" s="162">
        <f aca="true" t="shared" si="1" ref="G8:G13">SUM(H8:I8)</f>
        <v>328</v>
      </c>
      <c r="H8" s="158">
        <v>179</v>
      </c>
      <c r="I8" s="162">
        <v>149</v>
      </c>
      <c r="J8" s="158">
        <v>97</v>
      </c>
      <c r="K8" s="158">
        <v>37</v>
      </c>
    </row>
    <row r="9" spans="1:11" s="7" customFormat="1" ht="29.25" customHeight="1">
      <c r="A9" s="47">
        <v>2003</v>
      </c>
      <c r="B9" s="158">
        <f>SUM(C9,G9,J9,K9)</f>
        <v>634</v>
      </c>
      <c r="C9" s="158">
        <f t="shared" si="0"/>
        <v>178</v>
      </c>
      <c r="D9" s="158">
        <v>90</v>
      </c>
      <c r="E9" s="162">
        <v>88</v>
      </c>
      <c r="F9" s="162"/>
      <c r="G9" s="162">
        <f t="shared" si="1"/>
        <v>312</v>
      </c>
      <c r="H9" s="158">
        <v>174</v>
      </c>
      <c r="I9" s="162">
        <v>138</v>
      </c>
      <c r="J9" s="158">
        <v>103</v>
      </c>
      <c r="K9" s="158">
        <v>41</v>
      </c>
    </row>
    <row r="10" spans="1:11" s="7" customFormat="1" ht="29.25" customHeight="1">
      <c r="A10" s="47">
        <v>2004</v>
      </c>
      <c r="B10" s="158">
        <f>SUM(C10,G10,J10,K10)</f>
        <v>637</v>
      </c>
      <c r="C10" s="158">
        <f t="shared" si="0"/>
        <v>176</v>
      </c>
      <c r="D10" s="158">
        <v>92</v>
      </c>
      <c r="E10" s="162">
        <v>84</v>
      </c>
      <c r="F10" s="162"/>
      <c r="G10" s="162">
        <f t="shared" si="1"/>
        <v>309</v>
      </c>
      <c r="H10" s="158">
        <v>163</v>
      </c>
      <c r="I10" s="162">
        <v>146</v>
      </c>
      <c r="J10" s="158">
        <v>112</v>
      </c>
      <c r="K10" s="158">
        <v>40</v>
      </c>
    </row>
    <row r="11" spans="1:11" s="7" customFormat="1" ht="29.25" customHeight="1">
      <c r="A11" s="82">
        <v>2005</v>
      </c>
      <c r="B11" s="182">
        <f>SUM(C11,G11,J11,K11)</f>
        <v>600</v>
      </c>
      <c r="C11" s="163">
        <f t="shared" si="0"/>
        <v>180</v>
      </c>
      <c r="D11" s="163">
        <f>SUM(D12:D23)</f>
        <v>97</v>
      </c>
      <c r="E11" s="163">
        <f>SUM(E12:E23)</f>
        <v>83</v>
      </c>
      <c r="F11" s="163"/>
      <c r="G11" s="181">
        <f t="shared" si="1"/>
        <v>268</v>
      </c>
      <c r="H11" s="163">
        <f>SUM(H12:H23)</f>
        <v>132</v>
      </c>
      <c r="I11" s="163">
        <f>SUM(I12:I23)</f>
        <v>136</v>
      </c>
      <c r="J11" s="163">
        <f>SUM(J12:J23)</f>
        <v>127</v>
      </c>
      <c r="K11" s="163">
        <f>SUM(K12:K23)</f>
        <v>25</v>
      </c>
    </row>
    <row r="12" spans="1:11" s="7" customFormat="1" ht="29.25" customHeight="1">
      <c r="A12" s="154" t="s">
        <v>121</v>
      </c>
      <c r="B12" s="208">
        <f aca="true" t="shared" si="2" ref="B12:B23">SUM(C12,G12,J12,K12)</f>
        <v>65</v>
      </c>
      <c r="C12" s="158">
        <f t="shared" si="0"/>
        <v>23</v>
      </c>
      <c r="D12" s="158">
        <v>12</v>
      </c>
      <c r="E12" s="158">
        <v>11</v>
      </c>
      <c r="F12" s="158"/>
      <c r="G12" s="162">
        <f t="shared" si="1"/>
        <v>29</v>
      </c>
      <c r="H12" s="158">
        <v>17</v>
      </c>
      <c r="I12" s="158">
        <v>12</v>
      </c>
      <c r="J12" s="158">
        <v>10</v>
      </c>
      <c r="K12" s="158">
        <v>3</v>
      </c>
    </row>
    <row r="13" spans="1:11" s="7" customFormat="1" ht="29.25" customHeight="1">
      <c r="A13" s="155" t="s">
        <v>122</v>
      </c>
      <c r="B13" s="208">
        <f t="shared" si="2"/>
        <v>39</v>
      </c>
      <c r="C13" s="158">
        <f t="shared" si="0"/>
        <v>16</v>
      </c>
      <c r="D13" s="158">
        <v>9</v>
      </c>
      <c r="E13" s="158">
        <v>7</v>
      </c>
      <c r="F13" s="158"/>
      <c r="G13" s="162">
        <f t="shared" si="1"/>
        <v>15</v>
      </c>
      <c r="H13" s="158">
        <v>6</v>
      </c>
      <c r="I13" s="158">
        <v>9</v>
      </c>
      <c r="J13" s="158">
        <v>8</v>
      </c>
      <c r="K13" s="162" t="s">
        <v>50</v>
      </c>
    </row>
    <row r="14" spans="1:11" s="7" customFormat="1" ht="29.25" customHeight="1">
      <c r="A14" s="156" t="s">
        <v>123</v>
      </c>
      <c r="B14" s="208">
        <f t="shared" si="2"/>
        <v>55</v>
      </c>
      <c r="C14" s="158">
        <f aca="true" t="shared" si="3" ref="C14:C23">SUM(D14:E14)</f>
        <v>18</v>
      </c>
      <c r="D14" s="158">
        <v>7</v>
      </c>
      <c r="E14" s="158">
        <v>11</v>
      </c>
      <c r="F14" s="158"/>
      <c r="G14" s="162">
        <f aca="true" t="shared" si="4" ref="G14:G23">SUM(H14:I14)</f>
        <v>22</v>
      </c>
      <c r="H14" s="158">
        <v>13</v>
      </c>
      <c r="I14" s="158">
        <v>9</v>
      </c>
      <c r="J14" s="158">
        <v>14</v>
      </c>
      <c r="K14" s="158">
        <v>1</v>
      </c>
    </row>
    <row r="15" spans="1:11" s="7" customFormat="1" ht="29.25" customHeight="1">
      <c r="A15" s="156" t="s">
        <v>124</v>
      </c>
      <c r="B15" s="208">
        <f t="shared" si="2"/>
        <v>49</v>
      </c>
      <c r="C15" s="158">
        <f t="shared" si="3"/>
        <v>13</v>
      </c>
      <c r="D15" s="158">
        <v>8</v>
      </c>
      <c r="E15" s="158">
        <v>5</v>
      </c>
      <c r="F15" s="158"/>
      <c r="G15" s="162">
        <f t="shared" si="4"/>
        <v>23</v>
      </c>
      <c r="H15" s="158">
        <v>13</v>
      </c>
      <c r="I15" s="158">
        <v>10</v>
      </c>
      <c r="J15" s="158">
        <v>13</v>
      </c>
      <c r="K15" s="162" t="s">
        <v>50</v>
      </c>
    </row>
    <row r="16" spans="1:11" s="7" customFormat="1" ht="29.25" customHeight="1">
      <c r="A16" s="156" t="s">
        <v>125</v>
      </c>
      <c r="B16" s="208">
        <f t="shared" si="2"/>
        <v>51</v>
      </c>
      <c r="C16" s="158">
        <f t="shared" si="3"/>
        <v>20</v>
      </c>
      <c r="D16" s="158">
        <v>5</v>
      </c>
      <c r="E16" s="158">
        <v>15</v>
      </c>
      <c r="F16" s="158"/>
      <c r="G16" s="162">
        <f t="shared" si="4"/>
        <v>18</v>
      </c>
      <c r="H16" s="158">
        <v>8</v>
      </c>
      <c r="I16" s="158">
        <v>10</v>
      </c>
      <c r="J16" s="158">
        <v>9</v>
      </c>
      <c r="K16" s="158">
        <v>4</v>
      </c>
    </row>
    <row r="17" spans="1:11" s="7" customFormat="1" ht="29.25" customHeight="1">
      <c r="A17" s="156" t="s">
        <v>126</v>
      </c>
      <c r="B17" s="208">
        <f t="shared" si="2"/>
        <v>45</v>
      </c>
      <c r="C17" s="158">
        <f t="shared" si="3"/>
        <v>15</v>
      </c>
      <c r="D17" s="158">
        <v>8</v>
      </c>
      <c r="E17" s="158">
        <v>7</v>
      </c>
      <c r="F17" s="158"/>
      <c r="G17" s="162">
        <f t="shared" si="4"/>
        <v>21</v>
      </c>
      <c r="H17" s="158">
        <v>10</v>
      </c>
      <c r="I17" s="158">
        <v>11</v>
      </c>
      <c r="J17" s="158">
        <v>7</v>
      </c>
      <c r="K17" s="158">
        <v>2</v>
      </c>
    </row>
    <row r="18" spans="1:11" s="7" customFormat="1" ht="29.25" customHeight="1">
      <c r="A18" s="156" t="s">
        <v>127</v>
      </c>
      <c r="B18" s="208">
        <f t="shared" si="2"/>
        <v>41</v>
      </c>
      <c r="C18" s="158">
        <f t="shared" si="3"/>
        <v>8</v>
      </c>
      <c r="D18" s="158">
        <v>7</v>
      </c>
      <c r="E18" s="158">
        <v>1</v>
      </c>
      <c r="F18" s="158"/>
      <c r="G18" s="162">
        <f t="shared" si="4"/>
        <v>27</v>
      </c>
      <c r="H18" s="158">
        <v>9</v>
      </c>
      <c r="I18" s="158">
        <v>18</v>
      </c>
      <c r="J18" s="158">
        <v>6</v>
      </c>
      <c r="K18" s="162" t="s">
        <v>50</v>
      </c>
    </row>
    <row r="19" spans="1:11" s="7" customFormat="1" ht="29.25" customHeight="1">
      <c r="A19" s="156" t="s">
        <v>128</v>
      </c>
      <c r="B19" s="208">
        <f t="shared" si="2"/>
        <v>52</v>
      </c>
      <c r="C19" s="158">
        <f t="shared" si="3"/>
        <v>19</v>
      </c>
      <c r="D19" s="158">
        <v>13</v>
      </c>
      <c r="E19" s="158">
        <v>6</v>
      </c>
      <c r="F19" s="158"/>
      <c r="G19" s="162">
        <f t="shared" si="4"/>
        <v>22</v>
      </c>
      <c r="H19" s="158">
        <v>11</v>
      </c>
      <c r="I19" s="158">
        <v>11</v>
      </c>
      <c r="J19" s="158">
        <v>9</v>
      </c>
      <c r="K19" s="158">
        <v>2</v>
      </c>
    </row>
    <row r="20" spans="1:11" s="7" customFormat="1" ht="29.25" customHeight="1">
      <c r="A20" s="156" t="s">
        <v>129</v>
      </c>
      <c r="B20" s="208">
        <f t="shared" si="2"/>
        <v>44</v>
      </c>
      <c r="C20" s="158">
        <f t="shared" si="3"/>
        <v>12</v>
      </c>
      <c r="D20" s="158">
        <v>5</v>
      </c>
      <c r="E20" s="158">
        <v>7</v>
      </c>
      <c r="F20" s="158"/>
      <c r="G20" s="162">
        <f t="shared" si="4"/>
        <v>21</v>
      </c>
      <c r="H20" s="158">
        <v>10</v>
      </c>
      <c r="I20" s="158">
        <v>11</v>
      </c>
      <c r="J20" s="158">
        <v>7</v>
      </c>
      <c r="K20" s="158">
        <v>4</v>
      </c>
    </row>
    <row r="21" spans="1:11" s="7" customFormat="1" ht="29.25" customHeight="1">
      <c r="A21" s="156" t="s">
        <v>130</v>
      </c>
      <c r="B21" s="208">
        <f t="shared" si="2"/>
        <v>44</v>
      </c>
      <c r="C21" s="158">
        <f t="shared" si="3"/>
        <v>8</v>
      </c>
      <c r="D21" s="158">
        <v>5</v>
      </c>
      <c r="E21" s="158">
        <v>3</v>
      </c>
      <c r="F21" s="158"/>
      <c r="G21" s="162">
        <f t="shared" si="4"/>
        <v>15</v>
      </c>
      <c r="H21" s="158">
        <v>7</v>
      </c>
      <c r="I21" s="158">
        <v>8</v>
      </c>
      <c r="J21" s="158">
        <v>17</v>
      </c>
      <c r="K21" s="158">
        <v>4</v>
      </c>
    </row>
    <row r="22" spans="1:11" s="7" customFormat="1" ht="29.25" customHeight="1">
      <c r="A22" s="156" t="s">
        <v>131</v>
      </c>
      <c r="B22" s="208">
        <f t="shared" si="2"/>
        <v>62</v>
      </c>
      <c r="C22" s="158">
        <f t="shared" si="3"/>
        <v>19</v>
      </c>
      <c r="D22" s="158">
        <v>12</v>
      </c>
      <c r="E22" s="158">
        <v>7</v>
      </c>
      <c r="F22" s="158"/>
      <c r="G22" s="162">
        <f t="shared" si="4"/>
        <v>26</v>
      </c>
      <c r="H22" s="158">
        <v>15</v>
      </c>
      <c r="I22" s="158">
        <v>11</v>
      </c>
      <c r="J22" s="158">
        <v>14</v>
      </c>
      <c r="K22" s="158">
        <v>3</v>
      </c>
    </row>
    <row r="23" spans="1:11" s="7" customFormat="1" ht="29.25" customHeight="1" thickBot="1">
      <c r="A23" s="157" t="s">
        <v>132</v>
      </c>
      <c r="B23" s="209">
        <f t="shared" si="2"/>
        <v>53</v>
      </c>
      <c r="C23" s="164">
        <f t="shared" si="3"/>
        <v>9</v>
      </c>
      <c r="D23" s="164">
        <v>6</v>
      </c>
      <c r="E23" s="164">
        <v>3</v>
      </c>
      <c r="F23" s="164"/>
      <c r="G23" s="210">
        <f t="shared" si="4"/>
        <v>29</v>
      </c>
      <c r="H23" s="164">
        <v>13</v>
      </c>
      <c r="I23" s="164">
        <v>16</v>
      </c>
      <c r="J23" s="164">
        <v>13</v>
      </c>
      <c r="K23" s="164">
        <v>2</v>
      </c>
    </row>
    <row r="24" spans="1:11" s="152" customFormat="1" ht="19.5" customHeight="1" thickTop="1">
      <c r="A24" s="7" t="s">
        <v>120</v>
      </c>
      <c r="B24" s="7"/>
      <c r="C24" s="63"/>
      <c r="D24" s="63"/>
      <c r="E24" s="63"/>
      <c r="F24" s="63"/>
      <c r="G24" s="63"/>
      <c r="H24" s="63"/>
      <c r="I24" s="63"/>
      <c r="J24" s="63"/>
      <c r="K24" s="63"/>
    </row>
    <row r="25" spans="1:11" s="152" customFormat="1" ht="15.75" customHeight="1">
      <c r="A25" s="7"/>
      <c r="B25" s="7"/>
      <c r="C25" s="63"/>
      <c r="D25" s="63"/>
      <c r="E25" s="63"/>
      <c r="F25" s="63"/>
      <c r="G25" s="63"/>
      <c r="H25" s="63"/>
      <c r="I25" s="63"/>
      <c r="J25" s="63"/>
      <c r="K25" s="63"/>
    </row>
    <row r="26" ht="14.25" customHeight="1"/>
  </sheetData>
  <mergeCells count="6">
    <mergeCell ref="C3:E3"/>
    <mergeCell ref="C4:E4"/>
    <mergeCell ref="G1:K1"/>
    <mergeCell ref="A1:E1"/>
    <mergeCell ref="G3:I3"/>
    <mergeCell ref="G4:I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100" workbookViewId="0" topLeftCell="A1">
      <selection activeCell="A2" sqref="A2"/>
    </sheetView>
  </sheetViews>
  <sheetFormatPr defaultColWidth="8.88671875" defaultRowHeight="13.5"/>
  <cols>
    <col min="1" max="1" width="10.4453125" style="94" customWidth="1"/>
    <col min="2" max="2" width="10.3359375" style="94" customWidth="1"/>
    <col min="3" max="3" width="10.5546875" style="94" customWidth="1"/>
    <col min="4" max="4" width="9.77734375" style="241" customWidth="1"/>
    <col min="5" max="5" width="5.88671875" style="242" customWidth="1"/>
    <col min="6" max="6" width="10.21484375" style="247" customWidth="1"/>
    <col min="7" max="7" width="5.88671875" style="238" customWidth="1"/>
    <col min="8" max="8" width="10.3359375" style="243" customWidth="1"/>
    <col min="9" max="9" width="5.88671875" style="244" customWidth="1"/>
    <col min="10" max="10" width="2.77734375" style="244" customWidth="1"/>
    <col min="11" max="11" width="8.4453125" style="245" customWidth="1"/>
    <col min="12" max="12" width="5.99609375" style="244" customWidth="1"/>
    <col min="13" max="13" width="9.3359375" style="245" customWidth="1"/>
    <col min="14" max="14" width="5.88671875" style="244" customWidth="1"/>
    <col min="15" max="15" width="8.4453125" style="94" customWidth="1"/>
    <col min="16" max="16" width="5.99609375" style="244" customWidth="1"/>
    <col min="17" max="17" width="8.4453125" style="94" customWidth="1"/>
    <col min="18" max="18" width="5.99609375" style="244" customWidth="1"/>
    <col min="19" max="19" width="8.4453125" style="246" customWidth="1"/>
    <col min="20" max="20" width="5.99609375" style="244" customWidth="1"/>
    <col min="21" max="21" width="10.77734375" style="14" customWidth="1"/>
    <col min="22" max="16384" width="8.88671875" style="14" customWidth="1"/>
  </cols>
  <sheetData>
    <row r="1" spans="1:20" s="2" customFormat="1" ht="45" customHeight="1">
      <c r="A1" s="373" t="s">
        <v>193</v>
      </c>
      <c r="B1" s="373"/>
      <c r="C1" s="373"/>
      <c r="D1" s="373"/>
      <c r="E1" s="373"/>
      <c r="F1" s="373"/>
      <c r="G1" s="373"/>
      <c r="H1" s="373"/>
      <c r="I1" s="373"/>
      <c r="J1" s="252"/>
      <c r="K1" s="373" t="s">
        <v>192</v>
      </c>
      <c r="L1" s="373"/>
      <c r="M1" s="373"/>
      <c r="N1" s="373"/>
      <c r="O1" s="373"/>
      <c r="P1" s="373"/>
      <c r="Q1" s="373"/>
      <c r="R1" s="373"/>
      <c r="S1" s="373"/>
      <c r="T1" s="373"/>
    </row>
    <row r="2" spans="1:20" s="7" customFormat="1" ht="25.5" customHeight="1" thickBot="1">
      <c r="A2" s="3" t="s">
        <v>174</v>
      </c>
      <c r="B2" s="3"/>
      <c r="C2" s="3"/>
      <c r="D2" s="215"/>
      <c r="E2" s="216"/>
      <c r="F2" s="217"/>
      <c r="G2" s="218"/>
      <c r="H2" s="60"/>
      <c r="I2" s="218"/>
      <c r="J2" s="219"/>
      <c r="K2" s="132"/>
      <c r="L2" s="218"/>
      <c r="M2" s="132"/>
      <c r="N2" s="218"/>
      <c r="O2" s="3"/>
      <c r="P2" s="218"/>
      <c r="Q2" s="3"/>
      <c r="R2" s="218"/>
      <c r="S2" s="218"/>
      <c r="T2" s="11" t="s">
        <v>16</v>
      </c>
    </row>
    <row r="3" spans="1:20" s="165" customFormat="1" ht="16.5" customHeight="1" thickTop="1">
      <c r="A3" s="264"/>
      <c r="B3" s="389" t="s">
        <v>231</v>
      </c>
      <c r="C3" s="389" t="s">
        <v>232</v>
      </c>
      <c r="D3" s="377" t="s">
        <v>195</v>
      </c>
      <c r="E3" s="378"/>
      <c r="F3" s="378"/>
      <c r="G3" s="379"/>
      <c r="H3" s="377" t="s">
        <v>175</v>
      </c>
      <c r="I3" s="380"/>
      <c r="J3" s="265"/>
      <c r="K3" s="380" t="s">
        <v>176</v>
      </c>
      <c r="L3" s="380"/>
      <c r="M3" s="380"/>
      <c r="N3" s="381"/>
      <c r="O3" s="377" t="s">
        <v>196</v>
      </c>
      <c r="P3" s="380"/>
      <c r="Q3" s="380"/>
      <c r="R3" s="381"/>
      <c r="S3" s="382" t="s">
        <v>177</v>
      </c>
      <c r="T3" s="383"/>
    </row>
    <row r="4" spans="1:20" s="165" customFormat="1" ht="16.5" customHeight="1">
      <c r="A4" s="266" t="s">
        <v>28</v>
      </c>
      <c r="B4" s="388"/>
      <c r="C4" s="388"/>
      <c r="D4" s="267" t="s">
        <v>234</v>
      </c>
      <c r="E4" s="391"/>
      <c r="F4" s="267" t="s">
        <v>233</v>
      </c>
      <c r="G4" s="391"/>
      <c r="H4" s="267" t="s">
        <v>178</v>
      </c>
      <c r="I4" s="392"/>
      <c r="J4" s="269"/>
      <c r="K4" s="268" t="s">
        <v>234</v>
      </c>
      <c r="L4" s="327"/>
      <c r="M4" s="267" t="s">
        <v>233</v>
      </c>
      <c r="N4" s="327"/>
      <c r="O4" s="268" t="s">
        <v>234</v>
      </c>
      <c r="P4" s="270"/>
      <c r="Q4" s="267" t="s">
        <v>233</v>
      </c>
      <c r="R4" s="271"/>
      <c r="S4" s="272"/>
      <c r="T4" s="273"/>
    </row>
    <row r="5" spans="1:20" s="165" customFormat="1" ht="16.5" customHeight="1">
      <c r="A5" s="274" t="s">
        <v>179</v>
      </c>
      <c r="B5" s="388"/>
      <c r="C5" s="388"/>
      <c r="D5" s="275" t="s">
        <v>230</v>
      </c>
      <c r="E5" s="278" t="s">
        <v>145</v>
      </c>
      <c r="F5" s="276" t="s">
        <v>146</v>
      </c>
      <c r="G5" s="278" t="s">
        <v>145</v>
      </c>
      <c r="H5" s="276" t="s">
        <v>180</v>
      </c>
      <c r="I5" s="289" t="s">
        <v>145</v>
      </c>
      <c r="J5" s="277"/>
      <c r="K5" s="265" t="s">
        <v>230</v>
      </c>
      <c r="L5" s="278" t="s">
        <v>145</v>
      </c>
      <c r="M5" s="265" t="s">
        <v>229</v>
      </c>
      <c r="N5" s="279" t="s">
        <v>145</v>
      </c>
      <c r="O5" s="265" t="s">
        <v>230</v>
      </c>
      <c r="P5" s="280" t="s">
        <v>145</v>
      </c>
      <c r="Q5" s="276" t="s">
        <v>229</v>
      </c>
      <c r="R5" s="281" t="s">
        <v>145</v>
      </c>
      <c r="S5" s="282" t="s">
        <v>181</v>
      </c>
      <c r="T5" s="280" t="s">
        <v>145</v>
      </c>
    </row>
    <row r="6" spans="1:20" s="165" customFormat="1" ht="16.5" customHeight="1">
      <c r="A6" s="283"/>
      <c r="B6" s="390"/>
      <c r="C6" s="390"/>
      <c r="D6" s="284" t="s">
        <v>183</v>
      </c>
      <c r="E6" s="285" t="s">
        <v>182</v>
      </c>
      <c r="F6" s="286" t="s">
        <v>183</v>
      </c>
      <c r="G6" s="285" t="s">
        <v>182</v>
      </c>
      <c r="H6" s="286" t="s">
        <v>184</v>
      </c>
      <c r="I6" s="285" t="s">
        <v>182</v>
      </c>
      <c r="J6" s="269"/>
      <c r="K6" s="284" t="s">
        <v>183</v>
      </c>
      <c r="L6" s="287" t="s">
        <v>182</v>
      </c>
      <c r="M6" s="284" t="s">
        <v>183</v>
      </c>
      <c r="N6" s="287" t="s">
        <v>182</v>
      </c>
      <c r="O6" s="284" t="s">
        <v>183</v>
      </c>
      <c r="P6" s="285" t="s">
        <v>182</v>
      </c>
      <c r="Q6" s="286" t="s">
        <v>228</v>
      </c>
      <c r="R6" s="287" t="s">
        <v>182</v>
      </c>
      <c r="S6" s="288" t="s">
        <v>185</v>
      </c>
      <c r="T6" s="285" t="s">
        <v>182</v>
      </c>
    </row>
    <row r="7" spans="1:20" s="225" customFormat="1" ht="98.25" customHeight="1">
      <c r="A7" s="220">
        <v>2001</v>
      </c>
      <c r="B7" s="221">
        <v>30521</v>
      </c>
      <c r="C7" s="222">
        <v>30323</v>
      </c>
      <c r="D7" s="223">
        <v>7954</v>
      </c>
      <c r="E7" s="224">
        <v>26.1</v>
      </c>
      <c r="F7" s="223">
        <v>7257</v>
      </c>
      <c r="G7" s="224">
        <v>23.8</v>
      </c>
      <c r="H7" s="224">
        <v>327</v>
      </c>
      <c r="I7" s="224">
        <v>1.1</v>
      </c>
      <c r="J7" s="224"/>
      <c r="K7" s="223">
        <v>3960</v>
      </c>
      <c r="L7" s="224">
        <v>13</v>
      </c>
      <c r="M7" s="223">
        <v>3755</v>
      </c>
      <c r="N7" s="224">
        <v>12.3</v>
      </c>
      <c r="O7" s="223">
        <v>3658</v>
      </c>
      <c r="P7" s="224">
        <v>12</v>
      </c>
      <c r="Q7" s="223">
        <v>3134</v>
      </c>
      <c r="R7" s="224">
        <v>10.3</v>
      </c>
      <c r="S7" s="223">
        <v>697</v>
      </c>
      <c r="T7" s="224">
        <v>2.3</v>
      </c>
    </row>
    <row r="8" spans="1:21" s="7" customFormat="1" ht="98.25" customHeight="1">
      <c r="A8" s="220">
        <v>2002</v>
      </c>
      <c r="B8" s="226">
        <v>26349</v>
      </c>
      <c r="C8" s="221">
        <v>28435</v>
      </c>
      <c r="D8" s="227">
        <v>2581</v>
      </c>
      <c r="E8" s="224">
        <v>9.8</v>
      </c>
      <c r="F8" s="227">
        <v>6505</v>
      </c>
      <c r="G8" s="224">
        <v>24.7</v>
      </c>
      <c r="H8" s="228">
        <v>379</v>
      </c>
      <c r="I8" s="224">
        <v>1.4</v>
      </c>
      <c r="J8" s="224"/>
      <c r="K8" s="227">
        <v>1186</v>
      </c>
      <c r="L8" s="224">
        <v>4.5</v>
      </c>
      <c r="M8" s="227">
        <v>2880</v>
      </c>
      <c r="N8" s="224">
        <v>10.9</v>
      </c>
      <c r="O8" s="227">
        <v>1016</v>
      </c>
      <c r="P8" s="224">
        <v>3.9</v>
      </c>
      <c r="Q8" s="227">
        <v>3246</v>
      </c>
      <c r="R8" s="224">
        <v>12.3</v>
      </c>
      <c r="S8" s="223">
        <v>-3924</v>
      </c>
      <c r="T8" s="224">
        <v>-14.9</v>
      </c>
      <c r="U8" s="14"/>
    </row>
    <row r="9" spans="1:21" s="7" customFormat="1" ht="98.25" customHeight="1">
      <c r="A9" s="220">
        <v>2003</v>
      </c>
      <c r="B9" s="227">
        <v>29579</v>
      </c>
      <c r="C9" s="221">
        <v>27964</v>
      </c>
      <c r="D9" s="227">
        <v>11165</v>
      </c>
      <c r="E9" s="224">
        <v>37.7</v>
      </c>
      <c r="F9" s="227">
        <v>7931</v>
      </c>
      <c r="G9" s="224">
        <v>26.8</v>
      </c>
      <c r="H9" s="228">
        <v>323</v>
      </c>
      <c r="I9" s="224">
        <v>1.1</v>
      </c>
      <c r="J9" s="224"/>
      <c r="K9" s="227">
        <v>4764</v>
      </c>
      <c r="L9" s="224">
        <v>16.1</v>
      </c>
      <c r="M9" s="227">
        <v>3690</v>
      </c>
      <c r="N9" s="224">
        <v>12.5</v>
      </c>
      <c r="O9" s="227">
        <v>6078</v>
      </c>
      <c r="P9" s="224">
        <v>20.5</v>
      </c>
      <c r="Q9" s="227">
        <v>3918</v>
      </c>
      <c r="R9" s="224">
        <v>13.2</v>
      </c>
      <c r="S9" s="223">
        <v>3234</v>
      </c>
      <c r="T9" s="224">
        <v>10.9</v>
      </c>
      <c r="U9" s="14"/>
    </row>
    <row r="10" spans="1:21" s="7" customFormat="1" ht="98.25" customHeight="1">
      <c r="A10" s="220">
        <v>2004</v>
      </c>
      <c r="B10" s="227">
        <v>26933</v>
      </c>
      <c r="C10" s="221">
        <v>28189</v>
      </c>
      <c r="D10" s="227">
        <v>4117</v>
      </c>
      <c r="E10" s="224">
        <v>14.6</v>
      </c>
      <c r="F10" s="227">
        <v>6655</v>
      </c>
      <c r="G10" s="224">
        <v>23.6</v>
      </c>
      <c r="H10" s="228">
        <v>361</v>
      </c>
      <c r="I10" s="224">
        <v>1.3</v>
      </c>
      <c r="J10" s="224"/>
      <c r="K10" s="227">
        <v>2138</v>
      </c>
      <c r="L10" s="224">
        <v>7.6</v>
      </c>
      <c r="M10" s="227">
        <v>2599</v>
      </c>
      <c r="N10" s="224">
        <v>9.2</v>
      </c>
      <c r="O10" s="227">
        <v>1979</v>
      </c>
      <c r="P10" s="224">
        <v>7</v>
      </c>
      <c r="Q10" s="227">
        <v>4056</v>
      </c>
      <c r="R10" s="224">
        <v>14.4</v>
      </c>
      <c r="S10" s="223">
        <v>4117</v>
      </c>
      <c r="T10" s="224">
        <v>14.6</v>
      </c>
      <c r="U10" s="14"/>
    </row>
    <row r="11" spans="1:21" s="12" customFormat="1" ht="98.25" customHeight="1" thickBot="1">
      <c r="A11" s="229">
        <v>2005</v>
      </c>
      <c r="B11" s="230">
        <v>24755</v>
      </c>
      <c r="C11" s="231">
        <v>25772</v>
      </c>
      <c r="D11" s="231">
        <f>K11+O11+H11</f>
        <v>2498</v>
      </c>
      <c r="E11" s="232">
        <f>D11/C11*100</f>
        <v>9.692689740803974</v>
      </c>
      <c r="F11" s="231">
        <v>4460</v>
      </c>
      <c r="G11" s="232">
        <f>F11/C11*100</f>
        <v>17.30560297997827</v>
      </c>
      <c r="H11" s="231">
        <v>255</v>
      </c>
      <c r="I11" s="232">
        <f>H11/C11*100</f>
        <v>0.9894459102902375</v>
      </c>
      <c r="J11" s="233"/>
      <c r="K11" s="231">
        <v>1110</v>
      </c>
      <c r="L11" s="232">
        <f>K11/C11*100</f>
        <v>4.306999844792799</v>
      </c>
      <c r="M11" s="231">
        <v>2168</v>
      </c>
      <c r="N11" s="232">
        <f>M11/C11*100</f>
        <v>8.412230327487196</v>
      </c>
      <c r="O11" s="231">
        <v>1133</v>
      </c>
      <c r="P11" s="232">
        <f>O11/C11*100</f>
        <v>4.396243985720937</v>
      </c>
      <c r="Q11" s="231">
        <v>2037</v>
      </c>
      <c r="R11" s="232">
        <f>Q11/C11*100</f>
        <v>7.903926742200838</v>
      </c>
      <c r="S11" s="230">
        <f>D11-F11</f>
        <v>-1962</v>
      </c>
      <c r="T11" s="232">
        <f>S11/C11*100</f>
        <v>-7.612913239174297</v>
      </c>
      <c r="U11" s="234"/>
    </row>
    <row r="12" spans="1:20" s="7" customFormat="1" ht="19.5" customHeight="1" thickTop="1">
      <c r="A12" s="63" t="s">
        <v>186</v>
      </c>
      <c r="B12" s="235"/>
      <c r="C12" s="235"/>
      <c r="D12" s="236"/>
      <c r="E12" s="237"/>
      <c r="F12" s="236"/>
      <c r="G12" s="238"/>
      <c r="H12" s="65"/>
      <c r="I12" s="238"/>
      <c r="J12" s="238"/>
      <c r="K12" s="239"/>
      <c r="L12" s="238"/>
      <c r="M12" s="239"/>
      <c r="N12" s="238"/>
      <c r="O12" s="63"/>
      <c r="P12" s="238"/>
      <c r="Q12" s="63"/>
      <c r="R12" s="238"/>
      <c r="S12" s="240"/>
      <c r="T12" s="238"/>
    </row>
    <row r="13" spans="1:20" s="7" customFormat="1" ht="13.5">
      <c r="A13" s="63"/>
      <c r="B13" s="94"/>
      <c r="C13" s="94"/>
      <c r="D13" s="236"/>
      <c r="E13" s="237"/>
      <c r="F13" s="236"/>
      <c r="G13" s="238"/>
      <c r="H13" s="65"/>
      <c r="I13" s="238"/>
      <c r="J13" s="238"/>
      <c r="K13" s="134"/>
      <c r="L13" s="238"/>
      <c r="M13" s="134"/>
      <c r="N13" s="238"/>
      <c r="O13" s="63"/>
      <c r="P13" s="238"/>
      <c r="Q13" s="63"/>
      <c r="R13" s="238"/>
      <c r="S13" s="240"/>
      <c r="T13" s="238"/>
    </row>
    <row r="14" spans="6:11" ht="13.5" customHeight="1">
      <c r="F14" s="241"/>
      <c r="K14" s="134"/>
    </row>
    <row r="15" spans="6:11" ht="14.25">
      <c r="F15" s="241"/>
      <c r="K15" s="134"/>
    </row>
    <row r="16" ht="14.25">
      <c r="K16" s="134"/>
    </row>
    <row r="17" ht="14.25">
      <c r="K17" s="134"/>
    </row>
    <row r="18" ht="14.25">
      <c r="K18" s="134"/>
    </row>
    <row r="19" ht="14.25">
      <c r="K19" s="134"/>
    </row>
    <row r="20" ht="14.25">
      <c r="K20" s="134"/>
    </row>
    <row r="21" ht="14.25">
      <c r="K21" s="134"/>
    </row>
    <row r="22" ht="14.25">
      <c r="K22" s="134"/>
    </row>
    <row r="23" ht="14.25">
      <c r="K23" s="134"/>
    </row>
    <row r="24" ht="14.25">
      <c r="K24" s="134"/>
    </row>
    <row r="25" spans="2:11" ht="14.25">
      <c r="B25" s="14"/>
      <c r="C25" s="14"/>
      <c r="K25" s="134"/>
    </row>
    <row r="26" spans="2:11" ht="14.25">
      <c r="B26" s="14"/>
      <c r="C26" s="14"/>
      <c r="K26" s="134"/>
    </row>
    <row r="27" ht="14.25">
      <c r="K27" s="134"/>
    </row>
    <row r="28" ht="14.25">
      <c r="K28" s="134"/>
    </row>
    <row r="29" ht="14.25">
      <c r="K29" s="134"/>
    </row>
    <row r="30" ht="14.25">
      <c r="K30" s="134"/>
    </row>
    <row r="31" ht="14.25">
      <c r="K31" s="134"/>
    </row>
    <row r="32" ht="14.25">
      <c r="K32" s="134"/>
    </row>
    <row r="33" ht="14.25">
      <c r="K33" s="134"/>
    </row>
    <row r="34" ht="14.25">
      <c r="K34" s="134"/>
    </row>
    <row r="35" ht="14.25">
      <c r="K35" s="134"/>
    </row>
    <row r="36" ht="14.25">
      <c r="K36" s="134"/>
    </row>
  </sheetData>
  <mergeCells count="9">
    <mergeCell ref="A1:I1"/>
    <mergeCell ref="D3:G3"/>
    <mergeCell ref="H3:I3"/>
    <mergeCell ref="K3:N3"/>
    <mergeCell ref="K1:T1"/>
    <mergeCell ref="O3:R3"/>
    <mergeCell ref="S3:T3"/>
    <mergeCell ref="B3:B6"/>
    <mergeCell ref="C3:C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구&amp;R&amp;"Times New Roman,보통" &amp;12 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2006-11-24T02:13:02Z</cp:lastPrinted>
  <dcterms:created xsi:type="dcterms:W3CDTF">1999-04-03T01:04:21Z</dcterms:created>
  <dcterms:modified xsi:type="dcterms:W3CDTF">2006-11-24T02:13:49Z</dcterms:modified>
  <cp:category/>
  <cp:version/>
  <cp:contentType/>
  <cp:contentStatus/>
</cp:coreProperties>
</file>