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690" windowHeight="6330" tabRatio="905" firstSheet="4" activeTab="9"/>
  </bookViews>
  <sheets>
    <sheet name="----" sheetId="1" state="veryHidden" r:id="rId1"/>
    <sheet name="1.재정" sheetId="2" r:id="rId2"/>
    <sheet name="2. 지방세부담" sheetId="3" r:id="rId3"/>
    <sheet name="3.지방세징수" sheetId="4" r:id="rId4"/>
    <sheet name="4.예산결산총괄" sheetId="5" r:id="rId5"/>
    <sheet name="5.일반회계세입예산개요" sheetId="6" r:id="rId6"/>
    <sheet name="6.일반회계세입결산" sheetId="7" r:id="rId7"/>
    <sheet name="7.일반회계세출예산개요" sheetId="8" r:id="rId8"/>
    <sheet name="8.일반회계세출결산" sheetId="9" r:id="rId9"/>
    <sheet name="9. 특별회계예산결산" sheetId="10" r:id="rId10"/>
    <sheet name="10.군공유재산" sheetId="11" r:id="rId11"/>
  </sheets>
  <definedNames>
    <definedName name="_xlnm.Print_Area" localSheetId="3">'3.지방세징수'!$A$1:$AF$19</definedName>
    <definedName name="Z_05137CB3_D218_4479_AA26_9B7CAC36BE40_.wvu.PrintArea" localSheetId="3" hidden="1">'3.지방세징수'!$A$1:$AF$19</definedName>
    <definedName name="Z_0670F341_3894_4F8E_849D_EDA05F19F008_.wvu.PrintArea" localSheetId="3" hidden="1">'3.지방세징수'!$A$1:$AF$19</definedName>
    <definedName name="Z_13B74618_508C_45C7_8B93_9F3D25693DCF_.wvu.PrintArea" localSheetId="3" hidden="1">'3.지방세징수'!$A$1:$AF$19</definedName>
    <definedName name="Z_466B4060_2405_11D8_9C7D_00E07D8B2C4C_.wvu.PrintArea" localSheetId="3" hidden="1">'3.지방세징수'!$A$1:$AF$19</definedName>
    <definedName name="Z_52BD03A3_420C_11D9_A80D_00E098994FA3_.wvu.PrintArea" localSheetId="3" hidden="1">'3.지방세징수'!$A$1:$AF$19</definedName>
    <definedName name="Z_8ED97962_420F_11D9_9C7C_009008A0B73D_.wvu.PrintArea" localSheetId="3" hidden="1">'3.지방세징수'!$A$1:$AF$19</definedName>
    <definedName name="Z_A0A92A4A_390C_492C_9526_805C062C8FFE_.wvu.PrintArea" localSheetId="3" hidden="1">'3.지방세징수'!$A$1:$AF$19</definedName>
    <definedName name="Z_FAC1212C_81F4_4F17_96DA_8CE9075A4F10_.wvu.PrintArea" localSheetId="3" hidden="1">'3.지방세징수'!$A$1:$AF$19</definedName>
    <definedName name="Z_FD9EB1CB_48FA_11D9_B3E6_0000B4A88D03_.wvu.PrintArea" localSheetId="3" hidden="1">'3.지방세징수'!$A$1:$AF$19</definedName>
  </definedNames>
  <calcPr fullCalcOnLoad="1"/>
</workbook>
</file>

<file path=xl/sharedStrings.xml><?xml version="1.0" encoding="utf-8"?>
<sst xmlns="http://schemas.openxmlformats.org/spreadsheetml/2006/main" count="844" uniqueCount="373">
  <si>
    <t>Unit : Million won</t>
  </si>
  <si>
    <t>계</t>
  </si>
  <si>
    <t>Total</t>
  </si>
  <si>
    <t>간    접   세</t>
  </si>
  <si>
    <t>(외국인 제외)</t>
  </si>
  <si>
    <t>(외국인세대 제외)</t>
  </si>
  <si>
    <t>Population</t>
  </si>
  <si>
    <t>취득세</t>
  </si>
  <si>
    <t>등록세</t>
  </si>
  <si>
    <t>면허세</t>
  </si>
  <si>
    <t>주민세</t>
  </si>
  <si>
    <t>재산세</t>
  </si>
  <si>
    <t>자동차세</t>
  </si>
  <si>
    <t>종합토지세</t>
  </si>
  <si>
    <t>담배소비세</t>
  </si>
  <si>
    <t>도축세</t>
  </si>
  <si>
    <t>Registration</t>
  </si>
  <si>
    <t>Licence</t>
  </si>
  <si>
    <t>Property</t>
  </si>
  <si>
    <t>Butchery</t>
  </si>
  <si>
    <t>구 성 비(%)</t>
  </si>
  <si>
    <t>(%)</t>
  </si>
  <si>
    <t>Composition</t>
  </si>
  <si>
    <t>지방세</t>
  </si>
  <si>
    <t>Unit : MilIion won</t>
  </si>
  <si>
    <t>구 성 비</t>
  </si>
  <si>
    <t>구성비</t>
  </si>
  <si>
    <t>Building</t>
  </si>
  <si>
    <t>점</t>
  </si>
  <si>
    <t>Case</t>
  </si>
  <si>
    <t>Each</t>
  </si>
  <si>
    <t>Area</t>
  </si>
  <si>
    <t>Ton</t>
  </si>
  <si>
    <t>평가액</t>
  </si>
  <si>
    <t>대</t>
  </si>
  <si>
    <t>톤수</t>
  </si>
  <si>
    <t>Machinery</t>
  </si>
  <si>
    <t>총평가액</t>
  </si>
  <si>
    <t>Year &amp;</t>
  </si>
  <si>
    <t>PUBLIC  FINANCE</t>
  </si>
  <si>
    <t>계</t>
  </si>
  <si>
    <t>일반행정비</t>
  </si>
  <si>
    <t>사회개발비</t>
  </si>
  <si>
    <t>경제개발비</t>
  </si>
  <si>
    <t>민방위비</t>
  </si>
  <si>
    <t>지원 및 기타경비</t>
  </si>
  <si>
    <t>Civil Defence</t>
  </si>
  <si>
    <t>Social Development</t>
  </si>
  <si>
    <t>Economic Development</t>
  </si>
  <si>
    <t>항 공 기</t>
  </si>
  <si>
    <t>LOCAL TAX BURDEN</t>
  </si>
  <si>
    <t>COLLECTION OF LOCAL TAXES</t>
  </si>
  <si>
    <t>COLLECTION OF LOCAL TAXES(Cont'd)</t>
  </si>
  <si>
    <t>SUMMARY OF  BUDGETS AND SETTLEMENT</t>
  </si>
  <si>
    <t>General</t>
  </si>
  <si>
    <t>Special</t>
  </si>
  <si>
    <t>Accounts</t>
  </si>
  <si>
    <t>BUDGET REVENUES OF GENERAL ACCOUNTS</t>
  </si>
  <si>
    <t>SETTLED REVENUES OF GENERAL ACCOUNTS</t>
  </si>
  <si>
    <t>BUDGET EXPENDITURE OF GENERAL ACCOUNTS</t>
  </si>
  <si>
    <t>General Administration</t>
  </si>
  <si>
    <t>Support Others</t>
  </si>
  <si>
    <t>Percent distribution</t>
  </si>
  <si>
    <t>ratio</t>
  </si>
  <si>
    <t>Budget/settlement</t>
  </si>
  <si>
    <t>Accounts</t>
  </si>
  <si>
    <t>합계</t>
  </si>
  <si>
    <t>Local</t>
  </si>
  <si>
    <t>tax</t>
  </si>
  <si>
    <t>보조금</t>
  </si>
  <si>
    <t>지방채</t>
  </si>
  <si>
    <t>사용료</t>
  </si>
  <si>
    <t>수입</t>
  </si>
  <si>
    <t>rents</t>
  </si>
  <si>
    <t>수수료</t>
  </si>
  <si>
    <t>fees</t>
  </si>
  <si>
    <t>Collection</t>
  </si>
  <si>
    <t>grants</t>
  </si>
  <si>
    <t>Interest </t>
  </si>
  <si>
    <t>순세계</t>
  </si>
  <si>
    <t>잉여금</t>
  </si>
  <si>
    <t>전입금</t>
  </si>
  <si>
    <t>이월금</t>
  </si>
  <si>
    <t>부담금</t>
  </si>
  <si>
    <t>잡수입</t>
  </si>
  <si>
    <t>토        지</t>
  </si>
  <si>
    <t>건        물</t>
  </si>
  <si>
    <t>기 계 기 구</t>
  </si>
  <si>
    <t>평 가 액</t>
  </si>
  <si>
    <t>수량(건)</t>
  </si>
  <si>
    <t>Eup Myeon</t>
  </si>
  <si>
    <t>자료 : 재무과</t>
  </si>
  <si>
    <t>단위 : 백만원</t>
  </si>
  <si>
    <t>연   별</t>
  </si>
  <si>
    <t>인         구</t>
  </si>
  <si>
    <t>1인당부담액(원)</t>
  </si>
  <si>
    <t>세          대</t>
  </si>
  <si>
    <t>직    접    세</t>
  </si>
  <si>
    <t>예 산 현 액 (A)        Budget</t>
  </si>
  <si>
    <t>세      입(B)        Revenues</t>
  </si>
  <si>
    <t>세        출 (C)          Expenditures</t>
  </si>
  <si>
    <t>잉          여(D=B-C)    Surplus</t>
  </si>
  <si>
    <t>일      반</t>
  </si>
  <si>
    <t>특      별</t>
  </si>
  <si>
    <t>일      반</t>
  </si>
  <si>
    <t>특      별</t>
  </si>
  <si>
    <t>단위 :  백만원</t>
  </si>
  <si>
    <t>단위 :  백만원</t>
  </si>
  <si>
    <t>예      산      현      액              Budget</t>
  </si>
  <si>
    <t>결                     산                    Actual</t>
  </si>
  <si>
    <t>예  산  대</t>
  </si>
  <si>
    <t>결산비율(%)</t>
  </si>
  <si>
    <t>연   별</t>
  </si>
  <si>
    <t>예  산  대</t>
  </si>
  <si>
    <t>과목별</t>
  </si>
  <si>
    <t>Year &amp; Item</t>
  </si>
  <si>
    <t>일 반 행 정 비
General Adm Expenditure</t>
  </si>
  <si>
    <t>사 회 개 발 비
Social Welfare Expenditure</t>
  </si>
  <si>
    <t>경 제 개 발 비
Economy Expenditure</t>
  </si>
  <si>
    <t>민  방  위  비
Civil Defence Expenditure</t>
  </si>
  <si>
    <t>단위 : 백만원</t>
  </si>
  <si>
    <t>세  입</t>
  </si>
  <si>
    <t>세  출</t>
  </si>
  <si>
    <t>Budget</t>
  </si>
  <si>
    <t>Revenues</t>
  </si>
  <si>
    <t>Expenditures</t>
  </si>
  <si>
    <t>상수도사업</t>
  </si>
  <si>
    <t>자활복지기금</t>
  </si>
  <si>
    <t>경영수익사업</t>
  </si>
  <si>
    <t>SETTLED EXPENDITURE OF GENERAL ACCOUNTS</t>
  </si>
  <si>
    <t>국외차입금
Foreign Loan</t>
  </si>
  <si>
    <t>융자금수입금
Income from Loan</t>
  </si>
  <si>
    <t>세외  수입
Income except tax</t>
  </si>
  <si>
    <t>보  조  금
Subsidy</t>
  </si>
  <si>
    <t>지방  재원
Local Loan</t>
  </si>
  <si>
    <t>Year</t>
  </si>
  <si>
    <t>수입</t>
  </si>
  <si>
    <t>product</t>
  </si>
  <si>
    <t>재산임대</t>
  </si>
  <si>
    <t>징수</t>
  </si>
  <si>
    <t>교부금</t>
  </si>
  <si>
    <t>재산</t>
  </si>
  <si>
    <t>매각수입</t>
  </si>
  <si>
    <t>disposal</t>
  </si>
  <si>
    <t>d from</t>
  </si>
  <si>
    <t xml:space="preserve">net </t>
  </si>
  <si>
    <t>over</t>
  </si>
  <si>
    <t>기금수입</t>
  </si>
  <si>
    <t>ution</t>
  </si>
  <si>
    <t>collection</t>
  </si>
  <si>
    <t>지방</t>
  </si>
  <si>
    <t>구  성  비(%)</t>
  </si>
  <si>
    <t>금  액</t>
  </si>
  <si>
    <t>금   액</t>
  </si>
  <si>
    <t>SETTLED BUDGET OF SPECIAL ACCOUNTS</t>
  </si>
  <si>
    <t>지  방  세
Local tax</t>
  </si>
  <si>
    <t>지방교부세
Local subsidy Tax</t>
  </si>
  <si>
    <t>지방양여금
Local Concession Tax</t>
  </si>
  <si>
    <t>재정보전금
Finamcia lconplement Tax</t>
  </si>
  <si>
    <t>재정</t>
  </si>
  <si>
    <t>Finamcia</t>
  </si>
  <si>
    <t>Tax</t>
  </si>
  <si>
    <t>보전금</t>
  </si>
  <si>
    <t>자료 : 기획감사실</t>
  </si>
  <si>
    <t>읍면별</t>
  </si>
  <si>
    <t>선        박</t>
  </si>
  <si>
    <t>Aircrafts</t>
  </si>
  <si>
    <t>Standiry tree and bamboo</t>
  </si>
  <si>
    <t>면  적( 천㎡)</t>
  </si>
  <si>
    <t>면    적( 천㎡)</t>
  </si>
  <si>
    <t>척수</t>
  </si>
  <si>
    <t>면적(㎡)</t>
  </si>
  <si>
    <t>Appraisal value</t>
  </si>
  <si>
    <t>Quan-tity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</si>
  <si>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</si>
  <si>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</si>
  <si>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</si>
  <si>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</si>
  <si>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</si>
  <si>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</si>
  <si>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</si>
  <si>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</si>
  <si>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Year</t>
  </si>
  <si>
    <t>단위 : 천원</t>
  </si>
  <si>
    <t>Unit : Thousand won</t>
  </si>
  <si>
    <t>지        방        세                          Local          Taxes</t>
  </si>
  <si>
    <t>세대당 부담(원)</t>
  </si>
  <si>
    <t>계</t>
  </si>
  <si>
    <t xml:space="preserve">Tax burden </t>
  </si>
  <si>
    <t>Year</t>
  </si>
  <si>
    <t>전년대비신장율</t>
  </si>
  <si>
    <t>Tax burden per</t>
  </si>
  <si>
    <t>Households</t>
  </si>
  <si>
    <t>per</t>
  </si>
  <si>
    <t>Total</t>
  </si>
  <si>
    <t>Rate of Extension</t>
  </si>
  <si>
    <t>Direct Texes</t>
  </si>
  <si>
    <t>Indirect Texes</t>
  </si>
  <si>
    <t>(exclude foreigners)</t>
  </si>
  <si>
    <t>capita (won)</t>
  </si>
  <si>
    <t>(Exclude Foreigner Household)</t>
  </si>
  <si>
    <t>Household(won)</t>
  </si>
  <si>
    <t>-</t>
  </si>
  <si>
    <t>자료 :  재무과</t>
  </si>
  <si>
    <t>단위 : 백만원</t>
  </si>
  <si>
    <t>Unit : Milion won</t>
  </si>
  <si>
    <t xml:space="preserve">예    산    규    모  </t>
  </si>
  <si>
    <t>자     주     재    원</t>
  </si>
  <si>
    <t>재정자립도(%)</t>
  </si>
  <si>
    <t>일반회계</t>
  </si>
  <si>
    <t>특별회계</t>
  </si>
  <si>
    <t>지 방 세</t>
  </si>
  <si>
    <t>세외수입(일반회계)</t>
  </si>
  <si>
    <t>재정보전금</t>
  </si>
  <si>
    <t>Percentage of</t>
  </si>
  <si>
    <t>Own</t>
  </si>
  <si>
    <t>Local</t>
  </si>
  <si>
    <t>Non-tax revenue</t>
  </si>
  <si>
    <t>Financial</t>
  </si>
  <si>
    <t>financial</t>
  </si>
  <si>
    <t>Budget Scale</t>
  </si>
  <si>
    <t>General Accounts</t>
  </si>
  <si>
    <t>Special Accounts</t>
  </si>
  <si>
    <t>Income</t>
  </si>
  <si>
    <t>Tax</t>
  </si>
  <si>
    <t>(General Accounts)</t>
  </si>
  <si>
    <t>preservation</t>
  </si>
  <si>
    <t>Independece</t>
  </si>
  <si>
    <t>지  방  세  징  수(속)</t>
  </si>
  <si>
    <t>연   별</t>
  </si>
  <si>
    <t>합 계</t>
  </si>
  <si>
    <t>보 통 세   Ordinary Taxes</t>
  </si>
  <si>
    <t>과년도수입</t>
  </si>
  <si>
    <t>읍면별</t>
  </si>
  <si>
    <t>시도세</t>
  </si>
  <si>
    <t>시군세</t>
  </si>
  <si>
    <t>계</t>
  </si>
  <si>
    <t>시·도세</t>
  </si>
  <si>
    <t>Shi-Do Taxes</t>
  </si>
  <si>
    <t>시·군세    Shi-Gun Taxes</t>
  </si>
  <si>
    <t>Revenue from previous year</t>
  </si>
  <si>
    <t>Year &amp;</t>
  </si>
  <si>
    <t>Grand</t>
  </si>
  <si>
    <t>Province</t>
  </si>
  <si>
    <t>Shi, Gun</t>
  </si>
  <si>
    <t>소계</t>
  </si>
  <si>
    <t>마권세</t>
  </si>
  <si>
    <t>주행세</t>
  </si>
  <si>
    <t>농업소득세</t>
  </si>
  <si>
    <t>소계</t>
  </si>
  <si>
    <t>지역개발세</t>
  </si>
  <si>
    <t>공동시설세</t>
  </si>
  <si>
    <t>지방교육세</t>
  </si>
  <si>
    <t>사업소세</t>
  </si>
  <si>
    <t>도시계획세</t>
  </si>
  <si>
    <t>시도계</t>
  </si>
  <si>
    <t>시군계</t>
  </si>
  <si>
    <t>Total</t>
  </si>
  <si>
    <t>Taxes</t>
  </si>
  <si>
    <t>Tatal</t>
  </si>
  <si>
    <t>Acquisition</t>
  </si>
  <si>
    <t>Horserace</t>
  </si>
  <si>
    <t>Inhabitant</t>
  </si>
  <si>
    <t>Automobile</t>
  </si>
  <si>
    <t>Motor fuel</t>
  </si>
  <si>
    <t>Synthesis land</t>
  </si>
  <si>
    <t>Agriculture
income</t>
  </si>
  <si>
    <t xml:space="preserve">Tobacco 
Consumption </t>
  </si>
  <si>
    <t xml:space="preserve">Regional
development </t>
  </si>
  <si>
    <t>Facilities</t>
  </si>
  <si>
    <t>Local
education</t>
  </si>
  <si>
    <t>Business
firm</t>
  </si>
  <si>
    <t xml:space="preserve">City Planning </t>
  </si>
  <si>
    <t>Shi-do
Taxes</t>
  </si>
  <si>
    <t>Shi-Gun
Taxes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</si>
  <si>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</si>
  <si>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</si>
  <si>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</si>
  <si>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</si>
  <si>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</si>
  <si>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</si>
  <si>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</si>
  <si>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재무과</t>
  </si>
  <si>
    <t xml:space="preserve"> </t>
  </si>
  <si>
    <t>읍면별</t>
  </si>
  <si>
    <t>시·도세 Shi-Do Taxes</t>
  </si>
  <si>
    <t>시·도세</t>
  </si>
  <si>
    <t>보  통  세    Ordinary Taxes</t>
  </si>
  <si>
    <t>보  통  세   Ordinary Taxes</t>
  </si>
  <si>
    <t>목  적  세   Objective   taxes</t>
  </si>
  <si>
    <t>목  적  세   Objective   taxes</t>
  </si>
  <si>
    <t>세      외      수       입</t>
  </si>
  <si>
    <t>Non-tax revenues</t>
  </si>
  <si>
    <t>교부세</t>
  </si>
  <si>
    <t>사업장</t>
  </si>
  <si>
    <t xml:space="preserve">Property </t>
  </si>
  <si>
    <t xml:space="preserve">Carry </t>
  </si>
  <si>
    <t>Contrib</t>
  </si>
  <si>
    <t>Loan</t>
  </si>
  <si>
    <t>Miscella</t>
  </si>
  <si>
    <t>surplus</t>
  </si>
  <si>
    <t>neo-us</t>
  </si>
  <si>
    <t>wing</t>
  </si>
  <si>
    <t>경상적 세외수입  Current non-tax revenues</t>
  </si>
  <si>
    <t>임시적 세외수입  Temporary non-tax revenues</t>
  </si>
  <si>
    <t>기부금및</t>
  </si>
  <si>
    <t>Local</t>
  </si>
  <si>
    <t>lconple</t>
  </si>
  <si>
    <t>share</t>
  </si>
  <si>
    <t>ment</t>
  </si>
  <si>
    <t>Sub</t>
  </si>
  <si>
    <t>borro</t>
  </si>
  <si>
    <t>tax</t>
  </si>
  <si>
    <t>sidies</t>
  </si>
  <si>
    <t>Allot</t>
  </si>
  <si>
    <t>ment</t>
  </si>
  <si>
    <t>임시적 세외수입</t>
  </si>
  <si>
    <t>Amounts</t>
  </si>
  <si>
    <t>Actual ratio to Budget</t>
  </si>
  <si>
    <t>경상적세외수입
Ordinary Income except tax</t>
  </si>
  <si>
    <t>임시적세외수입
Extraordinary Income except tax</t>
  </si>
  <si>
    <t>국고보조금
Subsidy of State Treasury</t>
  </si>
  <si>
    <t>도비보조금
Province subsidy</t>
  </si>
  <si>
    <t>국내차입금
Foreign Loan</t>
  </si>
  <si>
    <t>농어촌소득개발기금</t>
  </si>
  <si>
    <t>농공지구단지조성</t>
  </si>
  <si>
    <t>PUBLIC PROPERTYS COMMONLY
OWNED BY GUN</t>
  </si>
  <si>
    <t>PUBLIC PROPERTYS COMMONLY
OWNED BY GUN(Cont'd)</t>
  </si>
  <si>
    <t>군 공 유 재 산(속)</t>
  </si>
  <si>
    <t>Unit :  Milionwon</t>
  </si>
  <si>
    <t>입   목 ·  죽</t>
  </si>
  <si>
    <t>공  작  물</t>
  </si>
  <si>
    <t>기      타</t>
  </si>
  <si>
    <t>Land</t>
  </si>
  <si>
    <t>Vessel</t>
  </si>
  <si>
    <t>Construction</t>
  </si>
  <si>
    <t>Others</t>
  </si>
  <si>
    <t>회  계  수</t>
  </si>
  <si>
    <t>예  산  현  액</t>
  </si>
  <si>
    <t>주 택 관 리</t>
  </si>
  <si>
    <t>의 료 보 호</t>
  </si>
  <si>
    <t>장 학 기 금</t>
  </si>
  <si>
    <t>수 질 개 선</t>
  </si>
  <si>
    <t>예 산  현 액   Budget</t>
  </si>
  <si>
    <t>결   산   Settlement</t>
  </si>
  <si>
    <t>Item</t>
  </si>
  <si>
    <t>지원 및 기타경비
Support and Other Expenditure</t>
  </si>
  <si>
    <t>1. 재        정</t>
  </si>
  <si>
    <t>2. 지  방  세  부  담</t>
  </si>
  <si>
    <t>3. 지  방  세  징  수</t>
  </si>
  <si>
    <t>4. 예 산 결 산 총 괄</t>
  </si>
  <si>
    <t>5. 일반회계 세입예산 개요</t>
  </si>
  <si>
    <t>6. 일반회계 세입결산</t>
  </si>
  <si>
    <t>-</t>
  </si>
  <si>
    <t>자료 : 재무과</t>
  </si>
  <si>
    <t>7. 일반회계 세출예산 개요</t>
  </si>
  <si>
    <t>8. 일반회계 세출 결산</t>
  </si>
  <si>
    <t>9. 특별회계 예산결산</t>
  </si>
  <si>
    <t>10. 군 공 유 재 산</t>
  </si>
  <si>
    <t>-</t>
  </si>
  <si>
    <t>ferre</t>
  </si>
  <si>
    <t>Trans</t>
  </si>
  <si>
    <t>과년도수입</t>
  </si>
  <si>
    <t>Revenue</t>
  </si>
  <si>
    <t>vious year</t>
  </si>
  <si>
    <t xml:space="preserve"> from pre</t>
  </si>
  <si>
    <t>수입</t>
  </si>
  <si>
    <t>융자금</t>
  </si>
  <si>
    <t>이자</t>
  </si>
  <si>
    <t>Business</t>
  </si>
  <si>
    <t>읍면별</t>
  </si>
  <si>
    <t>-</t>
  </si>
  <si>
    <t>-</t>
  </si>
</sst>
</file>

<file path=xl/styles.xml><?xml version="1.0" encoding="utf-8"?>
<styleSheet xmlns="http://schemas.openxmlformats.org/spreadsheetml/2006/main">
  <numFmts count="5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0.0%"/>
    <numFmt numFmtId="181" formatCode="_-* #,##0\ _D_M_-;\-* #,##0\ _D_M_-;_-* &quot;-&quot;\ _D_M_-;_-@_-"/>
    <numFmt numFmtId="182" formatCode="_-* #,##0.00\ _D_M_-;\-* #,##0.00\ _D_M_-;_-* &quot;-&quot;??\ _D_M_-;_-@_-"/>
    <numFmt numFmtId="183" formatCode="_ * #,##0.00_ ;_ * \-#,##0.00_ ;_ * &quot;-&quot;??_ ;_ @_ "/>
    <numFmt numFmtId="184" formatCode="&quot;\&quot;&quot;\&quot;&quot;\&quot;&quot;\&quot;\$#,##0.00;&quot;\&quot;&quot;\&quot;&quot;\&quot;&quot;\&quot;\(&quot;\&quot;&quot;\&quot;&quot;\&quot;&quot;\&quot;\$#,##0.00&quot;\&quot;&quot;\&quot;&quot;\&quot;&quot;\&quot;\)"/>
    <numFmt numFmtId="185" formatCode="&quot;\&quot;&quot;\&quot;&quot;\&quot;&quot;\&quot;\$#,##0;&quot;\&quot;&quot;\&quot;&quot;\&quot;&quot;\&quot;\(&quot;\&quot;&quot;\&quot;&quot;\&quot;&quot;\&quot;\$#,##0&quot;\&quot;&quot;\&quot;&quot;\&quot;&quot;\&quot;\)"/>
    <numFmt numFmtId="186" formatCode="#,##0.000_);&quot;\&quot;&quot;\&quot;&quot;\&quot;&quot;\&quot;\(#,##0.000&quot;\&quot;&quot;\&quot;&quot;\&quot;&quot;\&quot;\)"/>
    <numFmt numFmtId="187" formatCode="&quot;$&quot;#,##0.0_);&quot;\&quot;&quot;\&quot;&quot;\&quot;&quot;\&quot;\(&quot;$&quot;#,##0.0&quot;\&quot;&quot;\&quot;&quot;\&quot;&quot;\&quot;\)"/>
    <numFmt numFmtId="188" formatCode="#,##0.0"/>
    <numFmt numFmtId="189" formatCode="#,##0;&quot;\&quot;&quot;\&quot;&quot;\&quot;&quot;\&quot;\(#,##0&quot;\&quot;&quot;\&quot;&quot;\&quot;&quot;\&quot;\)"/>
    <numFmt numFmtId="190" formatCode="0.0_ "/>
    <numFmt numFmtId="191" formatCode="_-* #,##0.0_-;\-* #,##0.0_-;_-* &quot;-&quot;??_-;_-@_-"/>
    <numFmt numFmtId="192" formatCode="_-* #,##0_-;\-* #,##0_-;_-* &quot;-&quot;??_-;_-@_-"/>
    <numFmt numFmtId="193" formatCode="_ &quot;\&quot;* #,##0_ ;_ &quot;\&quot;* \-#,##0_ ;_ &quot;\&quot;* &quot;-&quot;_ ;_ @_ "/>
    <numFmt numFmtId="194" formatCode="_-* #,##0.0_-;\-* #,##0.0_-;_-* &quot;-&quot;?_-;_-@_-"/>
    <numFmt numFmtId="195" formatCode="_ * #,##0.00_ ;_ * \-#,##0.00_ ;_ * &quot;-&quot;_ ;_ @_ "/>
    <numFmt numFmtId="196" formatCode="0.000"/>
    <numFmt numFmtId="197" formatCode="0.0000"/>
    <numFmt numFmtId="198" formatCode="_-&quot;\&quot;* #,##0.0_-;\-&quot;\&quot;* #,##0.0_-;_-&quot;\&quot;* &quot;-&quot;?_-;_-@_-"/>
    <numFmt numFmtId="199" formatCode="#,##0_ "/>
    <numFmt numFmtId="200" formatCode="0_);\(0\)"/>
    <numFmt numFmtId="201" formatCode="#,##0_);\(#,##0\)"/>
    <numFmt numFmtId="202" formatCode="0_);[Red]\(0\)"/>
    <numFmt numFmtId="203" formatCode="#,##0_);[Red]\(#,##0\)"/>
    <numFmt numFmtId="204" formatCode="#,##0.0_ "/>
    <numFmt numFmtId="205" formatCode="&quot;\&quot;#,##0.0"/>
    <numFmt numFmtId="206" formatCode="_ * #,##0.000_ ;_ * \-#,##0.000_ ;_ * &quot;-&quot;_ ;_ 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\&quot;#,##0"/>
    <numFmt numFmtId="212" formatCode="0_ "/>
    <numFmt numFmtId="213" formatCode="[$-412]AM/PM\ h:mm:ss"/>
    <numFmt numFmtId="214" formatCode="#,##0.0_);[Red]\(#,##0.0\)"/>
  </numFmts>
  <fonts count="3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돋움"/>
      <family val="3"/>
    </font>
    <font>
      <b/>
      <sz val="16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7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11"/>
      <color indexed="8"/>
      <name val="새굴림"/>
      <family val="1"/>
    </font>
    <font>
      <sz val="12"/>
      <name val="새굴림"/>
      <family val="1"/>
    </font>
    <font>
      <sz val="12"/>
      <color indexed="8"/>
      <name val="새굴림"/>
      <family val="1"/>
    </font>
    <font>
      <b/>
      <sz val="15"/>
      <name val="새굴림"/>
      <family val="1"/>
    </font>
    <font>
      <b/>
      <sz val="12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9" fontId="8" fillId="0" borderId="0">
      <alignment/>
      <protection/>
    </xf>
    <xf numFmtId="183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8" fillId="0" borderId="0">
      <alignment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5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0" fillId="0" borderId="0">
      <alignment/>
      <protection/>
    </xf>
    <xf numFmtId="0" fontId="10" fillId="0" borderId="0">
      <alignment/>
      <protection/>
    </xf>
  </cellStyleXfs>
  <cellXfs count="391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3" xfId="0" applyFont="1" applyFill="1" applyBorder="1" applyAlignment="1" quotePrefix="1">
      <alignment horizontal="center" vertical="center"/>
    </xf>
    <xf numFmtId="0" fontId="17" fillId="0" borderId="4" xfId="0" applyFont="1" applyFill="1" applyBorder="1" applyAlignment="1" quotePrefix="1">
      <alignment horizontal="center" vertical="center"/>
    </xf>
    <xf numFmtId="203" fontId="16" fillId="0" borderId="5" xfId="22" applyNumberFormat="1" applyFont="1" applyFill="1" applyBorder="1" applyAlignment="1" quotePrefix="1">
      <alignment horizontal="center" vertical="center"/>
    </xf>
    <xf numFmtId="203" fontId="16" fillId="0" borderId="0" xfId="22" applyNumberFormat="1" applyFont="1" applyFill="1" applyBorder="1" applyAlignment="1" quotePrefix="1">
      <alignment horizontal="center" vertical="center"/>
    </xf>
    <xf numFmtId="203" fontId="17" fillId="0" borderId="2" xfId="22" applyNumberFormat="1" applyFont="1" applyFill="1" applyBorder="1" applyAlignment="1" quotePrefix="1">
      <alignment horizontal="center" vertical="center"/>
    </xf>
    <xf numFmtId="203" fontId="17" fillId="0" borderId="2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188" fontId="21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188" fontId="21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188" fontId="21" fillId="0" borderId="9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/>
    </xf>
    <xf numFmtId="188" fontId="21" fillId="0" borderId="12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3" xfId="20" applyNumberFormat="1" applyFont="1" applyBorder="1" applyAlignment="1" quotePrefix="1">
      <alignment horizontal="center" vertical="center"/>
    </xf>
    <xf numFmtId="203" fontId="21" fillId="0" borderId="0" xfId="20" applyNumberFormat="1" applyFont="1" applyBorder="1" applyAlignment="1">
      <alignment horizontal="center" vertical="center"/>
    </xf>
    <xf numFmtId="203" fontId="21" fillId="0" borderId="0" xfId="0" applyNumberFormat="1" applyFont="1" applyBorder="1" applyAlignment="1">
      <alignment horizontal="center" vertical="center"/>
    </xf>
    <xf numFmtId="0" fontId="24" fillId="0" borderId="3" xfId="20" applyNumberFormat="1" applyFont="1" applyBorder="1" applyAlignment="1">
      <alignment horizontal="center" vertical="center"/>
    </xf>
    <xf numFmtId="203" fontId="21" fillId="0" borderId="0" xfId="22" applyNumberFormat="1" applyFont="1" applyBorder="1" applyAlignment="1" quotePrefix="1">
      <alignment horizontal="center" vertical="center"/>
    </xf>
    <xf numFmtId="203" fontId="21" fillId="0" borderId="0" xfId="22" applyNumberFormat="1" applyFont="1" applyBorder="1" applyAlignment="1">
      <alignment horizontal="center" vertical="center"/>
    </xf>
    <xf numFmtId="0" fontId="25" fillId="0" borderId="4" xfId="20" applyNumberFormat="1" applyFont="1" applyBorder="1" applyAlignment="1">
      <alignment horizontal="center" vertical="center"/>
    </xf>
    <xf numFmtId="203" fontId="26" fillId="0" borderId="2" xfId="22" applyNumberFormat="1" applyFont="1" applyBorder="1" applyAlignment="1" quotePrefix="1">
      <alignment horizontal="center" vertical="center"/>
    </xf>
    <xf numFmtId="214" fontId="26" fillId="0" borderId="2" xfId="20" applyNumberFormat="1" applyFont="1" applyBorder="1" applyAlignment="1">
      <alignment horizontal="center" vertical="center"/>
    </xf>
    <xf numFmtId="203" fontId="26" fillId="0" borderId="2" xfId="22" applyNumberFormat="1" applyFont="1" applyBorder="1" applyAlignment="1">
      <alignment horizontal="center" vertical="center"/>
    </xf>
    <xf numFmtId="203" fontId="26" fillId="0" borderId="2" xfId="2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6" fontId="21" fillId="0" borderId="0" xfId="22" applyNumberFormat="1" applyFont="1" applyBorder="1" applyAlignment="1" quotePrefix="1">
      <alignment horizontal="center"/>
    </xf>
    <xf numFmtId="190" fontId="21" fillId="0" borderId="0" xfId="20" applyNumberFormat="1" applyFont="1" applyBorder="1" applyAlignment="1">
      <alignment horizontal="right"/>
    </xf>
    <xf numFmtId="176" fontId="21" fillId="0" borderId="0" xfId="2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188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3" fontId="21" fillId="0" borderId="0" xfId="0" applyNumberFormat="1" applyFont="1" applyBorder="1" applyAlignment="1">
      <alignment horizontal="left" vertic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188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212" fontId="24" fillId="0" borderId="3" xfId="20" applyNumberFormat="1" applyFont="1" applyBorder="1" applyAlignment="1" quotePrefix="1">
      <alignment horizontal="center" vertical="center"/>
    </xf>
    <xf numFmtId="203" fontId="24" fillId="0" borderId="0" xfId="22" applyNumberFormat="1" applyFont="1" applyBorder="1" applyAlignment="1" quotePrefix="1">
      <alignment horizontal="center" vertical="center"/>
    </xf>
    <xf numFmtId="203" fontId="24" fillId="0" borderId="0" xfId="22" applyNumberFormat="1" applyFont="1" applyBorder="1" applyAlignment="1">
      <alignment horizontal="center" vertical="center"/>
    </xf>
    <xf numFmtId="203" fontId="24" fillId="0" borderId="0" xfId="20" applyNumberFormat="1" applyFont="1" applyBorder="1" applyAlignment="1">
      <alignment horizontal="center" vertical="center"/>
    </xf>
    <xf numFmtId="214" fontId="24" fillId="0" borderId="0" xfId="22" applyNumberFormat="1" applyFont="1" applyBorder="1" applyAlignment="1" quotePrefix="1">
      <alignment horizontal="center" vertical="center"/>
    </xf>
    <xf numFmtId="176" fontId="24" fillId="0" borderId="0" xfId="20" applyFont="1" applyBorder="1" applyAlignment="1">
      <alignment horizontal="center"/>
    </xf>
    <xf numFmtId="212" fontId="24" fillId="0" borderId="3" xfId="20" applyNumberFormat="1" applyFont="1" applyBorder="1" applyAlignment="1">
      <alignment horizontal="center" vertical="center"/>
    </xf>
    <xf numFmtId="214" fontId="24" fillId="0" borderId="0" xfId="20" applyNumberFormat="1" applyFont="1" applyBorder="1" applyAlignment="1">
      <alignment horizontal="center" vertical="center"/>
    </xf>
    <xf numFmtId="203" fontId="21" fillId="0" borderId="0" xfId="0" applyNumberFormat="1" applyFont="1" applyBorder="1" applyAlignment="1" applyProtection="1">
      <alignment horizontal="center" vertical="center"/>
      <protection locked="0"/>
    </xf>
    <xf numFmtId="214" fontId="21" fillId="0" borderId="0" xfId="20" applyNumberFormat="1" applyFont="1" applyBorder="1" applyAlignment="1" applyProtection="1">
      <alignment horizontal="center" vertical="center"/>
      <protection locked="0"/>
    </xf>
    <xf numFmtId="212" fontId="25" fillId="0" borderId="4" xfId="2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22" fillId="0" borderId="2" xfId="0" applyFont="1" applyBorder="1" applyAlignment="1">
      <alignment/>
    </xf>
    <xf numFmtId="3" fontId="21" fillId="0" borderId="2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203" fontId="21" fillId="0" borderId="0" xfId="17" applyNumberFormat="1" applyFont="1" applyBorder="1" applyAlignment="1" applyProtection="1">
      <alignment horizontal="center" vertical="center" shrinkToFit="1"/>
      <protection locked="0"/>
    </xf>
    <xf numFmtId="203" fontId="21" fillId="0" borderId="0" xfId="17" applyNumberFormat="1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 shrinkToFit="1"/>
    </xf>
    <xf numFmtId="203" fontId="21" fillId="0" borderId="0" xfId="17" applyNumberFormat="1" applyFont="1" applyBorder="1" applyAlignment="1">
      <alignment horizontal="center" vertical="center"/>
    </xf>
    <xf numFmtId="203" fontId="21" fillId="0" borderId="0" xfId="22" applyNumberFormat="1" applyFont="1" applyBorder="1" applyAlignment="1" quotePrefix="1">
      <alignment horizontal="center" vertical="center" shrinkToFit="1"/>
    </xf>
    <xf numFmtId="203" fontId="21" fillId="0" borderId="0" xfId="20" applyNumberFormat="1" applyFont="1" applyBorder="1" applyAlignment="1">
      <alignment horizontal="center" vertical="center" shrinkToFit="1"/>
    </xf>
    <xf numFmtId="203" fontId="26" fillId="0" borderId="0" xfId="22" applyNumberFormat="1" applyFont="1" applyBorder="1" applyAlignment="1" quotePrefix="1">
      <alignment horizontal="center" vertical="center" shrinkToFit="1"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4" xfId="0" applyFont="1" applyBorder="1" applyAlignment="1">
      <alignment horizontal="center" vertical="center" wrapText="1" shrinkToFit="1"/>
    </xf>
    <xf numFmtId="203" fontId="21" fillId="0" borderId="2" xfId="22" applyNumberFormat="1" applyFont="1" applyBorder="1" applyAlignment="1" quotePrefix="1">
      <alignment horizontal="center" vertical="center"/>
    </xf>
    <xf numFmtId="203" fontId="21" fillId="0" borderId="2" xfId="17" applyNumberFormat="1" applyFont="1" applyBorder="1" applyAlignment="1">
      <alignment horizontal="center" vertical="center"/>
    </xf>
    <xf numFmtId="203" fontId="21" fillId="0" borderId="2" xfId="17" applyNumberFormat="1" applyFont="1" applyBorder="1" applyAlignment="1" applyProtection="1">
      <alignment horizontal="center" vertical="center"/>
      <protection locked="0"/>
    </xf>
    <xf numFmtId="203" fontId="21" fillId="0" borderId="18" xfId="17" applyNumberFormat="1" applyFont="1" applyBorder="1" applyAlignment="1" applyProtection="1">
      <alignment horizontal="center" vertical="center"/>
      <protection locked="0"/>
    </xf>
    <xf numFmtId="203" fontId="21" fillId="0" borderId="2" xfId="17" applyNumberFormat="1" applyFont="1" applyBorder="1" applyAlignment="1" applyProtection="1">
      <alignment horizontal="center" vertical="center" shrinkToFit="1"/>
      <protection locked="0"/>
    </xf>
    <xf numFmtId="203" fontId="21" fillId="0" borderId="2" xfId="20" applyNumberFormat="1" applyFont="1" applyBorder="1" applyAlignment="1">
      <alignment horizontal="center" vertical="center" shrinkToFit="1"/>
    </xf>
    <xf numFmtId="203" fontId="21" fillId="0" borderId="2" xfId="22" applyNumberFormat="1" applyFont="1" applyBorder="1" applyAlignment="1" quotePrefix="1">
      <alignment horizontal="center" vertical="center" shrinkToFit="1"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 shrinkToFit="1"/>
    </xf>
    <xf numFmtId="3" fontId="22" fillId="0" borderId="0" xfId="0" applyNumberFormat="1" applyFont="1" applyBorder="1" applyAlignment="1">
      <alignment horizontal="right" shrinkToFit="1"/>
    </xf>
    <xf numFmtId="3" fontId="22" fillId="0" borderId="0" xfId="0" applyNumberFormat="1" applyFont="1" applyAlignment="1">
      <alignment horizontal="right" shrinkToFit="1"/>
    </xf>
    <xf numFmtId="41" fontId="22" fillId="0" borderId="0" xfId="17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3" fontId="21" fillId="0" borderId="13" xfId="0" applyNumberFormat="1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1" xfId="0" applyNumberFormat="1" applyFont="1" applyBorder="1" applyAlignment="1">
      <alignment horizontal="center" vertical="center" wrapText="1" shrinkToFit="1"/>
    </xf>
    <xf numFmtId="3" fontId="21" fillId="0" borderId="12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203" fontId="21" fillId="0" borderId="18" xfId="22" applyNumberFormat="1" applyFont="1" applyBorder="1" applyAlignment="1" quotePrefix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203" fontId="25" fillId="0" borderId="0" xfId="22" applyNumberFormat="1" applyFont="1" applyBorder="1" applyAlignment="1">
      <alignment horizontal="center" vertical="center"/>
    </xf>
    <xf numFmtId="203" fontId="25" fillId="0" borderId="0" xfId="22" applyNumberFormat="1" applyFont="1" applyBorder="1" applyAlignment="1" quotePrefix="1">
      <alignment horizontal="center" vertical="center"/>
    </xf>
    <xf numFmtId="203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199" fontId="24" fillId="0" borderId="0" xfId="0" applyNumberFormat="1" applyFont="1" applyBorder="1" applyAlignment="1">
      <alignment horizontal="center" vertical="center"/>
    </xf>
    <xf numFmtId="203" fontId="24" fillId="0" borderId="0" xfId="0" applyNumberFormat="1" applyFont="1" applyBorder="1" applyAlignment="1" applyProtection="1">
      <alignment horizontal="center" vertical="center"/>
      <protection locked="0"/>
    </xf>
    <xf numFmtId="203" fontId="24" fillId="0" borderId="0" xfId="20" applyNumberFormat="1" applyFont="1" applyBorder="1" applyAlignment="1" applyProtection="1">
      <alignment horizontal="center" vertical="center"/>
      <protection locked="0"/>
    </xf>
    <xf numFmtId="203" fontId="24" fillId="0" borderId="0" xfId="0" applyNumberFormat="1" applyFont="1" applyBorder="1" applyAlignment="1">
      <alignment horizontal="center" vertical="center"/>
    </xf>
    <xf numFmtId="203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203" fontId="25" fillId="0" borderId="18" xfId="22" applyNumberFormat="1" applyFont="1" applyBorder="1" applyAlignment="1" quotePrefix="1">
      <alignment horizontal="center" vertical="center"/>
    </xf>
    <xf numFmtId="203" fontId="25" fillId="0" borderId="2" xfId="0" applyNumberFormat="1" applyFont="1" applyBorder="1" applyAlignment="1" applyProtection="1">
      <alignment horizontal="center" vertical="center"/>
      <protection locked="0"/>
    </xf>
    <xf numFmtId="203" fontId="25" fillId="0" borderId="2" xfId="20" applyNumberFormat="1" applyFont="1" applyBorder="1" applyAlignment="1">
      <alignment horizontal="center" vertical="center"/>
    </xf>
    <xf numFmtId="203" fontId="25" fillId="0" borderId="2" xfId="20" applyNumberFormat="1" applyFont="1" applyBorder="1" applyAlignment="1" applyProtection="1">
      <alignment horizontal="center" vertical="center"/>
      <protection locked="0"/>
    </xf>
    <xf numFmtId="203" fontId="25" fillId="0" borderId="0" xfId="20" applyNumberFormat="1" applyFont="1" applyBorder="1" applyAlignment="1" applyProtection="1">
      <alignment horizontal="center" vertical="center"/>
      <protection locked="0"/>
    </xf>
    <xf numFmtId="203" fontId="25" fillId="0" borderId="2" xfId="0" applyNumberFormat="1" applyFont="1" applyBorder="1" applyAlignment="1">
      <alignment horizontal="center" vertical="center"/>
    </xf>
    <xf numFmtId="203" fontId="24" fillId="0" borderId="2" xfId="0" applyNumberFormat="1" applyFont="1" applyBorder="1" applyAlignment="1">
      <alignment horizontal="center" vertical="center"/>
    </xf>
    <xf numFmtId="176" fontId="21" fillId="0" borderId="0" xfId="20" applyFont="1" applyBorder="1" applyAlignment="1">
      <alignment horizontal="left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6" fontId="24" fillId="0" borderId="8" xfId="20" applyFont="1" applyBorder="1" applyAlignment="1">
      <alignment horizontal="center" vertical="center"/>
    </xf>
    <xf numFmtId="176" fontId="24" fillId="0" borderId="0" xfId="2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76" fontId="24" fillId="0" borderId="23" xfId="20" applyFont="1" applyBorder="1" applyAlignment="1">
      <alignment horizontal="center" vertical="center"/>
    </xf>
    <xf numFmtId="176" fontId="24" fillId="0" borderId="24" xfId="2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/>
    </xf>
    <xf numFmtId="203" fontId="26" fillId="0" borderId="0" xfId="20" applyNumberFormat="1" applyFont="1" applyBorder="1" applyAlignment="1">
      <alignment horizontal="center" vertical="center"/>
    </xf>
    <xf numFmtId="203" fontId="26" fillId="0" borderId="0" xfId="22" applyNumberFormat="1" applyFont="1" applyBorder="1" applyAlignment="1" quotePrefix="1">
      <alignment horizontal="center" vertical="center"/>
    </xf>
    <xf numFmtId="203" fontId="26" fillId="0" borderId="0" xfId="20" applyNumberFormat="1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21" fillId="0" borderId="3" xfId="0" applyFont="1" applyBorder="1" applyAlignment="1" quotePrefix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90" fontId="21" fillId="0" borderId="0" xfId="0" applyNumberFormat="1" applyFont="1" applyBorder="1" applyAlignment="1">
      <alignment horizontal="center" vertical="center"/>
    </xf>
    <xf numFmtId="0" fontId="26" fillId="0" borderId="3" xfId="0" applyFont="1" applyBorder="1" applyAlignment="1" quotePrefix="1">
      <alignment horizontal="center" vertical="center"/>
    </xf>
    <xf numFmtId="204" fontId="2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3" xfId="0" applyFont="1" applyBorder="1" applyAlignment="1">
      <alignment horizontal="left" vertical="center" wrapText="1" indent="1"/>
    </xf>
    <xf numFmtId="190" fontId="24" fillId="0" borderId="0" xfId="0" applyNumberFormat="1" applyFont="1" applyBorder="1" applyAlignment="1">
      <alignment horizontal="center" vertical="center"/>
    </xf>
    <xf numFmtId="214" fontId="24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/>
    </xf>
    <xf numFmtId="0" fontId="25" fillId="0" borderId="3" xfId="0" applyFont="1" applyBorder="1" applyAlignment="1">
      <alignment horizontal="left" vertical="center" wrapText="1" indent="1"/>
    </xf>
    <xf numFmtId="0" fontId="30" fillId="0" borderId="0" xfId="0" applyNumberFormat="1" applyFont="1" applyBorder="1" applyAlignment="1">
      <alignment/>
    </xf>
    <xf numFmtId="0" fontId="24" fillId="0" borderId="3" xfId="0" applyFont="1" applyBorder="1" applyAlignment="1">
      <alignment horizontal="left" vertical="center" wrapText="1" indent="2"/>
    </xf>
    <xf numFmtId="212" fontId="24" fillId="0" borderId="0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 indent="2"/>
    </xf>
    <xf numFmtId="214" fontId="24" fillId="0" borderId="2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203" fontId="25" fillId="0" borderId="2" xfId="22" applyNumberFormat="1" applyFont="1" applyBorder="1" applyAlignment="1" quotePrefix="1">
      <alignment horizontal="center" vertical="center"/>
    </xf>
    <xf numFmtId="176" fontId="21" fillId="0" borderId="0" xfId="20" applyFont="1" applyBorder="1" applyAlignment="1">
      <alignment/>
    </xf>
    <xf numFmtId="0" fontId="21" fillId="0" borderId="1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3" fontId="19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left"/>
    </xf>
    <xf numFmtId="3" fontId="22" fillId="0" borderId="2" xfId="0" applyNumberFormat="1" applyFont="1" applyBorder="1" applyAlignment="1">
      <alignment/>
    </xf>
    <xf numFmtId="176" fontId="26" fillId="0" borderId="0" xfId="22" applyNumberFormat="1" applyFont="1" applyBorder="1" applyAlignment="1">
      <alignment horizontal="center"/>
    </xf>
    <xf numFmtId="203" fontId="21" fillId="0" borderId="0" xfId="22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203" fontId="21" fillId="0" borderId="18" xfId="22" applyNumberFormat="1" applyFont="1" applyBorder="1" applyAlignment="1" applyProtection="1">
      <alignment horizontal="center" vertical="center"/>
      <protection locked="0"/>
    </xf>
    <xf numFmtId="203" fontId="21" fillId="0" borderId="2" xfId="0" applyNumberFormat="1" applyFont="1" applyBorder="1" applyAlignment="1" applyProtection="1">
      <alignment horizontal="center" vertical="center"/>
      <protection locked="0"/>
    </xf>
    <xf numFmtId="176" fontId="21" fillId="0" borderId="2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19" fillId="0" borderId="0" xfId="0" applyNumberFormat="1" applyFont="1" applyFill="1" applyAlignment="1">
      <alignment horizontal="centerContinuous" vertical="center"/>
    </xf>
    <xf numFmtId="0" fontId="19" fillId="0" borderId="0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3" fontId="21" fillId="0" borderId="2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3" fontId="21" fillId="0" borderId="5" xfId="0" applyNumberFormat="1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203" fontId="21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/>
    </xf>
    <xf numFmtId="203" fontId="26" fillId="0" borderId="0" xfId="0" applyNumberFormat="1" applyFont="1" applyFill="1" applyAlignment="1">
      <alignment horizontal="center" vertical="center"/>
    </xf>
    <xf numFmtId="203" fontId="21" fillId="0" borderId="2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/>
    </xf>
    <xf numFmtId="0" fontId="21" fillId="0" borderId="3" xfId="0" applyFont="1" applyBorder="1" applyAlignment="1">
      <alignment horizontal="center" vertical="distributed" shrinkToFit="1"/>
    </xf>
    <xf numFmtId="0" fontId="21" fillId="0" borderId="4" xfId="0" applyFont="1" applyBorder="1" applyAlignment="1">
      <alignment horizontal="center" vertical="distributed" shrinkToFit="1"/>
    </xf>
    <xf numFmtId="0" fontId="20" fillId="0" borderId="0" xfId="0" applyFont="1" applyAlignment="1">
      <alignment/>
    </xf>
    <xf numFmtId="202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center" vertical="center"/>
    </xf>
    <xf numFmtId="202" fontId="21" fillId="0" borderId="0" xfId="0" applyNumberFormat="1" applyFont="1" applyFill="1" applyBorder="1" applyAlignment="1">
      <alignment horizontal="center" vertical="center"/>
    </xf>
    <xf numFmtId="199" fontId="21" fillId="0" borderId="0" xfId="0" applyNumberFormat="1" applyFont="1" applyBorder="1" applyAlignment="1">
      <alignment horizontal="center" vertical="center"/>
    </xf>
    <xf numFmtId="199" fontId="26" fillId="0" borderId="0" xfId="0" applyNumberFormat="1" applyFont="1" applyBorder="1" applyAlignment="1">
      <alignment horizontal="center" vertical="center"/>
    </xf>
    <xf numFmtId="202" fontId="26" fillId="0" borderId="0" xfId="0" applyNumberFormat="1" applyFont="1" applyBorder="1" applyAlignment="1">
      <alignment horizontal="center" vertical="center"/>
    </xf>
    <xf numFmtId="188" fontId="26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21" fillId="0" borderId="3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1" fillId="0" borderId="4" xfId="0" applyFont="1" applyBorder="1" applyAlignment="1">
      <alignment horizontal="center" vertical="center" wrapText="1"/>
    </xf>
    <xf numFmtId="199" fontId="21" fillId="0" borderId="2" xfId="0" applyNumberFormat="1" applyFont="1" applyBorder="1" applyAlignment="1">
      <alignment horizontal="center" vertical="center"/>
    </xf>
    <xf numFmtId="202" fontId="21" fillId="0" borderId="2" xfId="0" applyNumberFormat="1" applyFont="1" applyBorder="1" applyAlignment="1">
      <alignment horizontal="center" vertical="center"/>
    </xf>
    <xf numFmtId="204" fontId="21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3" fontId="29" fillId="0" borderId="0" xfId="0" applyNumberFormat="1" applyFont="1" applyAlignment="1">
      <alignment/>
    </xf>
    <xf numFmtId="0" fontId="25" fillId="0" borderId="4" xfId="20" applyNumberFormat="1" applyFont="1" applyBorder="1" applyAlignment="1" quotePrefix="1">
      <alignment horizontal="center" vertical="center"/>
    </xf>
    <xf numFmtId="202" fontId="21" fillId="0" borderId="0" xfId="22" applyNumberFormat="1" applyFont="1" applyBorder="1" applyAlignment="1">
      <alignment horizontal="center" vertical="center"/>
    </xf>
    <xf numFmtId="202" fontId="26" fillId="0" borderId="0" xfId="22" applyNumberFormat="1" applyFont="1" applyBorder="1" applyAlignment="1">
      <alignment horizontal="center" vertical="center"/>
    </xf>
    <xf numFmtId="202" fontId="21" fillId="0" borderId="0" xfId="0" applyNumberFormat="1" applyFont="1" applyBorder="1" applyAlignment="1" applyProtection="1">
      <alignment horizontal="center" vertical="center"/>
      <protection locked="0"/>
    </xf>
    <xf numFmtId="202" fontId="21" fillId="0" borderId="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203" fontId="21" fillId="0" borderId="0" xfId="22" applyNumberFormat="1" applyFont="1" applyBorder="1" applyAlignment="1">
      <alignment horizontal="center" vertical="center" shrinkToFit="1"/>
    </xf>
    <xf numFmtId="203" fontId="26" fillId="0" borderId="0" xfId="22" applyNumberFormat="1" applyFont="1" applyBorder="1" applyAlignment="1">
      <alignment horizontal="center" vertical="center" shrinkToFit="1"/>
    </xf>
    <xf numFmtId="203" fontId="26" fillId="0" borderId="0" xfId="22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/>
    </xf>
    <xf numFmtId="178" fontId="24" fillId="0" borderId="0" xfId="0" applyNumberFormat="1" applyFont="1" applyBorder="1" applyAlignment="1">
      <alignment horizontal="center" vertical="center"/>
    </xf>
    <xf numFmtId="178" fontId="24" fillId="0" borderId="2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distributed" wrapText="1"/>
    </xf>
    <xf numFmtId="3" fontId="19" fillId="0" borderId="0" xfId="0" applyNumberFormat="1" applyFont="1" applyAlignment="1">
      <alignment horizontal="center" vertical="distributed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03" fontId="21" fillId="0" borderId="0" xfId="0" applyNumberFormat="1" applyFont="1" applyAlignment="1">
      <alignment horizontal="center"/>
    </xf>
  </cellXfs>
  <cellStyles count="30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콤마_2. 행정구역" xfId="22"/>
    <cellStyle name="Currency" xfId="23"/>
    <cellStyle name="Currency [0]" xfId="24"/>
    <cellStyle name="Hyperlink" xfId="25"/>
    <cellStyle name="category" xfId="26"/>
    <cellStyle name="Comma [0]_ARN (2)" xfId="27"/>
    <cellStyle name="comma zerodec" xfId="28"/>
    <cellStyle name="Comma_Capex" xfId="29"/>
    <cellStyle name="Currency [0]_CCOCPX" xfId="30"/>
    <cellStyle name="Currency_CCOCPX" xfId="31"/>
    <cellStyle name="Currency1" xfId="32"/>
    <cellStyle name="Dezimal [0]_laroux" xfId="33"/>
    <cellStyle name="Dezimal_laroux" xfId="34"/>
    <cellStyle name="Dollar (zero dec)" xfId="35"/>
    <cellStyle name="Grey" xfId="36"/>
    <cellStyle name="Input [yellow]" xfId="37"/>
    <cellStyle name="Milliers [0]_Arabian Spec" xfId="38"/>
    <cellStyle name="Milliers_Arabian Spec" xfId="39"/>
    <cellStyle name="Mon?aire [0]_Arabian Spec" xfId="40"/>
    <cellStyle name="Mon?aire_Arabian Spec" xfId="41"/>
    <cellStyle name="Normal - Style1" xfId="42"/>
    <cellStyle name="Normal_A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A2" sqref="A2"/>
    </sheetView>
  </sheetViews>
  <sheetFormatPr defaultColWidth="8.88671875" defaultRowHeight="13.5"/>
  <cols>
    <col min="1" max="1" width="21.77734375" style="295" customWidth="1"/>
    <col min="2" max="3" width="30.21484375" style="297" customWidth="1"/>
    <col min="4" max="4" width="2.6640625" style="297" customWidth="1"/>
    <col min="5" max="6" width="35.6640625" style="297" customWidth="1"/>
    <col min="7" max="16384" width="8.88671875" style="294" customWidth="1"/>
  </cols>
  <sheetData>
    <row r="1" spans="1:6" s="276" customFormat="1" ht="45" customHeight="1">
      <c r="A1" s="376" t="s">
        <v>357</v>
      </c>
      <c r="B1" s="376"/>
      <c r="C1" s="376"/>
      <c r="D1" s="275"/>
      <c r="E1" s="377" t="s">
        <v>154</v>
      </c>
      <c r="F1" s="377"/>
    </row>
    <row r="2" spans="1:6" s="281" customFormat="1" ht="25.5" customHeight="1" thickBot="1">
      <c r="A2" s="277" t="s">
        <v>120</v>
      </c>
      <c r="B2" s="278"/>
      <c r="C2" s="278"/>
      <c r="D2" s="279"/>
      <c r="E2" s="278"/>
      <c r="F2" s="280" t="s">
        <v>0</v>
      </c>
    </row>
    <row r="3" spans="1:6" s="286" customFormat="1" ht="16.5" customHeight="1" thickTop="1">
      <c r="A3" s="37" t="s">
        <v>112</v>
      </c>
      <c r="B3" s="282" t="s">
        <v>337</v>
      </c>
      <c r="C3" s="283" t="s">
        <v>338</v>
      </c>
      <c r="D3" s="284"/>
      <c r="E3" s="284" t="s">
        <v>121</v>
      </c>
      <c r="F3" s="285" t="s">
        <v>122</v>
      </c>
    </row>
    <row r="4" spans="1:6" s="286" customFormat="1" ht="16.5" customHeight="1">
      <c r="A4" s="37" t="s">
        <v>114</v>
      </c>
      <c r="B4" s="282"/>
      <c r="C4" s="282"/>
      <c r="D4" s="284"/>
      <c r="E4" s="284"/>
      <c r="F4" s="282"/>
    </row>
    <row r="5" spans="1:6" s="286" customFormat="1" ht="16.5" customHeight="1">
      <c r="A5" s="144" t="s">
        <v>115</v>
      </c>
      <c r="B5" s="287" t="s">
        <v>65</v>
      </c>
      <c r="C5" s="287" t="s">
        <v>123</v>
      </c>
      <c r="D5" s="284"/>
      <c r="E5" s="288" t="s">
        <v>124</v>
      </c>
      <c r="F5" s="287" t="s">
        <v>125</v>
      </c>
    </row>
    <row r="6" spans="1:6" s="290" customFormat="1" ht="36.75" customHeight="1">
      <c r="A6" s="31">
        <v>2001</v>
      </c>
      <c r="B6" s="289">
        <v>6</v>
      </c>
      <c r="C6" s="289">
        <v>13219</v>
      </c>
      <c r="D6" s="289"/>
      <c r="E6" s="289">
        <v>13749</v>
      </c>
      <c r="F6" s="289">
        <v>9063</v>
      </c>
    </row>
    <row r="7" spans="1:6" s="290" customFormat="1" ht="36.75" customHeight="1">
      <c r="A7" s="31">
        <v>2002</v>
      </c>
      <c r="B7" s="289">
        <v>6</v>
      </c>
      <c r="C7" s="289">
        <v>11197</v>
      </c>
      <c r="D7" s="289"/>
      <c r="E7" s="289">
        <v>10271</v>
      </c>
      <c r="F7" s="289">
        <v>7121</v>
      </c>
    </row>
    <row r="8" spans="1:6" s="290" customFormat="1" ht="36.75" customHeight="1">
      <c r="A8" s="31">
        <v>2003</v>
      </c>
      <c r="B8" s="289">
        <v>6</v>
      </c>
      <c r="C8" s="289">
        <v>11791</v>
      </c>
      <c r="D8" s="289"/>
      <c r="E8" s="289">
        <v>11759</v>
      </c>
      <c r="F8" s="289">
        <v>9152</v>
      </c>
    </row>
    <row r="9" spans="1:6" s="290" customFormat="1" ht="36.75" customHeight="1">
      <c r="A9" s="31">
        <v>2004</v>
      </c>
      <c r="B9" s="289">
        <v>6</v>
      </c>
      <c r="C9" s="289">
        <v>20469</v>
      </c>
      <c r="D9" s="289"/>
      <c r="E9" s="289">
        <v>20382</v>
      </c>
      <c r="F9" s="289">
        <v>17763</v>
      </c>
    </row>
    <row r="10" spans="1:6" s="290" customFormat="1" ht="36.75" customHeight="1">
      <c r="A10" s="104">
        <v>2005</v>
      </c>
      <c r="B10" s="291">
        <f>SUM(B11:B19)</f>
        <v>6</v>
      </c>
      <c r="C10" s="291">
        <f>SUM(C11:C19)</f>
        <v>14814</v>
      </c>
      <c r="D10" s="291"/>
      <c r="E10" s="291">
        <f>SUM(E11:E19)</f>
        <v>14902</v>
      </c>
      <c r="F10" s="291">
        <f>SUM(F11:F19)</f>
        <v>11686</v>
      </c>
    </row>
    <row r="11" spans="1:6" s="281" customFormat="1" ht="36.75" customHeight="1">
      <c r="A11" s="298" t="s">
        <v>126</v>
      </c>
      <c r="B11" s="289">
        <v>1</v>
      </c>
      <c r="C11" s="289">
        <v>2394</v>
      </c>
      <c r="D11" s="289"/>
      <c r="E11" s="289">
        <v>2400</v>
      </c>
      <c r="F11" s="289">
        <v>1200</v>
      </c>
    </row>
    <row r="12" spans="1:6" s="281" customFormat="1" ht="36.75" customHeight="1">
      <c r="A12" s="298" t="s">
        <v>339</v>
      </c>
      <c r="B12" s="289">
        <v>1</v>
      </c>
      <c r="C12" s="289">
        <v>103</v>
      </c>
      <c r="D12" s="289"/>
      <c r="E12" s="289">
        <v>91</v>
      </c>
      <c r="F12" s="289">
        <v>74</v>
      </c>
    </row>
    <row r="13" spans="1:6" s="281" customFormat="1" ht="36.75" customHeight="1">
      <c r="A13" s="298" t="s">
        <v>324</v>
      </c>
      <c r="B13" s="289">
        <v>1</v>
      </c>
      <c r="C13" s="289">
        <v>3376</v>
      </c>
      <c r="D13" s="289"/>
      <c r="E13" s="289">
        <v>3772</v>
      </c>
      <c r="F13" s="289">
        <v>3125</v>
      </c>
    </row>
    <row r="14" spans="1:6" s="281" customFormat="1" ht="36.75" customHeight="1">
      <c r="A14" s="298" t="s">
        <v>340</v>
      </c>
      <c r="B14" s="289">
        <v>1</v>
      </c>
      <c r="C14" s="289">
        <v>277</v>
      </c>
      <c r="D14" s="289"/>
      <c r="E14" s="289">
        <v>276</v>
      </c>
      <c r="F14" s="289">
        <v>240</v>
      </c>
    </row>
    <row r="15" spans="1:6" s="290" customFormat="1" ht="36.75" customHeight="1">
      <c r="A15" s="298" t="s">
        <v>127</v>
      </c>
      <c r="B15" s="289" t="s">
        <v>372</v>
      </c>
      <c r="C15" s="289" t="s">
        <v>372</v>
      </c>
      <c r="D15" s="289"/>
      <c r="E15" s="289" t="s">
        <v>372</v>
      </c>
      <c r="F15" s="289" t="s">
        <v>372</v>
      </c>
    </row>
    <row r="16" spans="1:6" s="290" customFormat="1" ht="36.75" customHeight="1">
      <c r="A16" s="298" t="s">
        <v>325</v>
      </c>
      <c r="B16" s="289">
        <v>1</v>
      </c>
      <c r="C16" s="289">
        <v>711</v>
      </c>
      <c r="D16" s="289"/>
      <c r="E16" s="289">
        <v>717</v>
      </c>
      <c r="F16" s="289">
        <v>666</v>
      </c>
    </row>
    <row r="17" spans="1:6" s="290" customFormat="1" ht="36.75" customHeight="1">
      <c r="A17" s="298" t="s">
        <v>128</v>
      </c>
      <c r="B17" s="289" t="s">
        <v>372</v>
      </c>
      <c r="C17" s="289" t="s">
        <v>372</v>
      </c>
      <c r="D17" s="289"/>
      <c r="E17" s="289" t="s">
        <v>372</v>
      </c>
      <c r="F17" s="289" t="s">
        <v>372</v>
      </c>
    </row>
    <row r="18" spans="1:6" s="290" customFormat="1" ht="36.75" customHeight="1">
      <c r="A18" s="298" t="s">
        <v>341</v>
      </c>
      <c r="B18" s="289" t="s">
        <v>372</v>
      </c>
      <c r="C18" s="289" t="s">
        <v>372</v>
      </c>
      <c r="D18" s="289"/>
      <c r="E18" s="289" t="s">
        <v>372</v>
      </c>
      <c r="F18" s="289" t="s">
        <v>372</v>
      </c>
    </row>
    <row r="19" spans="1:6" s="290" customFormat="1" ht="36.75" customHeight="1" thickBot="1">
      <c r="A19" s="299" t="s">
        <v>342</v>
      </c>
      <c r="B19" s="292">
        <v>1</v>
      </c>
      <c r="C19" s="292">
        <v>7953</v>
      </c>
      <c r="D19" s="292"/>
      <c r="E19" s="292">
        <v>7646</v>
      </c>
      <c r="F19" s="292">
        <v>6381</v>
      </c>
    </row>
    <row r="20" spans="1:6" ht="14.25" thickTop="1">
      <c r="A20" s="59" t="s">
        <v>91</v>
      </c>
      <c r="B20" s="293"/>
      <c r="C20" s="293"/>
      <c r="D20" s="293"/>
      <c r="E20" s="293"/>
      <c r="F20" s="293"/>
    </row>
    <row r="21" spans="2:6" ht="13.5">
      <c r="B21" s="296"/>
      <c r="C21" s="296"/>
      <c r="D21" s="296"/>
      <c r="E21" s="296"/>
      <c r="F21" s="296"/>
    </row>
    <row r="22" spans="2:6" ht="13.5">
      <c r="B22" s="296"/>
      <c r="C22" s="296"/>
      <c r="D22" s="296"/>
      <c r="E22" s="296"/>
      <c r="F22" s="296"/>
    </row>
    <row r="23" spans="2:6" ht="13.5">
      <c r="B23" s="296"/>
      <c r="C23" s="296"/>
      <c r="D23" s="296"/>
      <c r="E23" s="296"/>
      <c r="F23" s="296"/>
    </row>
    <row r="24" spans="2:6" ht="13.5">
      <c r="B24" s="296"/>
      <c r="C24" s="296"/>
      <c r="D24" s="296"/>
      <c r="E24" s="296"/>
      <c r="F24" s="296"/>
    </row>
    <row r="25" spans="2:6" ht="13.5">
      <c r="B25" s="296"/>
      <c r="C25" s="296"/>
      <c r="D25" s="296"/>
      <c r="E25" s="296"/>
      <c r="F25" s="296"/>
    </row>
    <row r="26" spans="2:6" ht="13.5">
      <c r="B26" s="296"/>
      <c r="C26" s="296"/>
      <c r="D26" s="296"/>
      <c r="E26" s="296"/>
      <c r="F26" s="296"/>
    </row>
    <row r="27" spans="2:6" ht="13.5">
      <c r="B27" s="296"/>
      <c r="C27" s="296"/>
      <c r="D27" s="296"/>
      <c r="E27" s="296"/>
      <c r="F27" s="296"/>
    </row>
    <row r="28" spans="2:6" ht="13.5">
      <c r="B28" s="296"/>
      <c r="C28" s="296"/>
      <c r="D28" s="296"/>
      <c r="E28" s="296"/>
      <c r="F28" s="296"/>
    </row>
    <row r="29" spans="2:6" ht="13.5">
      <c r="B29" s="296"/>
      <c r="C29" s="296"/>
      <c r="D29" s="296"/>
      <c r="E29" s="296"/>
      <c r="F29" s="296"/>
    </row>
    <row r="30" spans="2:6" ht="13.5">
      <c r="B30" s="296"/>
      <c r="C30" s="296"/>
      <c r="D30" s="296"/>
      <c r="E30" s="296"/>
      <c r="F30" s="296"/>
    </row>
    <row r="31" spans="2:6" ht="13.5">
      <c r="B31" s="296"/>
      <c r="C31" s="296"/>
      <c r="D31" s="296"/>
      <c r="E31" s="296"/>
      <c r="F31" s="296"/>
    </row>
    <row r="32" spans="2:6" ht="13.5">
      <c r="B32" s="296"/>
      <c r="C32" s="296"/>
      <c r="D32" s="296"/>
      <c r="E32" s="296"/>
      <c r="F32" s="296"/>
    </row>
    <row r="33" spans="2:6" ht="13.5">
      <c r="B33" s="296"/>
      <c r="C33" s="296"/>
      <c r="D33" s="296"/>
      <c r="E33" s="296"/>
      <c r="F33" s="296"/>
    </row>
  </sheetData>
  <mergeCells count="2">
    <mergeCell ref="A1:C1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2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65" customWidth="1"/>
    <col min="2" max="6" width="13.99609375" style="70" customWidth="1"/>
    <col min="7" max="7" width="2.77734375" style="73" customWidth="1"/>
    <col min="8" max="12" width="14.10546875" style="70" customWidth="1"/>
    <col min="13" max="13" width="14.5546875" style="65" customWidth="1"/>
    <col min="14" max="17" width="16.6640625" style="70" customWidth="1"/>
    <col min="18" max="18" width="2.77734375" style="73" customWidth="1"/>
    <col min="19" max="22" width="17.99609375" style="70" customWidth="1"/>
    <col min="23" max="16384" width="8.88671875" style="69" customWidth="1"/>
  </cols>
  <sheetData>
    <row r="1" spans="1:23" s="19" customFormat="1" ht="45" customHeight="1">
      <c r="A1" s="355" t="s">
        <v>358</v>
      </c>
      <c r="B1" s="355"/>
      <c r="C1" s="355"/>
      <c r="D1" s="355"/>
      <c r="E1" s="355"/>
      <c r="F1" s="355"/>
      <c r="G1" s="260"/>
      <c r="H1" s="382" t="s">
        <v>326</v>
      </c>
      <c r="I1" s="364"/>
      <c r="J1" s="364"/>
      <c r="K1" s="364"/>
      <c r="L1" s="364"/>
      <c r="M1" s="360" t="s">
        <v>328</v>
      </c>
      <c r="N1" s="360"/>
      <c r="O1" s="360"/>
      <c r="P1" s="360"/>
      <c r="Q1" s="360"/>
      <c r="S1" s="386" t="s">
        <v>327</v>
      </c>
      <c r="T1" s="387"/>
      <c r="U1" s="387"/>
      <c r="V1" s="387"/>
      <c r="W1" s="154"/>
    </row>
    <row r="2" spans="1:22" s="28" customFormat="1" ht="25.5" customHeight="1" thickBot="1">
      <c r="A2" s="262" t="s">
        <v>92</v>
      </c>
      <c r="B2" s="263"/>
      <c r="C2" s="263"/>
      <c r="D2" s="263"/>
      <c r="E2" s="263"/>
      <c r="F2" s="263"/>
      <c r="G2" s="73"/>
      <c r="H2" s="263"/>
      <c r="I2" s="263"/>
      <c r="J2" s="263"/>
      <c r="K2" s="263"/>
      <c r="L2" s="27" t="s">
        <v>329</v>
      </c>
      <c r="M2" s="262" t="s">
        <v>92</v>
      </c>
      <c r="N2" s="21"/>
      <c r="O2" s="21"/>
      <c r="P2" s="21"/>
      <c r="Q2" s="21"/>
      <c r="R2" s="24"/>
      <c r="S2" s="21"/>
      <c r="T2" s="21"/>
      <c r="U2" s="21"/>
      <c r="V2" s="27" t="s">
        <v>329</v>
      </c>
    </row>
    <row r="3" spans="1:22" s="28" customFormat="1" ht="16.5" customHeight="1" thickTop="1">
      <c r="A3" s="37" t="s">
        <v>112</v>
      </c>
      <c r="B3" s="40" t="s">
        <v>37</v>
      </c>
      <c r="C3" s="357" t="s">
        <v>85</v>
      </c>
      <c r="D3" s="359"/>
      <c r="E3" s="357" t="s">
        <v>86</v>
      </c>
      <c r="F3" s="358"/>
      <c r="G3" s="30"/>
      <c r="H3" s="358" t="s">
        <v>87</v>
      </c>
      <c r="I3" s="359"/>
      <c r="J3" s="357" t="s">
        <v>165</v>
      </c>
      <c r="K3" s="358"/>
      <c r="L3" s="358"/>
      <c r="M3" s="76" t="s">
        <v>112</v>
      </c>
      <c r="N3" s="357" t="s">
        <v>49</v>
      </c>
      <c r="O3" s="359"/>
      <c r="P3" s="357" t="s">
        <v>330</v>
      </c>
      <c r="Q3" s="358"/>
      <c r="R3" s="30"/>
      <c r="S3" s="358" t="s">
        <v>331</v>
      </c>
      <c r="T3" s="359"/>
      <c r="U3" s="378" t="s">
        <v>332</v>
      </c>
      <c r="V3" s="379"/>
    </row>
    <row r="4" spans="1:22" s="28" customFormat="1" ht="16.5" customHeight="1">
      <c r="A4" s="37" t="s">
        <v>164</v>
      </c>
      <c r="B4" s="36"/>
      <c r="C4" s="385" t="s">
        <v>333</v>
      </c>
      <c r="D4" s="384"/>
      <c r="E4" s="385" t="s">
        <v>27</v>
      </c>
      <c r="F4" s="383"/>
      <c r="G4" s="30"/>
      <c r="H4" s="383" t="s">
        <v>36</v>
      </c>
      <c r="I4" s="384"/>
      <c r="J4" s="388" t="s">
        <v>334</v>
      </c>
      <c r="K4" s="389"/>
      <c r="L4" s="389"/>
      <c r="M4" s="31" t="s">
        <v>370</v>
      </c>
      <c r="N4" s="385" t="s">
        <v>166</v>
      </c>
      <c r="O4" s="384"/>
      <c r="P4" s="385" t="s">
        <v>167</v>
      </c>
      <c r="Q4" s="383"/>
      <c r="R4" s="30"/>
      <c r="S4" s="383" t="s">
        <v>335</v>
      </c>
      <c r="T4" s="384"/>
      <c r="U4" s="380" t="s">
        <v>336</v>
      </c>
      <c r="V4" s="381"/>
    </row>
    <row r="5" spans="1:22" s="28" customFormat="1" ht="16.5" customHeight="1">
      <c r="A5" s="37" t="s">
        <v>38</v>
      </c>
      <c r="B5" s="36"/>
      <c r="C5" s="40" t="s">
        <v>168</v>
      </c>
      <c r="D5" s="38" t="s">
        <v>88</v>
      </c>
      <c r="E5" s="40" t="s">
        <v>169</v>
      </c>
      <c r="F5" s="40" t="s">
        <v>88</v>
      </c>
      <c r="G5" s="30"/>
      <c r="H5" s="30" t="s">
        <v>28</v>
      </c>
      <c r="I5" s="38" t="s">
        <v>88</v>
      </c>
      <c r="J5" s="30" t="s">
        <v>170</v>
      </c>
      <c r="K5" s="40" t="s">
        <v>35</v>
      </c>
      <c r="L5" s="40" t="s">
        <v>33</v>
      </c>
      <c r="M5" s="37" t="s">
        <v>38</v>
      </c>
      <c r="N5" s="40" t="s">
        <v>34</v>
      </c>
      <c r="O5" s="40" t="s">
        <v>33</v>
      </c>
      <c r="P5" s="38" t="s">
        <v>171</v>
      </c>
      <c r="Q5" s="30" t="s">
        <v>33</v>
      </c>
      <c r="R5" s="30"/>
      <c r="S5" s="30" t="s">
        <v>28</v>
      </c>
      <c r="T5" s="40" t="s">
        <v>33</v>
      </c>
      <c r="U5" s="38" t="s">
        <v>89</v>
      </c>
      <c r="V5" s="30" t="s">
        <v>33</v>
      </c>
    </row>
    <row r="6" spans="1:22" s="28" customFormat="1" ht="16.5" customHeight="1">
      <c r="A6" s="141" t="s">
        <v>90</v>
      </c>
      <c r="B6" s="45" t="s">
        <v>2</v>
      </c>
      <c r="C6" s="45" t="s">
        <v>31</v>
      </c>
      <c r="D6" s="45" t="s">
        <v>172</v>
      </c>
      <c r="E6" s="45" t="s">
        <v>31</v>
      </c>
      <c r="F6" s="45" t="s">
        <v>172</v>
      </c>
      <c r="G6" s="37"/>
      <c r="H6" s="47" t="s">
        <v>30</v>
      </c>
      <c r="I6" s="42" t="s">
        <v>172</v>
      </c>
      <c r="J6" s="80" t="s">
        <v>173</v>
      </c>
      <c r="K6" s="45" t="s">
        <v>32</v>
      </c>
      <c r="L6" s="45" t="s">
        <v>172</v>
      </c>
      <c r="M6" s="141" t="s">
        <v>90</v>
      </c>
      <c r="N6" s="45" t="s">
        <v>30</v>
      </c>
      <c r="O6" s="45" t="s">
        <v>172</v>
      </c>
      <c r="P6" s="42" t="s">
        <v>31</v>
      </c>
      <c r="Q6" s="45" t="s">
        <v>172</v>
      </c>
      <c r="R6" s="37"/>
      <c r="S6" s="47" t="s">
        <v>30</v>
      </c>
      <c r="T6" s="45" t="s">
        <v>172</v>
      </c>
      <c r="U6" s="42" t="s">
        <v>29</v>
      </c>
      <c r="V6" s="45" t="s">
        <v>172</v>
      </c>
    </row>
    <row r="7" spans="1:22" s="28" customFormat="1" ht="41.25" customHeight="1">
      <c r="A7" s="31">
        <v>2001</v>
      </c>
      <c r="B7" s="52">
        <v>28708</v>
      </c>
      <c r="C7" s="52">
        <v>45051</v>
      </c>
      <c r="D7" s="52">
        <v>20224</v>
      </c>
      <c r="E7" s="52">
        <v>41</v>
      </c>
      <c r="F7" s="52">
        <v>8484</v>
      </c>
      <c r="G7" s="60"/>
      <c r="H7" s="322" t="s">
        <v>353</v>
      </c>
      <c r="I7" s="322" t="s">
        <v>353</v>
      </c>
      <c r="J7" s="322" t="s">
        <v>353</v>
      </c>
      <c r="K7" s="322" t="s">
        <v>353</v>
      </c>
      <c r="L7" s="322" t="s">
        <v>353</v>
      </c>
      <c r="M7" s="31">
        <v>2001</v>
      </c>
      <c r="N7" s="322" t="s">
        <v>353</v>
      </c>
      <c r="O7" s="322" t="s">
        <v>353</v>
      </c>
      <c r="P7" s="322" t="s">
        <v>353</v>
      </c>
      <c r="Q7" s="322" t="s">
        <v>353</v>
      </c>
      <c r="R7" s="60"/>
      <c r="S7" s="322" t="s">
        <v>353</v>
      </c>
      <c r="T7" s="322" t="s">
        <v>353</v>
      </c>
      <c r="U7" s="322" t="s">
        <v>353</v>
      </c>
      <c r="V7" s="322" t="s">
        <v>353</v>
      </c>
    </row>
    <row r="8" spans="1:22" s="28" customFormat="1" ht="41.25" customHeight="1">
      <c r="A8" s="31">
        <v>2002</v>
      </c>
      <c r="B8" s="52">
        <v>30223</v>
      </c>
      <c r="C8" s="52">
        <v>45253</v>
      </c>
      <c r="D8" s="52">
        <v>21739</v>
      </c>
      <c r="E8" s="52">
        <v>41</v>
      </c>
      <c r="F8" s="50">
        <v>8484</v>
      </c>
      <c r="G8" s="60"/>
      <c r="H8" s="322" t="s">
        <v>353</v>
      </c>
      <c r="I8" s="322" t="s">
        <v>353</v>
      </c>
      <c r="J8" s="322" t="s">
        <v>353</v>
      </c>
      <c r="K8" s="322" t="s">
        <v>353</v>
      </c>
      <c r="L8" s="322" t="s">
        <v>353</v>
      </c>
      <c r="M8" s="31">
        <v>2002</v>
      </c>
      <c r="N8" s="322" t="s">
        <v>353</v>
      </c>
      <c r="O8" s="322" t="s">
        <v>353</v>
      </c>
      <c r="P8" s="322" t="s">
        <v>353</v>
      </c>
      <c r="Q8" s="322" t="s">
        <v>353</v>
      </c>
      <c r="R8" s="60"/>
      <c r="S8" s="322" t="s">
        <v>353</v>
      </c>
      <c r="T8" s="322" t="s">
        <v>353</v>
      </c>
      <c r="U8" s="322" t="s">
        <v>353</v>
      </c>
      <c r="V8" s="322" t="s">
        <v>353</v>
      </c>
    </row>
    <row r="9" spans="1:22" s="28" customFormat="1" ht="41.25" customHeight="1">
      <c r="A9" s="31">
        <v>2003</v>
      </c>
      <c r="B9" s="52">
        <v>32897</v>
      </c>
      <c r="C9" s="52">
        <v>45846</v>
      </c>
      <c r="D9" s="52">
        <v>24413</v>
      </c>
      <c r="E9" s="52">
        <v>41</v>
      </c>
      <c r="F9" s="52">
        <v>8484</v>
      </c>
      <c r="G9" s="60"/>
      <c r="H9" s="322" t="s">
        <v>353</v>
      </c>
      <c r="I9" s="322" t="s">
        <v>353</v>
      </c>
      <c r="J9" s="322" t="s">
        <v>353</v>
      </c>
      <c r="K9" s="322" t="s">
        <v>353</v>
      </c>
      <c r="L9" s="322" t="s">
        <v>353</v>
      </c>
      <c r="M9" s="31">
        <v>2003</v>
      </c>
      <c r="N9" s="322" t="s">
        <v>353</v>
      </c>
      <c r="O9" s="322" t="s">
        <v>353</v>
      </c>
      <c r="P9" s="322" t="s">
        <v>353</v>
      </c>
      <c r="Q9" s="322" t="s">
        <v>353</v>
      </c>
      <c r="R9" s="60"/>
      <c r="S9" s="322" t="s">
        <v>353</v>
      </c>
      <c r="T9" s="322" t="s">
        <v>353</v>
      </c>
      <c r="U9" s="322" t="s">
        <v>353</v>
      </c>
      <c r="V9" s="322" t="s">
        <v>353</v>
      </c>
    </row>
    <row r="10" spans="1:22" s="28" customFormat="1" ht="41.25" customHeight="1">
      <c r="A10" s="31">
        <v>2004</v>
      </c>
      <c r="B10" s="52">
        <v>37130</v>
      </c>
      <c r="C10" s="52">
        <v>46189</v>
      </c>
      <c r="D10" s="52">
        <v>27697</v>
      </c>
      <c r="E10" s="52">
        <v>43</v>
      </c>
      <c r="F10" s="52">
        <v>9432</v>
      </c>
      <c r="G10" s="60"/>
      <c r="H10" s="322" t="s">
        <v>353</v>
      </c>
      <c r="I10" s="322" t="s">
        <v>353</v>
      </c>
      <c r="J10" s="322" t="s">
        <v>353</v>
      </c>
      <c r="K10" s="322" t="s">
        <v>353</v>
      </c>
      <c r="L10" s="322" t="s">
        <v>353</v>
      </c>
      <c r="M10" s="31">
        <v>2004</v>
      </c>
      <c r="N10" s="322" t="s">
        <v>353</v>
      </c>
      <c r="O10" s="322" t="s">
        <v>353</v>
      </c>
      <c r="P10" s="322" t="s">
        <v>353</v>
      </c>
      <c r="Q10" s="322" t="s">
        <v>353</v>
      </c>
      <c r="R10" s="60"/>
      <c r="S10" s="322" t="s">
        <v>353</v>
      </c>
      <c r="T10" s="322" t="s">
        <v>353</v>
      </c>
      <c r="U10" s="322" t="s">
        <v>353</v>
      </c>
      <c r="V10" s="322" t="s">
        <v>353</v>
      </c>
    </row>
    <row r="11" spans="1:22" s="237" customFormat="1" ht="41.25" customHeight="1">
      <c r="A11" s="104">
        <v>2005</v>
      </c>
      <c r="B11" s="229">
        <f>SUM(B12:B18)</f>
        <v>40386</v>
      </c>
      <c r="C11" s="229">
        <f>SUM(C12:C18)</f>
        <v>46413</v>
      </c>
      <c r="D11" s="229">
        <f>SUM(D12:D18)</f>
        <v>30872</v>
      </c>
      <c r="E11" s="229">
        <f>SUM(E12:E18)</f>
        <v>43</v>
      </c>
      <c r="F11" s="229">
        <f>SUM(F12:F18)</f>
        <v>9514</v>
      </c>
      <c r="G11" s="264"/>
      <c r="H11" s="323" t="s">
        <v>353</v>
      </c>
      <c r="I11" s="323" t="s">
        <v>353</v>
      </c>
      <c r="J11" s="323" t="s">
        <v>353</v>
      </c>
      <c r="K11" s="323" t="s">
        <v>353</v>
      </c>
      <c r="L11" s="323" t="s">
        <v>353</v>
      </c>
      <c r="M11" s="104">
        <v>2005</v>
      </c>
      <c r="N11" s="323" t="s">
        <v>353</v>
      </c>
      <c r="O11" s="323" t="s">
        <v>353</v>
      </c>
      <c r="P11" s="323" t="s">
        <v>353</v>
      </c>
      <c r="Q11" s="323" t="s">
        <v>353</v>
      </c>
      <c r="R11" s="264"/>
      <c r="S11" s="323" t="s">
        <v>353</v>
      </c>
      <c r="T11" s="323" t="s">
        <v>353</v>
      </c>
      <c r="U11" s="323" t="s">
        <v>353</v>
      </c>
      <c r="V11" s="323" t="s">
        <v>353</v>
      </c>
    </row>
    <row r="12" spans="1:22" ht="41.25" customHeight="1">
      <c r="A12" s="105" t="s">
        <v>174</v>
      </c>
      <c r="B12" s="265">
        <f>SUM(D12,F12)</f>
        <v>11796</v>
      </c>
      <c r="C12" s="90">
        <v>7451</v>
      </c>
      <c r="D12" s="90">
        <v>7684</v>
      </c>
      <c r="E12" s="90">
        <v>18</v>
      </c>
      <c r="F12" s="90">
        <v>4112</v>
      </c>
      <c r="G12" s="266"/>
      <c r="H12" s="324" t="s">
        <v>353</v>
      </c>
      <c r="I12" s="324" t="s">
        <v>353</v>
      </c>
      <c r="J12" s="324" t="s">
        <v>353</v>
      </c>
      <c r="K12" s="324" t="s">
        <v>353</v>
      </c>
      <c r="L12" s="324" t="s">
        <v>353</v>
      </c>
      <c r="M12" s="105" t="s">
        <v>174</v>
      </c>
      <c r="N12" s="324" t="s">
        <v>353</v>
      </c>
      <c r="O12" s="324" t="s">
        <v>353</v>
      </c>
      <c r="P12" s="324" t="s">
        <v>353</v>
      </c>
      <c r="Q12" s="324" t="s">
        <v>353</v>
      </c>
      <c r="R12" s="266"/>
      <c r="S12" s="324" t="s">
        <v>353</v>
      </c>
      <c r="T12" s="324" t="s">
        <v>353</v>
      </c>
      <c r="U12" s="324" t="s">
        <v>353</v>
      </c>
      <c r="V12" s="324" t="s">
        <v>353</v>
      </c>
    </row>
    <row r="13" spans="1:22" ht="41.25" customHeight="1">
      <c r="A13" s="105" t="s">
        <v>175</v>
      </c>
      <c r="B13" s="265">
        <f aca="true" t="shared" si="0" ref="B13:B18">SUM(D13,F13)</f>
        <v>1993</v>
      </c>
      <c r="C13" s="90">
        <v>1573</v>
      </c>
      <c r="D13" s="90">
        <v>1660</v>
      </c>
      <c r="E13" s="90">
        <v>3</v>
      </c>
      <c r="F13" s="90">
        <v>333</v>
      </c>
      <c r="G13" s="266"/>
      <c r="H13" s="324" t="s">
        <v>353</v>
      </c>
      <c r="I13" s="324" t="s">
        <v>353</v>
      </c>
      <c r="J13" s="324" t="s">
        <v>353</v>
      </c>
      <c r="K13" s="324" t="s">
        <v>353</v>
      </c>
      <c r="L13" s="324" t="s">
        <v>353</v>
      </c>
      <c r="M13" s="105" t="s">
        <v>175</v>
      </c>
      <c r="N13" s="324" t="s">
        <v>353</v>
      </c>
      <c r="O13" s="324" t="s">
        <v>353</v>
      </c>
      <c r="P13" s="324" t="s">
        <v>353</v>
      </c>
      <c r="Q13" s="324" t="s">
        <v>353</v>
      </c>
      <c r="R13" s="266"/>
      <c r="S13" s="324" t="s">
        <v>353</v>
      </c>
      <c r="T13" s="324" t="s">
        <v>353</v>
      </c>
      <c r="U13" s="324" t="s">
        <v>353</v>
      </c>
      <c r="V13" s="324" t="s">
        <v>353</v>
      </c>
    </row>
    <row r="14" spans="1:22" ht="41.25" customHeight="1">
      <c r="A14" s="105" t="s">
        <v>176</v>
      </c>
      <c r="B14" s="265">
        <f t="shared" si="0"/>
        <v>4030</v>
      </c>
      <c r="C14" s="90">
        <v>10793</v>
      </c>
      <c r="D14" s="90">
        <v>2925</v>
      </c>
      <c r="E14" s="90">
        <v>5</v>
      </c>
      <c r="F14" s="90">
        <v>1105</v>
      </c>
      <c r="G14" s="266"/>
      <c r="H14" s="324" t="s">
        <v>353</v>
      </c>
      <c r="I14" s="324" t="s">
        <v>353</v>
      </c>
      <c r="J14" s="324" t="s">
        <v>353</v>
      </c>
      <c r="K14" s="324" t="s">
        <v>353</v>
      </c>
      <c r="L14" s="324" t="s">
        <v>353</v>
      </c>
      <c r="M14" s="105" t="s">
        <v>176</v>
      </c>
      <c r="N14" s="324" t="s">
        <v>353</v>
      </c>
      <c r="O14" s="324" t="s">
        <v>353</v>
      </c>
      <c r="P14" s="324" t="s">
        <v>353</v>
      </c>
      <c r="Q14" s="324" t="s">
        <v>353</v>
      </c>
      <c r="R14" s="266"/>
      <c r="S14" s="324" t="s">
        <v>353</v>
      </c>
      <c r="T14" s="324" t="s">
        <v>353</v>
      </c>
      <c r="U14" s="324" t="s">
        <v>353</v>
      </c>
      <c r="V14" s="324" t="s">
        <v>353</v>
      </c>
    </row>
    <row r="15" spans="1:22" ht="41.25" customHeight="1">
      <c r="A15" s="105" t="s">
        <v>177</v>
      </c>
      <c r="B15" s="265">
        <f t="shared" si="0"/>
        <v>9975</v>
      </c>
      <c r="C15" s="90">
        <v>7285</v>
      </c>
      <c r="D15" s="90">
        <v>7171</v>
      </c>
      <c r="E15" s="90">
        <v>7</v>
      </c>
      <c r="F15" s="90">
        <v>2804</v>
      </c>
      <c r="G15" s="266"/>
      <c r="H15" s="324" t="s">
        <v>353</v>
      </c>
      <c r="I15" s="324" t="s">
        <v>353</v>
      </c>
      <c r="J15" s="324" t="s">
        <v>353</v>
      </c>
      <c r="K15" s="324" t="s">
        <v>353</v>
      </c>
      <c r="L15" s="324" t="s">
        <v>353</v>
      </c>
      <c r="M15" s="105" t="s">
        <v>177</v>
      </c>
      <c r="N15" s="324" t="s">
        <v>353</v>
      </c>
      <c r="O15" s="324" t="s">
        <v>353</v>
      </c>
      <c r="P15" s="324" t="s">
        <v>353</v>
      </c>
      <c r="Q15" s="324" t="s">
        <v>353</v>
      </c>
      <c r="R15" s="266"/>
      <c r="S15" s="324" t="s">
        <v>353</v>
      </c>
      <c r="T15" s="324" t="s">
        <v>353</v>
      </c>
      <c r="U15" s="324" t="s">
        <v>353</v>
      </c>
      <c r="V15" s="324" t="s">
        <v>353</v>
      </c>
    </row>
    <row r="16" spans="1:22" ht="41.25" customHeight="1">
      <c r="A16" s="105" t="s">
        <v>178</v>
      </c>
      <c r="B16" s="265">
        <f t="shared" si="0"/>
        <v>4728</v>
      </c>
      <c r="C16" s="90">
        <v>9883</v>
      </c>
      <c r="D16" s="90">
        <v>4431</v>
      </c>
      <c r="E16" s="90">
        <v>4</v>
      </c>
      <c r="F16" s="90">
        <v>297</v>
      </c>
      <c r="G16" s="266"/>
      <c r="H16" s="324" t="s">
        <v>353</v>
      </c>
      <c r="I16" s="324" t="s">
        <v>353</v>
      </c>
      <c r="J16" s="324" t="s">
        <v>353</v>
      </c>
      <c r="K16" s="324" t="s">
        <v>353</v>
      </c>
      <c r="L16" s="324" t="s">
        <v>353</v>
      </c>
      <c r="M16" s="105" t="s">
        <v>178</v>
      </c>
      <c r="N16" s="324" t="s">
        <v>353</v>
      </c>
      <c r="O16" s="324" t="s">
        <v>353</v>
      </c>
      <c r="P16" s="324" t="s">
        <v>353</v>
      </c>
      <c r="Q16" s="324" t="s">
        <v>353</v>
      </c>
      <c r="R16" s="266"/>
      <c r="S16" s="324" t="s">
        <v>353</v>
      </c>
      <c r="T16" s="324" t="s">
        <v>353</v>
      </c>
      <c r="U16" s="324" t="s">
        <v>353</v>
      </c>
      <c r="V16" s="324" t="s">
        <v>353</v>
      </c>
    </row>
    <row r="17" spans="1:22" ht="41.25" customHeight="1">
      <c r="A17" s="105" t="s">
        <v>179</v>
      </c>
      <c r="B17" s="265">
        <f t="shared" si="0"/>
        <v>4349</v>
      </c>
      <c r="C17" s="90">
        <v>5918</v>
      </c>
      <c r="D17" s="90">
        <v>3859</v>
      </c>
      <c r="E17" s="90">
        <v>3</v>
      </c>
      <c r="F17" s="90">
        <v>490</v>
      </c>
      <c r="G17" s="266"/>
      <c r="H17" s="324" t="s">
        <v>353</v>
      </c>
      <c r="I17" s="324" t="s">
        <v>353</v>
      </c>
      <c r="J17" s="324" t="s">
        <v>353</v>
      </c>
      <c r="K17" s="324" t="s">
        <v>353</v>
      </c>
      <c r="L17" s="324" t="s">
        <v>353</v>
      </c>
      <c r="M17" s="105" t="s">
        <v>179</v>
      </c>
      <c r="N17" s="324" t="s">
        <v>353</v>
      </c>
      <c r="O17" s="324" t="s">
        <v>353</v>
      </c>
      <c r="P17" s="324" t="s">
        <v>353</v>
      </c>
      <c r="Q17" s="324" t="s">
        <v>353</v>
      </c>
      <c r="R17" s="266"/>
      <c r="S17" s="324" t="s">
        <v>353</v>
      </c>
      <c r="T17" s="324" t="s">
        <v>353</v>
      </c>
      <c r="U17" s="324" t="s">
        <v>353</v>
      </c>
      <c r="V17" s="324" t="s">
        <v>353</v>
      </c>
    </row>
    <row r="18" spans="1:22" ht="41.25" customHeight="1" thickBot="1">
      <c r="A18" s="112" t="s">
        <v>180</v>
      </c>
      <c r="B18" s="267">
        <f t="shared" si="0"/>
        <v>3515</v>
      </c>
      <c r="C18" s="268">
        <v>3510</v>
      </c>
      <c r="D18" s="268">
        <v>3142</v>
      </c>
      <c r="E18" s="268">
        <v>3</v>
      </c>
      <c r="F18" s="268">
        <v>373</v>
      </c>
      <c r="G18" s="269"/>
      <c r="H18" s="325" t="s">
        <v>353</v>
      </c>
      <c r="I18" s="325" t="s">
        <v>353</v>
      </c>
      <c r="J18" s="325" t="s">
        <v>353</v>
      </c>
      <c r="K18" s="325" t="s">
        <v>353</v>
      </c>
      <c r="L18" s="325" t="s">
        <v>353</v>
      </c>
      <c r="M18" s="112" t="s">
        <v>180</v>
      </c>
      <c r="N18" s="325" t="s">
        <v>353</v>
      </c>
      <c r="O18" s="325" t="s">
        <v>353</v>
      </c>
      <c r="P18" s="325" t="s">
        <v>353</v>
      </c>
      <c r="Q18" s="325" t="s">
        <v>353</v>
      </c>
      <c r="R18" s="269"/>
      <c r="S18" s="325" t="s">
        <v>353</v>
      </c>
      <c r="T18" s="325" t="s">
        <v>353</v>
      </c>
      <c r="U18" s="325" t="s">
        <v>353</v>
      </c>
      <c r="V18" s="325" t="s">
        <v>353</v>
      </c>
    </row>
    <row r="19" spans="1:22" ht="13.5" customHeight="1" thickTop="1">
      <c r="A19" s="326" t="s">
        <v>91</v>
      </c>
      <c r="B19" s="65"/>
      <c r="C19" s="121"/>
      <c r="D19" s="270"/>
      <c r="E19" s="121"/>
      <c r="F19" s="121"/>
      <c r="G19" s="121"/>
      <c r="H19" s="121"/>
      <c r="I19" s="122"/>
      <c r="J19" s="121"/>
      <c r="K19" s="73"/>
      <c r="L19" s="121"/>
      <c r="M19" s="326" t="s">
        <v>354</v>
      </c>
      <c r="N19" s="121"/>
      <c r="O19" s="121"/>
      <c r="P19" s="121"/>
      <c r="Q19" s="121"/>
      <c r="R19" s="70"/>
      <c r="S19" s="69"/>
      <c r="T19" s="69"/>
      <c r="U19" s="69"/>
      <c r="V19" s="69"/>
    </row>
    <row r="20" spans="1:22" ht="13.5">
      <c r="A20" s="59"/>
      <c r="D20" s="271"/>
      <c r="E20" s="272"/>
      <c r="F20" s="273"/>
      <c r="J20" s="121"/>
      <c r="K20" s="121"/>
      <c r="L20" s="121"/>
      <c r="M20" s="59"/>
      <c r="P20" s="129"/>
      <c r="Q20" s="121"/>
      <c r="S20" s="121"/>
      <c r="T20" s="121"/>
      <c r="U20" s="121"/>
      <c r="V20" s="121"/>
    </row>
    <row r="21" spans="4:22" ht="13.5">
      <c r="D21" s="165"/>
      <c r="E21" s="121"/>
      <c r="J21" s="121"/>
      <c r="K21" s="121"/>
      <c r="L21" s="121"/>
      <c r="P21" s="272"/>
      <c r="Q21" s="121"/>
      <c r="S21" s="121"/>
      <c r="T21" s="121"/>
      <c r="U21" s="121"/>
      <c r="V21" s="121"/>
    </row>
    <row r="22" spans="4:22" ht="13.5">
      <c r="D22" s="274"/>
      <c r="E22" s="121"/>
      <c r="J22" s="121"/>
      <c r="K22" s="121"/>
      <c r="L22" s="121"/>
      <c r="P22" s="271"/>
      <c r="V22" s="121"/>
    </row>
    <row r="23" spans="4:22" ht="13.5">
      <c r="D23" s="274"/>
      <c r="E23" s="121"/>
      <c r="J23" s="121"/>
      <c r="K23" s="121"/>
      <c r="L23" s="121"/>
      <c r="V23" s="121"/>
    </row>
    <row r="24" spans="5:22" ht="13.5">
      <c r="E24" s="121"/>
      <c r="J24" s="121"/>
      <c r="K24" s="121"/>
      <c r="L24" s="121"/>
      <c r="V24" s="121"/>
    </row>
    <row r="25" spans="5:22" ht="13.5">
      <c r="E25" s="121"/>
      <c r="J25" s="121"/>
      <c r="K25" s="121"/>
      <c r="L25" s="121"/>
      <c r="V25" s="121"/>
    </row>
    <row r="26" spans="5:22" ht="13.5">
      <c r="E26" s="121"/>
      <c r="K26" s="121"/>
      <c r="L26" s="121"/>
      <c r="V26" s="121"/>
    </row>
    <row r="27" ht="13.5">
      <c r="V27" s="121"/>
    </row>
    <row r="28" ht="13.5">
      <c r="V28" s="121"/>
    </row>
    <row r="29" ht="13.5">
      <c r="V29" s="121"/>
    </row>
    <row r="30" ht="13.5">
      <c r="V30" s="121"/>
    </row>
    <row r="31" ht="13.5">
      <c r="V31" s="121"/>
    </row>
    <row r="32" ht="13.5">
      <c r="V32" s="121"/>
    </row>
  </sheetData>
  <mergeCells count="20">
    <mergeCell ref="S1:V1"/>
    <mergeCell ref="C3:D3"/>
    <mergeCell ref="C4:D4"/>
    <mergeCell ref="E3:F3"/>
    <mergeCell ref="E4:F4"/>
    <mergeCell ref="H3:I3"/>
    <mergeCell ref="H4:I4"/>
    <mergeCell ref="J3:L3"/>
    <mergeCell ref="J4:L4"/>
    <mergeCell ref="A1:F1"/>
    <mergeCell ref="U3:V3"/>
    <mergeCell ref="U4:V4"/>
    <mergeCell ref="M1:Q1"/>
    <mergeCell ref="H1:L1"/>
    <mergeCell ref="S3:T3"/>
    <mergeCell ref="S4:T4"/>
    <mergeCell ref="N3:O3"/>
    <mergeCell ref="N4:O4"/>
    <mergeCell ref="P3:Q3"/>
    <mergeCell ref="P4:Q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65" customWidth="1"/>
    <col min="2" max="3" width="21.6640625" style="70" customWidth="1"/>
    <col min="4" max="4" width="21.21484375" style="72" customWidth="1"/>
    <col min="5" max="5" width="2.77734375" style="73" customWidth="1"/>
    <col min="6" max="7" width="13.88671875" style="70" customWidth="1"/>
    <col min="8" max="8" width="13.88671875" style="72" customWidth="1"/>
    <col min="9" max="9" width="11.6640625" style="72" customWidth="1"/>
    <col min="10" max="10" width="11.77734375" style="29" customWidth="1"/>
    <col min="11" max="16384" width="8.88671875" style="69" customWidth="1"/>
  </cols>
  <sheetData>
    <row r="1" spans="1:10" s="19" customFormat="1" ht="45" customHeight="1">
      <c r="A1" s="352" t="s">
        <v>347</v>
      </c>
      <c r="B1" s="352"/>
      <c r="C1" s="352"/>
      <c r="D1" s="352"/>
      <c r="E1" s="329"/>
      <c r="F1" s="352" t="s">
        <v>39</v>
      </c>
      <c r="G1" s="352"/>
      <c r="H1" s="352"/>
      <c r="I1" s="352"/>
      <c r="J1" s="352"/>
    </row>
    <row r="2" spans="1:10" s="28" customFormat="1" ht="25.5" customHeight="1" thickBot="1">
      <c r="A2" s="20" t="s">
        <v>204</v>
      </c>
      <c r="B2" s="21"/>
      <c r="C2" s="21"/>
      <c r="D2" s="23"/>
      <c r="E2" s="24"/>
      <c r="F2" s="21"/>
      <c r="G2" s="21"/>
      <c r="H2" s="23"/>
      <c r="I2" s="23"/>
      <c r="J2" s="27" t="s">
        <v>205</v>
      </c>
    </row>
    <row r="3" spans="1:10" s="28" customFormat="1" ht="16.5" customHeight="1" thickTop="1">
      <c r="A3" s="37"/>
      <c r="B3" s="349" t="s">
        <v>206</v>
      </c>
      <c r="C3" s="350"/>
      <c r="D3" s="350"/>
      <c r="E3" s="30"/>
      <c r="F3" s="350" t="s">
        <v>207</v>
      </c>
      <c r="G3" s="350"/>
      <c r="H3" s="350"/>
      <c r="I3" s="351"/>
      <c r="J3" s="75" t="s">
        <v>208</v>
      </c>
    </row>
    <row r="4" spans="1:10" s="28" customFormat="1" ht="16.5" customHeight="1">
      <c r="A4" s="37" t="s">
        <v>93</v>
      </c>
      <c r="B4" s="38"/>
      <c r="C4" s="77" t="s">
        <v>209</v>
      </c>
      <c r="D4" s="78" t="s">
        <v>210</v>
      </c>
      <c r="E4" s="37"/>
      <c r="F4" s="35"/>
      <c r="G4" s="77" t="s">
        <v>211</v>
      </c>
      <c r="H4" s="79" t="s">
        <v>212</v>
      </c>
      <c r="I4" s="79" t="s">
        <v>213</v>
      </c>
      <c r="J4" s="36" t="s">
        <v>214</v>
      </c>
    </row>
    <row r="5" spans="1:10" s="28" customFormat="1" ht="16.5" customHeight="1">
      <c r="A5" s="37" t="s">
        <v>189</v>
      </c>
      <c r="B5" s="38"/>
      <c r="C5" s="35"/>
      <c r="D5" s="40"/>
      <c r="E5" s="30"/>
      <c r="F5" s="35" t="s">
        <v>215</v>
      </c>
      <c r="G5" s="35" t="s">
        <v>216</v>
      </c>
      <c r="H5" s="38" t="s">
        <v>217</v>
      </c>
      <c r="I5" s="38" t="s">
        <v>218</v>
      </c>
      <c r="J5" s="36" t="s">
        <v>219</v>
      </c>
    </row>
    <row r="6" spans="1:10" s="28" customFormat="1" ht="16.5" customHeight="1">
      <c r="A6" s="80"/>
      <c r="B6" s="42" t="s">
        <v>220</v>
      </c>
      <c r="C6" s="44" t="s">
        <v>221</v>
      </c>
      <c r="D6" s="45" t="s">
        <v>222</v>
      </c>
      <c r="E6" s="30"/>
      <c r="F6" s="44" t="s">
        <v>223</v>
      </c>
      <c r="G6" s="44" t="s">
        <v>224</v>
      </c>
      <c r="H6" s="42" t="s">
        <v>225</v>
      </c>
      <c r="I6" s="42" t="s">
        <v>226</v>
      </c>
      <c r="J6" s="45" t="s">
        <v>227</v>
      </c>
    </row>
    <row r="7" spans="1:10" s="87" customFormat="1" ht="99.75" customHeight="1">
      <c r="A7" s="82">
        <v>2002</v>
      </c>
      <c r="B7" s="83">
        <v>91636</v>
      </c>
      <c r="C7" s="84" t="s">
        <v>202</v>
      </c>
      <c r="D7" s="84" t="s">
        <v>202</v>
      </c>
      <c r="E7" s="85"/>
      <c r="F7" s="83">
        <v>16673</v>
      </c>
      <c r="G7" s="84" t="s">
        <v>202</v>
      </c>
      <c r="H7" s="84" t="s">
        <v>202</v>
      </c>
      <c r="I7" s="84" t="s">
        <v>202</v>
      </c>
      <c r="J7" s="86">
        <v>12</v>
      </c>
    </row>
    <row r="8" spans="1:10" s="87" customFormat="1" ht="99.75" customHeight="1">
      <c r="A8" s="88">
        <v>2003</v>
      </c>
      <c r="B8" s="83">
        <v>97911</v>
      </c>
      <c r="C8" s="85" t="s">
        <v>202</v>
      </c>
      <c r="D8" s="85" t="s">
        <v>202</v>
      </c>
      <c r="E8" s="85"/>
      <c r="F8" s="85">
        <v>12224</v>
      </c>
      <c r="G8" s="85" t="s">
        <v>202</v>
      </c>
      <c r="H8" s="85" t="s">
        <v>202</v>
      </c>
      <c r="I8" s="85" t="s">
        <v>202</v>
      </c>
      <c r="J8" s="89">
        <v>12</v>
      </c>
    </row>
    <row r="9" spans="1:10" s="87" customFormat="1" ht="99.75" customHeight="1">
      <c r="A9" s="88">
        <v>2004</v>
      </c>
      <c r="B9" s="83">
        <v>118939</v>
      </c>
      <c r="C9" s="85" t="s">
        <v>202</v>
      </c>
      <c r="D9" s="85" t="s">
        <v>202</v>
      </c>
      <c r="E9" s="85"/>
      <c r="F9" s="85">
        <v>14192</v>
      </c>
      <c r="G9" s="85" t="s">
        <v>202</v>
      </c>
      <c r="H9" s="85" t="s">
        <v>202</v>
      </c>
      <c r="I9" s="85" t="s">
        <v>202</v>
      </c>
      <c r="J9" s="89">
        <v>12</v>
      </c>
    </row>
    <row r="10" spans="1:10" s="87" customFormat="1" ht="99.75" customHeight="1">
      <c r="A10" s="88">
        <v>2005</v>
      </c>
      <c r="B10" s="49">
        <f>SUM(C10:D10)</f>
        <v>137240</v>
      </c>
      <c r="C10" s="90">
        <v>125961</v>
      </c>
      <c r="D10" s="90">
        <v>11279</v>
      </c>
      <c r="E10" s="50"/>
      <c r="F10" s="49">
        <f>SUM(G10:I10)</f>
        <v>12227</v>
      </c>
      <c r="G10" s="90">
        <v>3605</v>
      </c>
      <c r="H10" s="90">
        <v>7822</v>
      </c>
      <c r="I10" s="90">
        <v>800</v>
      </c>
      <c r="J10" s="91">
        <v>9.1</v>
      </c>
    </row>
    <row r="11" spans="1:10" s="87" customFormat="1" ht="99.75" customHeight="1" thickBot="1">
      <c r="A11" s="92">
        <v>2006</v>
      </c>
      <c r="B11" s="55">
        <v>146093</v>
      </c>
      <c r="C11" s="55">
        <v>135330</v>
      </c>
      <c r="D11" s="55">
        <v>10763</v>
      </c>
      <c r="E11" s="55"/>
      <c r="F11" s="55">
        <v>11994</v>
      </c>
      <c r="G11" s="55">
        <v>3827</v>
      </c>
      <c r="H11" s="55">
        <v>7367</v>
      </c>
      <c r="I11" s="55">
        <v>800</v>
      </c>
      <c r="J11" s="56">
        <v>8.3</v>
      </c>
    </row>
    <row r="12" spans="1:10" ht="15.75" customHeight="1" thickTop="1">
      <c r="A12" s="59" t="s">
        <v>203</v>
      </c>
      <c r="B12" s="63"/>
      <c r="C12" s="65"/>
      <c r="D12" s="30"/>
      <c r="E12" s="66"/>
      <c r="F12" s="63"/>
      <c r="G12" s="65"/>
      <c r="H12" s="30"/>
      <c r="I12" s="30"/>
      <c r="J12" s="68"/>
    </row>
    <row r="13" spans="2:10" ht="13.5">
      <c r="B13" s="63"/>
      <c r="C13" s="63"/>
      <c r="D13" s="67"/>
      <c r="E13" s="24"/>
      <c r="F13" s="63"/>
      <c r="G13" s="63"/>
      <c r="H13" s="67"/>
      <c r="I13" s="67"/>
      <c r="J13" s="68"/>
    </row>
    <row r="14" spans="2:10" ht="13.5">
      <c r="B14" s="63"/>
      <c r="C14" s="63"/>
      <c r="D14" s="67"/>
      <c r="E14" s="24"/>
      <c r="F14" s="63"/>
      <c r="G14" s="63"/>
      <c r="H14" s="67"/>
      <c r="I14" s="67"/>
      <c r="J14" s="68"/>
    </row>
    <row r="15" spans="2:10" ht="13.5">
      <c r="B15" s="63"/>
      <c r="C15" s="63"/>
      <c r="D15" s="67"/>
      <c r="E15" s="24"/>
      <c r="F15" s="63"/>
      <c r="G15" s="63"/>
      <c r="H15" s="67"/>
      <c r="I15" s="67"/>
      <c r="J15" s="68"/>
    </row>
    <row r="16" spans="2:10" ht="13.5">
      <c r="B16" s="63"/>
      <c r="C16" s="63"/>
      <c r="D16" s="67"/>
      <c r="E16" s="24"/>
      <c r="F16" s="63"/>
      <c r="G16" s="63"/>
      <c r="H16" s="67"/>
      <c r="I16" s="67"/>
      <c r="J16" s="68"/>
    </row>
    <row r="17" spans="2:10" ht="13.5">
      <c r="B17" s="63"/>
      <c r="C17" s="63"/>
      <c r="D17" s="67"/>
      <c r="E17" s="24"/>
      <c r="F17" s="63"/>
      <c r="G17" s="63"/>
      <c r="H17" s="67"/>
      <c r="I17" s="67"/>
      <c r="J17" s="68"/>
    </row>
    <row r="18" spans="2:10" ht="13.5">
      <c r="B18" s="63"/>
      <c r="C18" s="63"/>
      <c r="D18" s="67"/>
      <c r="E18" s="24"/>
      <c r="F18" s="63"/>
      <c r="G18" s="63"/>
      <c r="H18" s="67"/>
      <c r="I18" s="67"/>
      <c r="J18" s="68"/>
    </row>
    <row r="19" spans="3:7" ht="13.5">
      <c r="C19" s="63"/>
      <c r="G19" s="63"/>
    </row>
  </sheetData>
  <mergeCells count="4">
    <mergeCell ref="B3:D3"/>
    <mergeCell ref="F3:I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65" customWidth="1"/>
    <col min="2" max="2" width="16.6640625" style="70" customWidth="1"/>
    <col min="3" max="3" width="16.6640625" style="71" customWidth="1"/>
    <col min="4" max="4" width="16.6640625" style="70" customWidth="1"/>
    <col min="5" max="5" width="16.6640625" style="72" customWidth="1"/>
    <col min="6" max="6" width="2.77734375" style="73" customWidth="1"/>
    <col min="7" max="7" width="16.77734375" style="74" customWidth="1"/>
    <col min="8" max="10" width="16.77734375" style="29" customWidth="1"/>
    <col min="11" max="16384" width="8.88671875" style="69" customWidth="1"/>
  </cols>
  <sheetData>
    <row r="1" spans="1:10" s="19" customFormat="1" ht="45" customHeight="1">
      <c r="A1" s="355" t="s">
        <v>348</v>
      </c>
      <c r="B1" s="355"/>
      <c r="C1" s="355"/>
      <c r="D1" s="355"/>
      <c r="E1" s="355"/>
      <c r="F1" s="329"/>
      <c r="G1" s="355" t="s">
        <v>50</v>
      </c>
      <c r="H1" s="355"/>
      <c r="I1" s="355"/>
      <c r="J1" s="355"/>
    </row>
    <row r="2" spans="1:10" s="28" customFormat="1" ht="25.5" customHeight="1" thickBot="1">
      <c r="A2" s="20" t="s">
        <v>183</v>
      </c>
      <c r="B2" s="21"/>
      <c r="C2" s="22"/>
      <c r="D2" s="21"/>
      <c r="E2" s="23"/>
      <c r="F2" s="24"/>
      <c r="G2" s="25"/>
      <c r="H2" s="26"/>
      <c r="I2" s="26"/>
      <c r="J2" s="27" t="s">
        <v>184</v>
      </c>
    </row>
    <row r="3" spans="1:10" s="28" customFormat="1" ht="16.5" customHeight="1" thickTop="1">
      <c r="A3" s="29"/>
      <c r="B3" s="353" t="s">
        <v>185</v>
      </c>
      <c r="C3" s="354"/>
      <c r="D3" s="354"/>
      <c r="E3" s="354"/>
      <c r="F3" s="30"/>
      <c r="G3" s="31" t="s">
        <v>94</v>
      </c>
      <c r="H3" s="31" t="s">
        <v>95</v>
      </c>
      <c r="I3" s="31" t="s">
        <v>96</v>
      </c>
      <c r="J3" s="32" t="s">
        <v>186</v>
      </c>
    </row>
    <row r="4" spans="1:10" s="28" customFormat="1" ht="16.5" customHeight="1">
      <c r="A4" s="29" t="s">
        <v>93</v>
      </c>
      <c r="B4" s="33" t="s">
        <v>187</v>
      </c>
      <c r="C4" s="34"/>
      <c r="D4" s="35" t="s">
        <v>97</v>
      </c>
      <c r="E4" s="36" t="s">
        <v>3</v>
      </c>
      <c r="F4" s="37"/>
      <c r="G4" s="31" t="s">
        <v>4</v>
      </c>
      <c r="H4" s="31"/>
      <c r="I4" s="31" t="s">
        <v>5</v>
      </c>
      <c r="J4" s="37" t="s">
        <v>188</v>
      </c>
    </row>
    <row r="5" spans="1:10" s="28" customFormat="1" ht="16.5" customHeight="1">
      <c r="A5" s="29" t="s">
        <v>189</v>
      </c>
      <c r="B5" s="38"/>
      <c r="C5" s="39" t="s">
        <v>190</v>
      </c>
      <c r="D5" s="35"/>
      <c r="E5" s="40"/>
      <c r="F5" s="30"/>
      <c r="G5" s="35" t="s">
        <v>6</v>
      </c>
      <c r="H5" s="31" t="s">
        <v>191</v>
      </c>
      <c r="I5" s="31" t="s">
        <v>192</v>
      </c>
      <c r="J5" s="37" t="s">
        <v>193</v>
      </c>
    </row>
    <row r="6" spans="1:10" s="28" customFormat="1" ht="16.5" customHeight="1">
      <c r="A6" s="41"/>
      <c r="B6" s="42" t="s">
        <v>194</v>
      </c>
      <c r="C6" s="43" t="s">
        <v>195</v>
      </c>
      <c r="D6" s="44" t="s">
        <v>196</v>
      </c>
      <c r="E6" s="45" t="s">
        <v>197</v>
      </c>
      <c r="F6" s="30"/>
      <c r="G6" s="44" t="s">
        <v>198</v>
      </c>
      <c r="H6" s="44" t="s">
        <v>199</v>
      </c>
      <c r="I6" s="46" t="s">
        <v>200</v>
      </c>
      <c r="J6" s="47" t="s">
        <v>201</v>
      </c>
    </row>
    <row r="7" spans="1:10" s="28" customFormat="1" ht="99.75" customHeight="1">
      <c r="A7" s="48">
        <v>2001</v>
      </c>
      <c r="B7" s="37" t="s">
        <v>202</v>
      </c>
      <c r="C7" s="49" t="s">
        <v>202</v>
      </c>
      <c r="D7" s="49" t="s">
        <v>202</v>
      </c>
      <c r="E7" s="49" t="s">
        <v>202</v>
      </c>
      <c r="F7" s="50"/>
      <c r="G7" s="50">
        <v>30445</v>
      </c>
      <c r="H7" s="49">
        <v>195267</v>
      </c>
      <c r="I7" s="49">
        <v>9819</v>
      </c>
      <c r="J7" s="49">
        <v>700770</v>
      </c>
    </row>
    <row r="8" spans="1:10" s="28" customFormat="1" ht="99.75" customHeight="1">
      <c r="A8" s="51">
        <v>2002</v>
      </c>
      <c r="B8" s="52">
        <v>6350263</v>
      </c>
      <c r="C8" s="49" t="s">
        <v>202</v>
      </c>
      <c r="D8" s="49" t="s">
        <v>202</v>
      </c>
      <c r="E8" s="49" t="s">
        <v>202</v>
      </c>
      <c r="F8" s="50"/>
      <c r="G8" s="50">
        <v>26349</v>
      </c>
      <c r="H8" s="49">
        <v>214667</v>
      </c>
      <c r="I8" s="49">
        <v>9566</v>
      </c>
      <c r="J8" s="49">
        <v>663837</v>
      </c>
    </row>
    <row r="9" spans="1:10" s="28" customFormat="1" ht="99.75" customHeight="1">
      <c r="A9" s="51">
        <v>2003</v>
      </c>
      <c r="B9" s="52">
        <v>6578834</v>
      </c>
      <c r="C9" s="49" t="s">
        <v>202</v>
      </c>
      <c r="D9" s="49" t="s">
        <v>202</v>
      </c>
      <c r="E9" s="49" t="s">
        <v>202</v>
      </c>
      <c r="F9" s="50"/>
      <c r="G9" s="50">
        <v>29445</v>
      </c>
      <c r="H9" s="49">
        <v>221374</v>
      </c>
      <c r="I9" s="49">
        <v>9917</v>
      </c>
      <c r="J9" s="49">
        <v>663390</v>
      </c>
    </row>
    <row r="10" spans="1:10" s="28" customFormat="1" ht="99.75" customHeight="1">
      <c r="A10" s="51">
        <v>2004</v>
      </c>
      <c r="B10" s="52">
        <v>6310412</v>
      </c>
      <c r="C10" s="49" t="s">
        <v>202</v>
      </c>
      <c r="D10" s="53" t="s">
        <v>202</v>
      </c>
      <c r="E10" s="53" t="s">
        <v>202</v>
      </c>
      <c r="F10" s="52"/>
      <c r="G10" s="52">
        <v>26788</v>
      </c>
      <c r="H10" s="49">
        <v>235569</v>
      </c>
      <c r="I10" s="52">
        <v>9816</v>
      </c>
      <c r="J10" s="49">
        <v>642870</v>
      </c>
    </row>
    <row r="11" spans="1:10" s="28" customFormat="1" ht="99.75" customHeight="1" thickBot="1">
      <c r="A11" s="54">
        <v>2005</v>
      </c>
      <c r="B11" s="55">
        <v>6566320</v>
      </c>
      <c r="C11" s="56">
        <v>4.1</v>
      </c>
      <c r="D11" s="57" t="s">
        <v>202</v>
      </c>
      <c r="E11" s="57" t="s">
        <v>202</v>
      </c>
      <c r="F11" s="55"/>
      <c r="G11" s="55">
        <v>24755</v>
      </c>
      <c r="H11" s="58">
        <v>265252</v>
      </c>
      <c r="I11" s="55">
        <v>9755</v>
      </c>
      <c r="J11" s="58">
        <v>671746</v>
      </c>
    </row>
    <row r="12" spans="1:10" s="28" customFormat="1" ht="19.5" customHeight="1" thickTop="1">
      <c r="A12" s="59" t="s">
        <v>203</v>
      </c>
      <c r="B12" s="60"/>
      <c r="C12" s="61"/>
      <c r="D12" s="60"/>
      <c r="E12" s="60"/>
      <c r="F12" s="60"/>
      <c r="G12" s="60"/>
      <c r="H12" s="62"/>
      <c r="I12" s="60"/>
      <c r="J12" s="62"/>
    </row>
    <row r="13" spans="1:10" ht="19.5" customHeight="1">
      <c r="A13" s="59"/>
      <c r="B13" s="63"/>
      <c r="C13" s="64"/>
      <c r="D13" s="65"/>
      <c r="E13" s="30"/>
      <c r="F13" s="66"/>
      <c r="G13" s="67"/>
      <c r="H13" s="68"/>
      <c r="I13" s="68"/>
      <c r="J13" s="68"/>
    </row>
    <row r="14" spans="2:10" ht="13.5">
      <c r="B14" s="63"/>
      <c r="C14" s="64"/>
      <c r="D14" s="63"/>
      <c r="E14" s="67"/>
      <c r="F14" s="24"/>
      <c r="G14" s="67"/>
      <c r="H14" s="68"/>
      <c r="I14" s="68"/>
      <c r="J14" s="68"/>
    </row>
    <row r="15" spans="2:10" ht="13.5">
      <c r="B15" s="63"/>
      <c r="C15" s="64"/>
      <c r="D15" s="63"/>
      <c r="E15" s="67"/>
      <c r="F15" s="24"/>
      <c r="G15" s="67"/>
      <c r="H15" s="68"/>
      <c r="I15" s="68"/>
      <c r="J15" s="68"/>
    </row>
    <row r="16" spans="2:10" ht="13.5">
      <c r="B16" s="63"/>
      <c r="C16" s="390"/>
      <c r="D16" s="63"/>
      <c r="E16" s="67"/>
      <c r="F16" s="24"/>
      <c r="G16" s="67"/>
      <c r="H16" s="68"/>
      <c r="I16" s="68"/>
      <c r="J16" s="68"/>
    </row>
    <row r="17" spans="2:10" ht="13.5">
      <c r="B17" s="63"/>
      <c r="C17" s="64"/>
      <c r="D17" s="63"/>
      <c r="E17" s="67"/>
      <c r="F17" s="24"/>
      <c r="G17" s="67"/>
      <c r="H17" s="68"/>
      <c r="I17" s="68"/>
      <c r="J17" s="68"/>
    </row>
    <row r="18" spans="2:10" ht="13.5">
      <c r="B18" s="63"/>
      <c r="C18" s="64"/>
      <c r="D18" s="63"/>
      <c r="E18" s="67"/>
      <c r="F18" s="24"/>
      <c r="G18" s="67"/>
      <c r="H18" s="68"/>
      <c r="I18" s="68"/>
      <c r="J18" s="68"/>
    </row>
    <row r="19" spans="2:10" ht="13.5">
      <c r="B19" s="63"/>
      <c r="C19" s="64"/>
      <c r="D19" s="63"/>
      <c r="E19" s="67"/>
      <c r="F19" s="24"/>
      <c r="G19" s="67"/>
      <c r="H19" s="68"/>
      <c r="I19" s="68"/>
      <c r="J19" s="68"/>
    </row>
    <row r="20" spans="2:10" ht="13.5">
      <c r="B20" s="63"/>
      <c r="C20" s="64"/>
      <c r="D20" s="63"/>
      <c r="E20" s="67"/>
      <c r="F20" s="24"/>
      <c r="G20" s="67"/>
      <c r="H20" s="68"/>
      <c r="I20" s="68"/>
      <c r="J20" s="68"/>
    </row>
    <row r="21" ht="13.5">
      <c r="D21" s="63"/>
    </row>
  </sheetData>
  <mergeCells count="3">
    <mergeCell ref="B3:E3"/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131" customWidth="1"/>
    <col min="2" max="8" width="9.5546875" style="132" customWidth="1"/>
    <col min="9" max="9" width="2.77734375" style="132" customWidth="1"/>
    <col min="10" max="10" width="10.3359375" style="131" customWidth="1"/>
    <col min="11" max="14" width="10.3359375" style="100" customWidth="1"/>
    <col min="15" max="15" width="10.3359375" style="131" customWidth="1"/>
    <col min="16" max="16" width="10.3359375" style="133" customWidth="1"/>
    <col min="17" max="17" width="14.5546875" style="133" customWidth="1"/>
    <col min="18" max="19" width="9.77734375" style="133" customWidth="1"/>
    <col min="20" max="20" width="9.77734375" style="131" customWidth="1"/>
    <col min="21" max="22" width="9.77734375" style="133" customWidth="1"/>
    <col min="23" max="24" width="9.77734375" style="132" customWidth="1"/>
    <col min="25" max="25" width="2.77734375" style="132" customWidth="1"/>
    <col min="26" max="27" width="9.77734375" style="132" customWidth="1"/>
    <col min="28" max="28" width="9.77734375" style="131" customWidth="1"/>
    <col min="29" max="32" width="9.77734375" style="100" customWidth="1"/>
    <col min="33" max="16384" width="8.88671875" style="111" customWidth="1"/>
  </cols>
  <sheetData>
    <row r="1" spans="1:32" s="94" customFormat="1" ht="45" customHeight="1">
      <c r="A1" s="355" t="s">
        <v>349</v>
      </c>
      <c r="B1" s="355"/>
      <c r="C1" s="355"/>
      <c r="D1" s="355"/>
      <c r="E1" s="355"/>
      <c r="F1" s="355"/>
      <c r="G1" s="355"/>
      <c r="H1" s="355"/>
      <c r="I1" s="261"/>
      <c r="J1" s="364" t="s">
        <v>51</v>
      </c>
      <c r="K1" s="364"/>
      <c r="L1" s="364"/>
      <c r="M1" s="364"/>
      <c r="N1" s="364"/>
      <c r="O1" s="364"/>
      <c r="P1" s="364"/>
      <c r="Q1" s="360" t="s">
        <v>228</v>
      </c>
      <c r="R1" s="360"/>
      <c r="S1" s="360"/>
      <c r="T1" s="360"/>
      <c r="U1" s="360"/>
      <c r="V1" s="360"/>
      <c r="W1" s="360"/>
      <c r="X1" s="360"/>
      <c r="Y1" s="93"/>
      <c r="Z1" s="356" t="s">
        <v>52</v>
      </c>
      <c r="AA1" s="356"/>
      <c r="AB1" s="356"/>
      <c r="AC1" s="356"/>
      <c r="AD1" s="356"/>
      <c r="AE1" s="356"/>
      <c r="AF1" s="356"/>
    </row>
    <row r="2" spans="1:32" s="100" customFormat="1" ht="25.5" customHeight="1" thickBot="1">
      <c r="A2" s="95" t="s">
        <v>183</v>
      </c>
      <c r="B2" s="96"/>
      <c r="C2" s="96"/>
      <c r="D2" s="96"/>
      <c r="E2" s="96"/>
      <c r="F2" s="96"/>
      <c r="G2" s="96"/>
      <c r="H2" s="96"/>
      <c r="I2" s="97"/>
      <c r="J2" s="98"/>
      <c r="K2" s="95"/>
      <c r="L2" s="95"/>
      <c r="M2" s="95"/>
      <c r="N2" s="98"/>
      <c r="O2" s="98"/>
      <c r="P2" s="27" t="s">
        <v>184</v>
      </c>
      <c r="Q2" s="95" t="s">
        <v>183</v>
      </c>
      <c r="R2" s="95"/>
      <c r="S2" s="95"/>
      <c r="T2" s="98"/>
      <c r="U2" s="99"/>
      <c r="V2" s="99"/>
      <c r="W2" s="96"/>
      <c r="X2" s="96"/>
      <c r="Y2" s="97"/>
      <c r="Z2" s="96"/>
      <c r="AA2" s="96"/>
      <c r="AB2" s="98"/>
      <c r="AC2" s="95"/>
      <c r="AD2" s="95"/>
      <c r="AE2" s="95"/>
      <c r="AF2" s="95"/>
    </row>
    <row r="3" spans="1:32" s="100" customFormat="1" ht="16.5" customHeight="1" thickTop="1">
      <c r="A3" s="37" t="s">
        <v>229</v>
      </c>
      <c r="B3" s="357" t="s">
        <v>230</v>
      </c>
      <c r="C3" s="358"/>
      <c r="D3" s="359"/>
      <c r="E3" s="349" t="s">
        <v>287</v>
      </c>
      <c r="F3" s="350"/>
      <c r="G3" s="350"/>
      <c r="H3" s="350"/>
      <c r="I3" s="134"/>
      <c r="J3" s="354" t="s">
        <v>288</v>
      </c>
      <c r="K3" s="354"/>
      <c r="L3" s="354"/>
      <c r="M3" s="354"/>
      <c r="N3" s="354"/>
      <c r="O3" s="354"/>
      <c r="P3" s="354"/>
      <c r="Q3" s="76" t="s">
        <v>229</v>
      </c>
      <c r="R3" s="349" t="s">
        <v>231</v>
      </c>
      <c r="S3" s="350"/>
      <c r="T3" s="350"/>
      <c r="U3" s="351"/>
      <c r="V3" s="353" t="s">
        <v>290</v>
      </c>
      <c r="W3" s="354"/>
      <c r="X3" s="354"/>
      <c r="Y3" s="37"/>
      <c r="Z3" s="354" t="s">
        <v>289</v>
      </c>
      <c r="AA3" s="354"/>
      <c r="AB3" s="354"/>
      <c r="AC3" s="367"/>
      <c r="AD3" s="349" t="s">
        <v>232</v>
      </c>
      <c r="AE3" s="350"/>
      <c r="AF3" s="350"/>
    </row>
    <row r="4" spans="1:32" s="100" customFormat="1" ht="16.5" customHeight="1">
      <c r="A4" s="37" t="s">
        <v>233</v>
      </c>
      <c r="B4" s="135"/>
      <c r="C4" s="78" t="s">
        <v>234</v>
      </c>
      <c r="D4" s="79" t="s">
        <v>235</v>
      </c>
      <c r="E4" s="79" t="s">
        <v>236</v>
      </c>
      <c r="F4" s="361" t="s">
        <v>237</v>
      </c>
      <c r="G4" s="362"/>
      <c r="H4" s="362"/>
      <c r="I4" s="37"/>
      <c r="J4" s="362" t="s">
        <v>238</v>
      </c>
      <c r="K4" s="363"/>
      <c r="L4" s="361" t="s">
        <v>239</v>
      </c>
      <c r="M4" s="362"/>
      <c r="N4" s="362"/>
      <c r="O4" s="362"/>
      <c r="P4" s="362"/>
      <c r="Q4" s="31" t="s">
        <v>284</v>
      </c>
      <c r="R4" s="361" t="s">
        <v>239</v>
      </c>
      <c r="S4" s="362"/>
      <c r="T4" s="362"/>
      <c r="U4" s="363"/>
      <c r="V4" s="362" t="s">
        <v>285</v>
      </c>
      <c r="W4" s="362"/>
      <c r="X4" s="362"/>
      <c r="Y4" s="37"/>
      <c r="Z4" s="136" t="s">
        <v>286</v>
      </c>
      <c r="AA4" s="361" t="s">
        <v>239</v>
      </c>
      <c r="AB4" s="362"/>
      <c r="AC4" s="363"/>
      <c r="AD4" s="365" t="s">
        <v>240</v>
      </c>
      <c r="AE4" s="366"/>
      <c r="AF4" s="366"/>
    </row>
    <row r="5" spans="1:32" s="100" customFormat="1" ht="16.5" customHeight="1">
      <c r="A5" s="37" t="s">
        <v>241</v>
      </c>
      <c r="B5" s="40" t="s">
        <v>242</v>
      </c>
      <c r="C5" s="40" t="s">
        <v>243</v>
      </c>
      <c r="D5" s="40" t="s">
        <v>244</v>
      </c>
      <c r="E5" s="40"/>
      <c r="F5" s="33" t="s">
        <v>245</v>
      </c>
      <c r="G5" s="78" t="s">
        <v>7</v>
      </c>
      <c r="H5" s="78" t="s">
        <v>8</v>
      </c>
      <c r="I5" s="37"/>
      <c r="J5" s="136" t="s">
        <v>9</v>
      </c>
      <c r="K5" s="79" t="s">
        <v>246</v>
      </c>
      <c r="L5" s="79" t="s">
        <v>245</v>
      </c>
      <c r="M5" s="79" t="s">
        <v>10</v>
      </c>
      <c r="N5" s="79" t="s">
        <v>11</v>
      </c>
      <c r="O5" s="139" t="s">
        <v>12</v>
      </c>
      <c r="P5" s="33" t="s">
        <v>247</v>
      </c>
      <c r="Q5" s="31" t="s">
        <v>241</v>
      </c>
      <c r="R5" s="139" t="s">
        <v>13</v>
      </c>
      <c r="S5" s="139" t="s">
        <v>248</v>
      </c>
      <c r="T5" s="136" t="s">
        <v>14</v>
      </c>
      <c r="U5" s="139" t="s">
        <v>15</v>
      </c>
      <c r="V5" s="139" t="s">
        <v>249</v>
      </c>
      <c r="W5" s="139" t="s">
        <v>250</v>
      </c>
      <c r="X5" s="140" t="s">
        <v>251</v>
      </c>
      <c r="Y5" s="30"/>
      <c r="Z5" s="136" t="s">
        <v>252</v>
      </c>
      <c r="AA5" s="37" t="s">
        <v>245</v>
      </c>
      <c r="AB5" s="135" t="s">
        <v>253</v>
      </c>
      <c r="AC5" s="31" t="s">
        <v>254</v>
      </c>
      <c r="AD5" s="79" t="s">
        <v>187</v>
      </c>
      <c r="AE5" s="79" t="s">
        <v>255</v>
      </c>
      <c r="AF5" s="78" t="s">
        <v>256</v>
      </c>
    </row>
    <row r="6" spans="1:32" s="100" customFormat="1" ht="25.5" customHeight="1">
      <c r="A6" s="141" t="s">
        <v>90</v>
      </c>
      <c r="B6" s="45" t="s">
        <v>257</v>
      </c>
      <c r="C6" s="45" t="s">
        <v>258</v>
      </c>
      <c r="D6" s="45" t="s">
        <v>258</v>
      </c>
      <c r="E6" s="45" t="s">
        <v>257</v>
      </c>
      <c r="F6" s="45" t="s">
        <v>259</v>
      </c>
      <c r="G6" s="142" t="s">
        <v>260</v>
      </c>
      <c r="H6" s="143" t="s">
        <v>16</v>
      </c>
      <c r="I6" s="37"/>
      <c r="J6" s="144" t="s">
        <v>17</v>
      </c>
      <c r="K6" s="42" t="s">
        <v>261</v>
      </c>
      <c r="L6" s="42" t="s">
        <v>194</v>
      </c>
      <c r="M6" s="42" t="s">
        <v>262</v>
      </c>
      <c r="N6" s="145" t="s">
        <v>18</v>
      </c>
      <c r="O6" s="42" t="s">
        <v>263</v>
      </c>
      <c r="P6" s="45" t="s">
        <v>264</v>
      </c>
      <c r="Q6" s="146" t="s">
        <v>90</v>
      </c>
      <c r="R6" s="147" t="s">
        <v>265</v>
      </c>
      <c r="S6" s="148" t="s">
        <v>266</v>
      </c>
      <c r="T6" s="149" t="s">
        <v>267</v>
      </c>
      <c r="U6" s="42" t="s">
        <v>19</v>
      </c>
      <c r="V6" s="45" t="s">
        <v>257</v>
      </c>
      <c r="W6" s="150" t="s">
        <v>268</v>
      </c>
      <c r="X6" s="47" t="s">
        <v>269</v>
      </c>
      <c r="Y6" s="30"/>
      <c r="Z6" s="149" t="s">
        <v>270</v>
      </c>
      <c r="AA6" s="151" t="s">
        <v>194</v>
      </c>
      <c r="AB6" s="152" t="s">
        <v>271</v>
      </c>
      <c r="AC6" s="42" t="s">
        <v>272</v>
      </c>
      <c r="AD6" s="42" t="s">
        <v>194</v>
      </c>
      <c r="AE6" s="152" t="s">
        <v>273</v>
      </c>
      <c r="AF6" s="153" t="s">
        <v>274</v>
      </c>
    </row>
    <row r="7" spans="1:32" s="100" customFormat="1" ht="41.25" customHeight="1">
      <c r="A7" s="31">
        <v>2001</v>
      </c>
      <c r="B7" s="49">
        <f>SUM(C7,D7,AD7)</f>
        <v>6880856</v>
      </c>
      <c r="C7" s="52">
        <f aca="true" t="shared" si="0" ref="C7:C18">SUM(F7,V7,AE7)</f>
        <v>2715329</v>
      </c>
      <c r="D7" s="52">
        <f aca="true" t="shared" si="1" ref="D7:D18">SUM(L7,AA7,AF7)</f>
        <v>4082497</v>
      </c>
      <c r="E7" s="49">
        <f aca="true" t="shared" si="2" ref="E7:E12">SUM(F7,L7)</f>
        <v>5317811</v>
      </c>
      <c r="F7" s="49">
        <f aca="true" t="shared" si="3" ref="F7:F12">SUM(G7:K7)</f>
        <v>1339233</v>
      </c>
      <c r="G7" s="50">
        <v>666869</v>
      </c>
      <c r="H7" s="50">
        <v>658251</v>
      </c>
      <c r="I7" s="50"/>
      <c r="J7" s="50">
        <v>14113</v>
      </c>
      <c r="K7" s="49" t="s">
        <v>359</v>
      </c>
      <c r="L7" s="49">
        <f aca="true" t="shared" si="4" ref="L7:L12">SUM(M7,N7,O7,P7,R7,S7,T7,U7)</f>
        <v>3978578</v>
      </c>
      <c r="M7" s="50">
        <v>439209</v>
      </c>
      <c r="N7" s="50">
        <v>142789</v>
      </c>
      <c r="O7" s="50">
        <v>596172</v>
      </c>
      <c r="P7" s="49">
        <v>157921</v>
      </c>
      <c r="Q7" s="31">
        <v>2001</v>
      </c>
      <c r="R7" s="49">
        <v>137900</v>
      </c>
      <c r="S7" s="49">
        <v>308</v>
      </c>
      <c r="T7" s="49">
        <v>2114035</v>
      </c>
      <c r="U7" s="49">
        <v>390244</v>
      </c>
      <c r="V7" s="49">
        <f aca="true" t="shared" si="5" ref="V7:V12">SUM(W7:Z7)</f>
        <v>1376096</v>
      </c>
      <c r="W7" s="49" t="s">
        <v>359</v>
      </c>
      <c r="X7" s="49">
        <v>56364</v>
      </c>
      <c r="Y7" s="49"/>
      <c r="Z7" s="49">
        <v>1319732</v>
      </c>
      <c r="AA7" s="49">
        <f aca="true" t="shared" si="6" ref="AA7:AA12">SUM(AB7:AC7)</f>
        <v>103919</v>
      </c>
      <c r="AB7" s="49">
        <v>42566</v>
      </c>
      <c r="AC7" s="49">
        <v>61353</v>
      </c>
      <c r="AD7" s="49">
        <v>83030</v>
      </c>
      <c r="AE7" s="49" t="s">
        <v>181</v>
      </c>
      <c r="AF7" s="37" t="s">
        <v>181</v>
      </c>
    </row>
    <row r="8" spans="1:32" s="100" customFormat="1" ht="41.25" customHeight="1">
      <c r="A8" s="31">
        <v>2002</v>
      </c>
      <c r="B8" s="49">
        <f>SUM(C8,D8,AD8)</f>
        <v>6350263</v>
      </c>
      <c r="C8" s="52">
        <f t="shared" si="0"/>
        <v>2379306</v>
      </c>
      <c r="D8" s="52">
        <f t="shared" si="1"/>
        <v>3869827</v>
      </c>
      <c r="E8" s="49">
        <f t="shared" si="2"/>
        <v>5120001</v>
      </c>
      <c r="F8" s="49">
        <f t="shared" si="3"/>
        <v>1346008</v>
      </c>
      <c r="G8" s="50">
        <v>538617</v>
      </c>
      <c r="H8" s="50">
        <v>792329</v>
      </c>
      <c r="I8" s="50"/>
      <c r="J8" s="50">
        <v>15062</v>
      </c>
      <c r="K8" s="49" t="s">
        <v>359</v>
      </c>
      <c r="L8" s="49">
        <f t="shared" si="4"/>
        <v>3773993</v>
      </c>
      <c r="M8" s="50">
        <v>682368</v>
      </c>
      <c r="N8" s="50">
        <v>161140</v>
      </c>
      <c r="O8" s="50">
        <v>558629</v>
      </c>
      <c r="P8" s="49">
        <v>250946</v>
      </c>
      <c r="Q8" s="31">
        <v>2002</v>
      </c>
      <c r="R8" s="49">
        <v>134027</v>
      </c>
      <c r="S8" s="49">
        <v>2337</v>
      </c>
      <c r="T8" s="49">
        <v>1373480</v>
      </c>
      <c r="U8" s="49">
        <v>611066</v>
      </c>
      <c r="V8" s="49">
        <f t="shared" si="5"/>
        <v>1033298</v>
      </c>
      <c r="W8" s="108" t="s">
        <v>359</v>
      </c>
      <c r="X8" s="108">
        <v>62622</v>
      </c>
      <c r="Y8" s="108"/>
      <c r="Z8" s="49">
        <v>970676</v>
      </c>
      <c r="AA8" s="49">
        <f t="shared" si="6"/>
        <v>95834</v>
      </c>
      <c r="AB8" s="108">
        <v>29529</v>
      </c>
      <c r="AC8" s="108">
        <v>66305</v>
      </c>
      <c r="AD8" s="108">
        <v>101130</v>
      </c>
      <c r="AE8" s="108" t="s">
        <v>181</v>
      </c>
      <c r="AF8" s="37" t="s">
        <v>181</v>
      </c>
    </row>
    <row r="9" spans="1:32" s="100" customFormat="1" ht="41.25" customHeight="1">
      <c r="A9" s="31">
        <v>2003</v>
      </c>
      <c r="B9" s="49">
        <f>SUM(C9,D9,AD9)</f>
        <v>6578833</v>
      </c>
      <c r="C9" s="52">
        <f t="shared" si="0"/>
        <v>2734719</v>
      </c>
      <c r="D9" s="52">
        <f t="shared" si="1"/>
        <v>3737207</v>
      </c>
      <c r="E9" s="49">
        <f t="shared" si="2"/>
        <v>5344351</v>
      </c>
      <c r="F9" s="49">
        <f t="shared" si="3"/>
        <v>1716700</v>
      </c>
      <c r="G9" s="50">
        <v>744663</v>
      </c>
      <c r="H9" s="50">
        <v>953668</v>
      </c>
      <c r="I9" s="50"/>
      <c r="J9" s="50">
        <v>18369</v>
      </c>
      <c r="K9" s="49" t="s">
        <v>359</v>
      </c>
      <c r="L9" s="49">
        <f t="shared" si="4"/>
        <v>3627651</v>
      </c>
      <c r="M9" s="50">
        <v>764947</v>
      </c>
      <c r="N9" s="50">
        <v>184533</v>
      </c>
      <c r="O9" s="50">
        <v>569444</v>
      </c>
      <c r="P9" s="49">
        <v>265142</v>
      </c>
      <c r="Q9" s="31">
        <v>2003</v>
      </c>
      <c r="R9" s="49">
        <v>159286</v>
      </c>
      <c r="S9" s="108">
        <v>3148</v>
      </c>
      <c r="T9" s="108">
        <v>1242925</v>
      </c>
      <c r="U9" s="108">
        <v>438226</v>
      </c>
      <c r="V9" s="49">
        <f t="shared" si="5"/>
        <v>1018019</v>
      </c>
      <c r="W9" s="108" t="s">
        <v>359</v>
      </c>
      <c r="X9" s="108">
        <v>67286</v>
      </c>
      <c r="Y9" s="108"/>
      <c r="Z9" s="49">
        <v>950733</v>
      </c>
      <c r="AA9" s="49">
        <f t="shared" si="6"/>
        <v>109556</v>
      </c>
      <c r="AB9" s="108">
        <v>29996</v>
      </c>
      <c r="AC9" s="108">
        <v>79560</v>
      </c>
      <c r="AD9" s="108">
        <v>106907</v>
      </c>
      <c r="AE9" s="108" t="s">
        <v>181</v>
      </c>
      <c r="AF9" s="37" t="s">
        <v>181</v>
      </c>
    </row>
    <row r="10" spans="1:32" s="100" customFormat="1" ht="41.25" customHeight="1">
      <c r="A10" s="31">
        <v>2004</v>
      </c>
      <c r="B10" s="49">
        <f>SUM(C10,D10,AD10)</f>
        <v>6310412</v>
      </c>
      <c r="C10" s="52">
        <f t="shared" si="0"/>
        <v>2321066</v>
      </c>
      <c r="D10" s="52">
        <f t="shared" si="1"/>
        <v>3901777</v>
      </c>
      <c r="E10" s="49">
        <f t="shared" si="2"/>
        <v>5123808</v>
      </c>
      <c r="F10" s="49">
        <f t="shared" si="3"/>
        <v>1335786</v>
      </c>
      <c r="G10" s="102">
        <v>551477</v>
      </c>
      <c r="H10" s="103">
        <v>762551</v>
      </c>
      <c r="I10" s="103"/>
      <c r="J10" s="103">
        <v>21758</v>
      </c>
      <c r="K10" s="103" t="s">
        <v>359</v>
      </c>
      <c r="L10" s="49">
        <f t="shared" si="4"/>
        <v>3788022</v>
      </c>
      <c r="M10" s="103">
        <v>808364</v>
      </c>
      <c r="N10" s="103">
        <v>205657</v>
      </c>
      <c r="O10" s="102">
        <v>570526</v>
      </c>
      <c r="P10" s="103">
        <v>426922</v>
      </c>
      <c r="Q10" s="31">
        <v>2004</v>
      </c>
      <c r="R10" s="52">
        <v>188302</v>
      </c>
      <c r="S10" s="333" t="s">
        <v>359</v>
      </c>
      <c r="T10" s="107">
        <v>1210275</v>
      </c>
      <c r="U10" s="107">
        <v>377976</v>
      </c>
      <c r="V10" s="49">
        <f t="shared" si="5"/>
        <v>985280</v>
      </c>
      <c r="W10" s="333" t="s">
        <v>359</v>
      </c>
      <c r="X10" s="107">
        <v>73630</v>
      </c>
      <c r="Y10" s="107"/>
      <c r="Z10" s="107">
        <v>911650</v>
      </c>
      <c r="AA10" s="49">
        <f t="shared" si="6"/>
        <v>113755</v>
      </c>
      <c r="AB10" s="107">
        <v>31939</v>
      </c>
      <c r="AC10" s="107">
        <v>81816</v>
      </c>
      <c r="AD10" s="107">
        <v>87569</v>
      </c>
      <c r="AE10" s="333" t="s">
        <v>181</v>
      </c>
      <c r="AF10" s="37" t="s">
        <v>181</v>
      </c>
    </row>
    <row r="11" spans="1:32" s="100" customFormat="1" ht="41.25" customHeight="1">
      <c r="A11" s="104">
        <v>2005</v>
      </c>
      <c r="B11" s="228">
        <f>SUM(C11:D11)</f>
        <v>6566320</v>
      </c>
      <c r="C11" s="229">
        <f t="shared" si="0"/>
        <v>2603039</v>
      </c>
      <c r="D11" s="229">
        <f t="shared" si="1"/>
        <v>3963281</v>
      </c>
      <c r="E11" s="228">
        <f t="shared" si="2"/>
        <v>5384516</v>
      </c>
      <c r="F11" s="229">
        <f t="shared" si="3"/>
        <v>1612230</v>
      </c>
      <c r="G11" s="229">
        <v>742848</v>
      </c>
      <c r="H11" s="229">
        <v>847628</v>
      </c>
      <c r="I11" s="229"/>
      <c r="J11" s="229">
        <v>21754</v>
      </c>
      <c r="K11" s="335" t="s">
        <v>359</v>
      </c>
      <c r="L11" s="228">
        <f t="shared" si="4"/>
        <v>3772286</v>
      </c>
      <c r="M11" s="229">
        <v>888488</v>
      </c>
      <c r="N11" s="229">
        <v>330320</v>
      </c>
      <c r="O11" s="229">
        <v>620508</v>
      </c>
      <c r="P11" s="229">
        <v>738594</v>
      </c>
      <c r="Q11" s="104">
        <v>2005</v>
      </c>
      <c r="R11" s="335" t="s">
        <v>359</v>
      </c>
      <c r="S11" s="334" t="s">
        <v>359</v>
      </c>
      <c r="T11" s="109">
        <v>1101879</v>
      </c>
      <c r="U11" s="109">
        <v>92497</v>
      </c>
      <c r="V11" s="230">
        <f t="shared" si="5"/>
        <v>933158</v>
      </c>
      <c r="W11" s="334" t="s">
        <v>359</v>
      </c>
      <c r="X11" s="109">
        <v>52832</v>
      </c>
      <c r="Y11" s="109"/>
      <c r="Z11" s="109">
        <v>880326</v>
      </c>
      <c r="AA11" s="109">
        <f t="shared" si="6"/>
        <v>113598</v>
      </c>
      <c r="AB11" s="109">
        <v>38581</v>
      </c>
      <c r="AC11" s="109">
        <v>75017</v>
      </c>
      <c r="AD11" s="109">
        <f>SUM(AE11:AF11)</f>
        <v>135048</v>
      </c>
      <c r="AE11" s="109">
        <v>57651</v>
      </c>
      <c r="AF11" s="109">
        <v>77397</v>
      </c>
    </row>
    <row r="12" spans="1:32" s="100" customFormat="1" ht="41.25" customHeight="1">
      <c r="A12" s="105" t="s">
        <v>275</v>
      </c>
      <c r="B12" s="52">
        <f>SUM(C12:D12)</f>
        <v>3787954</v>
      </c>
      <c r="C12" s="52">
        <f t="shared" si="0"/>
        <v>1113112</v>
      </c>
      <c r="D12" s="52">
        <f t="shared" si="1"/>
        <v>2674842</v>
      </c>
      <c r="E12" s="52">
        <f t="shared" si="2"/>
        <v>3046508</v>
      </c>
      <c r="F12" s="52">
        <f t="shared" si="3"/>
        <v>436630</v>
      </c>
      <c r="G12" s="106">
        <v>202182</v>
      </c>
      <c r="H12" s="106">
        <v>228784</v>
      </c>
      <c r="I12" s="52"/>
      <c r="J12" s="106">
        <v>5664</v>
      </c>
      <c r="K12" s="53" t="s">
        <v>359</v>
      </c>
      <c r="L12" s="52">
        <f t="shared" si="4"/>
        <v>2609878</v>
      </c>
      <c r="M12" s="106">
        <v>476163</v>
      </c>
      <c r="N12" s="106">
        <v>93345</v>
      </c>
      <c r="O12" s="106">
        <v>199897</v>
      </c>
      <c r="P12" s="106">
        <v>738594</v>
      </c>
      <c r="Q12" s="105" t="s">
        <v>174</v>
      </c>
      <c r="R12" s="53" t="s">
        <v>359</v>
      </c>
      <c r="S12" s="333" t="s">
        <v>359</v>
      </c>
      <c r="T12" s="106">
        <v>1101879</v>
      </c>
      <c r="U12" s="333" t="s">
        <v>359</v>
      </c>
      <c r="V12" s="108">
        <f t="shared" si="5"/>
        <v>664275</v>
      </c>
      <c r="W12" s="333" t="s">
        <v>359</v>
      </c>
      <c r="X12" s="106">
        <v>16163</v>
      </c>
      <c r="Y12" s="107"/>
      <c r="Z12" s="106">
        <v>648112</v>
      </c>
      <c r="AA12" s="107">
        <f t="shared" si="6"/>
        <v>42386</v>
      </c>
      <c r="AB12" s="106">
        <v>3354</v>
      </c>
      <c r="AC12" s="106">
        <v>39032</v>
      </c>
      <c r="AD12" s="107">
        <f>SUM(AE12:AF12)</f>
        <v>34785</v>
      </c>
      <c r="AE12" s="106">
        <v>12207</v>
      </c>
      <c r="AF12" s="106">
        <v>22578</v>
      </c>
    </row>
    <row r="13" spans="1:32" s="100" customFormat="1" ht="41.25" customHeight="1">
      <c r="A13" s="105" t="s">
        <v>276</v>
      </c>
      <c r="B13" s="52">
        <f aca="true" t="shared" si="7" ref="B13:B18">SUM(C13:D13)</f>
        <v>266564</v>
      </c>
      <c r="C13" s="52">
        <f t="shared" si="0"/>
        <v>160836</v>
      </c>
      <c r="D13" s="52">
        <f t="shared" si="1"/>
        <v>105728</v>
      </c>
      <c r="E13" s="52">
        <f aca="true" t="shared" si="8" ref="E13:E18">SUM(F13,L13)</f>
        <v>225970</v>
      </c>
      <c r="F13" s="52">
        <f aca="true" t="shared" si="9" ref="F13:F18">SUM(G13:K13)</f>
        <v>128417</v>
      </c>
      <c r="G13" s="106">
        <v>61150</v>
      </c>
      <c r="H13" s="106">
        <v>65388</v>
      </c>
      <c r="I13" s="52"/>
      <c r="J13" s="106">
        <v>1879</v>
      </c>
      <c r="K13" s="53" t="s">
        <v>359</v>
      </c>
      <c r="L13" s="52">
        <f aca="true" t="shared" si="10" ref="L13:L18">SUM(M13,N13,O13,P13,R13,S13,T13,U13)</f>
        <v>97553</v>
      </c>
      <c r="M13" s="106">
        <v>12234</v>
      </c>
      <c r="N13" s="106">
        <v>34015</v>
      </c>
      <c r="O13" s="106">
        <v>51304</v>
      </c>
      <c r="P13" s="53" t="s">
        <v>359</v>
      </c>
      <c r="Q13" s="105" t="s">
        <v>175</v>
      </c>
      <c r="R13" s="53" t="s">
        <v>359</v>
      </c>
      <c r="S13" s="333" t="s">
        <v>359</v>
      </c>
      <c r="T13" s="333" t="s">
        <v>359</v>
      </c>
      <c r="U13" s="333" t="s">
        <v>359</v>
      </c>
      <c r="V13" s="108">
        <f aca="true" t="shared" si="11" ref="V13:V18">SUM(W13:Z13)</f>
        <v>28812</v>
      </c>
      <c r="W13" s="333" t="s">
        <v>359</v>
      </c>
      <c r="X13" s="106">
        <v>1973</v>
      </c>
      <c r="Y13" s="107"/>
      <c r="Z13" s="106">
        <v>26839</v>
      </c>
      <c r="AA13" s="107">
        <f aca="true" t="shared" si="12" ref="AA13:AA18">SUM(AB13:AC13)</f>
        <v>378</v>
      </c>
      <c r="AB13" s="106">
        <v>378</v>
      </c>
      <c r="AC13" s="106" t="s">
        <v>359</v>
      </c>
      <c r="AD13" s="107">
        <f aca="true" t="shared" si="13" ref="AD13:AD18">SUM(AE13:AF13)</f>
        <v>11404</v>
      </c>
      <c r="AE13" s="106">
        <v>3607</v>
      </c>
      <c r="AF13" s="106">
        <v>7797</v>
      </c>
    </row>
    <row r="14" spans="1:32" s="100" customFormat="1" ht="41.25" customHeight="1">
      <c r="A14" s="105" t="s">
        <v>277</v>
      </c>
      <c r="B14" s="52">
        <f t="shared" si="7"/>
        <v>423132</v>
      </c>
      <c r="C14" s="52">
        <f t="shared" si="0"/>
        <v>213457</v>
      </c>
      <c r="D14" s="52">
        <f t="shared" si="1"/>
        <v>209675</v>
      </c>
      <c r="E14" s="52">
        <f t="shared" si="8"/>
        <v>365082</v>
      </c>
      <c r="F14" s="52">
        <f t="shared" si="9"/>
        <v>168680</v>
      </c>
      <c r="G14" s="106">
        <v>82386</v>
      </c>
      <c r="H14" s="106">
        <v>82774</v>
      </c>
      <c r="I14" s="52"/>
      <c r="J14" s="106">
        <v>3520</v>
      </c>
      <c r="K14" s="53" t="s">
        <v>359</v>
      </c>
      <c r="L14" s="52">
        <f t="shared" si="10"/>
        <v>196402</v>
      </c>
      <c r="M14" s="106">
        <v>85637</v>
      </c>
      <c r="N14" s="106">
        <v>42919</v>
      </c>
      <c r="O14" s="106">
        <v>67846</v>
      </c>
      <c r="P14" s="53" t="s">
        <v>359</v>
      </c>
      <c r="Q14" s="105" t="s">
        <v>176</v>
      </c>
      <c r="R14" s="53" t="s">
        <v>359</v>
      </c>
      <c r="S14" s="333" t="s">
        <v>359</v>
      </c>
      <c r="T14" s="333" t="s">
        <v>359</v>
      </c>
      <c r="U14" s="333" t="s">
        <v>359</v>
      </c>
      <c r="V14" s="108">
        <f t="shared" si="11"/>
        <v>42002</v>
      </c>
      <c r="W14" s="333" t="s">
        <v>359</v>
      </c>
      <c r="X14" s="106">
        <v>6828</v>
      </c>
      <c r="Y14" s="107"/>
      <c r="Z14" s="106">
        <v>35174</v>
      </c>
      <c r="AA14" s="107">
        <f t="shared" si="12"/>
        <v>4268</v>
      </c>
      <c r="AB14" s="106">
        <v>4249</v>
      </c>
      <c r="AC14" s="106">
        <v>19</v>
      </c>
      <c r="AD14" s="107">
        <f t="shared" si="13"/>
        <v>11780</v>
      </c>
      <c r="AE14" s="106">
        <v>2775</v>
      </c>
      <c r="AF14" s="106">
        <v>9005</v>
      </c>
    </row>
    <row r="15" spans="1:32" s="110" customFormat="1" ht="41.25" customHeight="1">
      <c r="A15" s="105" t="s">
        <v>278</v>
      </c>
      <c r="B15" s="52">
        <f t="shared" si="7"/>
        <v>975530</v>
      </c>
      <c r="C15" s="52">
        <f t="shared" si="0"/>
        <v>542839</v>
      </c>
      <c r="D15" s="52">
        <f t="shared" si="1"/>
        <v>432691</v>
      </c>
      <c r="E15" s="52">
        <f t="shared" si="8"/>
        <v>802330</v>
      </c>
      <c r="F15" s="52">
        <f t="shared" si="9"/>
        <v>432995</v>
      </c>
      <c r="G15" s="106">
        <v>188022</v>
      </c>
      <c r="H15" s="106">
        <v>239840</v>
      </c>
      <c r="I15" s="109"/>
      <c r="J15" s="106">
        <v>5133</v>
      </c>
      <c r="K15" s="334" t="s">
        <v>359</v>
      </c>
      <c r="L15" s="52">
        <f t="shared" si="10"/>
        <v>369335</v>
      </c>
      <c r="M15" s="106">
        <v>144928</v>
      </c>
      <c r="N15" s="106">
        <v>75383</v>
      </c>
      <c r="O15" s="106">
        <v>149024</v>
      </c>
      <c r="P15" s="334" t="s">
        <v>359</v>
      </c>
      <c r="Q15" s="105" t="s">
        <v>177</v>
      </c>
      <c r="R15" s="334" t="s">
        <v>359</v>
      </c>
      <c r="S15" s="334" t="s">
        <v>359</v>
      </c>
      <c r="T15" s="334" t="s">
        <v>359</v>
      </c>
      <c r="U15" s="334" t="s">
        <v>359</v>
      </c>
      <c r="V15" s="108">
        <f t="shared" si="11"/>
        <v>97774</v>
      </c>
      <c r="W15" s="334" t="s">
        <v>359</v>
      </c>
      <c r="X15" s="106">
        <v>13506</v>
      </c>
      <c r="Y15" s="109"/>
      <c r="Z15" s="106">
        <v>84268</v>
      </c>
      <c r="AA15" s="107">
        <f t="shared" si="12"/>
        <v>40995</v>
      </c>
      <c r="AB15" s="106">
        <v>5898</v>
      </c>
      <c r="AC15" s="106">
        <v>35097</v>
      </c>
      <c r="AD15" s="107">
        <f t="shared" si="13"/>
        <v>34431</v>
      </c>
      <c r="AE15" s="106">
        <v>12070</v>
      </c>
      <c r="AF15" s="106">
        <v>22361</v>
      </c>
    </row>
    <row r="16" spans="1:32" ht="41.25" customHeight="1">
      <c r="A16" s="105" t="s">
        <v>279</v>
      </c>
      <c r="B16" s="52">
        <f t="shared" si="7"/>
        <v>381585</v>
      </c>
      <c r="C16" s="52">
        <f t="shared" si="0"/>
        <v>189723</v>
      </c>
      <c r="D16" s="52">
        <f t="shared" si="1"/>
        <v>191862</v>
      </c>
      <c r="E16" s="52">
        <f t="shared" si="8"/>
        <v>300082</v>
      </c>
      <c r="F16" s="52">
        <f t="shared" si="9"/>
        <v>136574</v>
      </c>
      <c r="G16" s="106">
        <v>58033</v>
      </c>
      <c r="H16" s="106">
        <v>76386</v>
      </c>
      <c r="I16" s="103"/>
      <c r="J16" s="106">
        <v>2155</v>
      </c>
      <c r="K16" s="103" t="s">
        <v>359</v>
      </c>
      <c r="L16" s="52">
        <f t="shared" si="10"/>
        <v>163508</v>
      </c>
      <c r="M16" s="106">
        <v>79386</v>
      </c>
      <c r="N16" s="106">
        <v>31868</v>
      </c>
      <c r="O16" s="106">
        <v>52254</v>
      </c>
      <c r="P16" s="103" t="s">
        <v>359</v>
      </c>
      <c r="Q16" s="105" t="s">
        <v>178</v>
      </c>
      <c r="R16" s="102" t="s">
        <v>359</v>
      </c>
      <c r="S16" s="102" t="s">
        <v>359</v>
      </c>
      <c r="T16" s="102" t="s">
        <v>359</v>
      </c>
      <c r="U16" s="102" t="s">
        <v>359</v>
      </c>
      <c r="V16" s="108">
        <f t="shared" si="11"/>
        <v>37691</v>
      </c>
      <c r="W16" s="102" t="s">
        <v>359</v>
      </c>
      <c r="X16" s="106">
        <v>7876</v>
      </c>
      <c r="Y16" s="102"/>
      <c r="Z16" s="106">
        <v>29815</v>
      </c>
      <c r="AA16" s="107">
        <f t="shared" si="12"/>
        <v>21548</v>
      </c>
      <c r="AB16" s="106">
        <v>21548</v>
      </c>
      <c r="AC16" s="106" t="s">
        <v>359</v>
      </c>
      <c r="AD16" s="107">
        <f t="shared" si="13"/>
        <v>22264</v>
      </c>
      <c r="AE16" s="106">
        <v>15458</v>
      </c>
      <c r="AF16" s="106">
        <v>6806</v>
      </c>
    </row>
    <row r="17" spans="1:32" ht="41.25" customHeight="1">
      <c r="A17" s="105" t="s">
        <v>280</v>
      </c>
      <c r="B17" s="52">
        <f t="shared" si="7"/>
        <v>442946</v>
      </c>
      <c r="C17" s="52">
        <f t="shared" si="0"/>
        <v>190706</v>
      </c>
      <c r="D17" s="52">
        <f t="shared" si="1"/>
        <v>252240</v>
      </c>
      <c r="E17" s="52">
        <f t="shared" si="8"/>
        <v>389716</v>
      </c>
      <c r="F17" s="52">
        <f t="shared" si="9"/>
        <v>144972</v>
      </c>
      <c r="G17" s="106">
        <v>66610</v>
      </c>
      <c r="H17" s="106">
        <v>76283</v>
      </c>
      <c r="I17" s="103"/>
      <c r="J17" s="106">
        <v>2079</v>
      </c>
      <c r="K17" s="103" t="s">
        <v>359</v>
      </c>
      <c r="L17" s="52">
        <f t="shared" si="10"/>
        <v>244744</v>
      </c>
      <c r="M17" s="106">
        <v>59099</v>
      </c>
      <c r="N17" s="106">
        <v>32574</v>
      </c>
      <c r="O17" s="106">
        <v>60574</v>
      </c>
      <c r="P17" s="103" t="s">
        <v>359</v>
      </c>
      <c r="Q17" s="105" t="s">
        <v>179</v>
      </c>
      <c r="R17" s="103" t="s">
        <v>359</v>
      </c>
      <c r="S17" s="102" t="s">
        <v>359</v>
      </c>
      <c r="T17" s="102" t="s">
        <v>359</v>
      </c>
      <c r="U17" s="106">
        <v>92497</v>
      </c>
      <c r="V17" s="108">
        <f t="shared" si="11"/>
        <v>35414</v>
      </c>
      <c r="W17" s="102" t="s">
        <v>359</v>
      </c>
      <c r="X17" s="106">
        <v>4151</v>
      </c>
      <c r="Y17" s="102"/>
      <c r="Z17" s="106">
        <v>31263</v>
      </c>
      <c r="AA17" s="107">
        <f t="shared" si="12"/>
        <v>2656</v>
      </c>
      <c r="AB17" s="106">
        <v>1787</v>
      </c>
      <c r="AC17" s="106">
        <v>869</v>
      </c>
      <c r="AD17" s="107">
        <f t="shared" si="13"/>
        <v>15160</v>
      </c>
      <c r="AE17" s="106">
        <v>10320</v>
      </c>
      <c r="AF17" s="106">
        <v>4840</v>
      </c>
    </row>
    <row r="18" spans="1:32" ht="41.25" customHeight="1" thickBot="1">
      <c r="A18" s="112" t="s">
        <v>281</v>
      </c>
      <c r="B18" s="155">
        <f t="shared" si="7"/>
        <v>288609</v>
      </c>
      <c r="C18" s="113">
        <f t="shared" si="0"/>
        <v>192366</v>
      </c>
      <c r="D18" s="113">
        <f t="shared" si="1"/>
        <v>96243</v>
      </c>
      <c r="E18" s="113">
        <f t="shared" si="8"/>
        <v>254828</v>
      </c>
      <c r="F18" s="113">
        <f t="shared" si="9"/>
        <v>163962</v>
      </c>
      <c r="G18" s="114">
        <v>84465</v>
      </c>
      <c r="H18" s="114">
        <v>78173</v>
      </c>
      <c r="I18" s="103"/>
      <c r="J18" s="114">
        <v>1324</v>
      </c>
      <c r="K18" s="115" t="s">
        <v>359</v>
      </c>
      <c r="L18" s="113">
        <f t="shared" si="10"/>
        <v>90866</v>
      </c>
      <c r="M18" s="114">
        <v>31041</v>
      </c>
      <c r="N18" s="114">
        <v>20216</v>
      </c>
      <c r="O18" s="114">
        <v>39609</v>
      </c>
      <c r="P18" s="115" t="s">
        <v>359</v>
      </c>
      <c r="Q18" s="112" t="s">
        <v>180</v>
      </c>
      <c r="R18" s="116" t="s">
        <v>359</v>
      </c>
      <c r="S18" s="117" t="s">
        <v>359</v>
      </c>
      <c r="T18" s="117" t="s">
        <v>359</v>
      </c>
      <c r="U18" s="117" t="s">
        <v>359</v>
      </c>
      <c r="V18" s="118">
        <f t="shared" si="11"/>
        <v>27190</v>
      </c>
      <c r="W18" s="117" t="s">
        <v>359</v>
      </c>
      <c r="X18" s="114">
        <v>2335</v>
      </c>
      <c r="Y18" s="117"/>
      <c r="Z18" s="114">
        <v>24855</v>
      </c>
      <c r="AA18" s="119">
        <f t="shared" si="12"/>
        <v>1367</v>
      </c>
      <c r="AB18" s="114">
        <v>1367</v>
      </c>
      <c r="AC18" s="114" t="s">
        <v>359</v>
      </c>
      <c r="AD18" s="119">
        <f t="shared" si="13"/>
        <v>5224</v>
      </c>
      <c r="AE18" s="114">
        <v>1214</v>
      </c>
      <c r="AF18" s="114">
        <v>4010</v>
      </c>
    </row>
    <row r="19" spans="1:32" ht="18.75" customHeight="1" thickTop="1">
      <c r="A19" s="120" t="s">
        <v>282</v>
      </c>
      <c r="B19" s="121"/>
      <c r="C19" s="121"/>
      <c r="D19" s="121"/>
      <c r="E19" s="121"/>
      <c r="F19" s="121"/>
      <c r="G19" s="121"/>
      <c r="H19" s="122"/>
      <c r="I19" s="122"/>
      <c r="J19" s="123"/>
      <c r="K19" s="123"/>
      <c r="L19" s="123"/>
      <c r="M19" s="123"/>
      <c r="N19" s="122"/>
      <c r="O19" s="124"/>
      <c r="P19" s="124"/>
      <c r="Q19" s="120" t="s">
        <v>282</v>
      </c>
      <c r="R19" s="120"/>
      <c r="S19" s="120"/>
      <c r="T19" s="125"/>
      <c r="U19" s="126"/>
      <c r="V19" s="126"/>
      <c r="W19" s="127"/>
      <c r="X19" s="128"/>
      <c r="Y19" s="127"/>
      <c r="Z19" s="127"/>
      <c r="AA19" s="127"/>
      <c r="AB19" s="125"/>
      <c r="AC19" s="123"/>
      <c r="AD19" s="123"/>
      <c r="AE19" s="123"/>
      <c r="AF19" s="123"/>
    </row>
    <row r="20" spans="1:32" ht="15.75" customHeight="1">
      <c r="A20" s="120" t="s">
        <v>283</v>
      </c>
      <c r="B20" s="129"/>
      <c r="C20" s="129"/>
      <c r="D20" s="129"/>
      <c r="E20" s="129"/>
      <c r="F20" s="129"/>
      <c r="G20" s="129"/>
      <c r="H20" s="130"/>
      <c r="I20" s="130"/>
      <c r="J20" s="123"/>
      <c r="K20" s="123"/>
      <c r="L20" s="123"/>
      <c r="M20" s="123"/>
      <c r="N20" s="122"/>
      <c r="O20" s="124"/>
      <c r="P20" s="124"/>
      <c r="Q20" s="126"/>
      <c r="R20" s="126"/>
      <c r="S20" s="126"/>
      <c r="T20" s="125"/>
      <c r="U20" s="126"/>
      <c r="V20" s="126"/>
      <c r="W20" s="127"/>
      <c r="X20" s="127"/>
      <c r="Y20" s="127"/>
      <c r="Z20" s="127"/>
      <c r="AA20" s="127"/>
      <c r="AB20" s="125"/>
      <c r="AC20" s="123"/>
      <c r="AD20" s="123"/>
      <c r="AE20" s="123"/>
      <c r="AF20" s="123"/>
    </row>
    <row r="21" spans="2:32" ht="13.5">
      <c r="B21" s="121"/>
      <c r="C21" s="121"/>
      <c r="D21" s="121"/>
      <c r="E21" s="121"/>
      <c r="F21" s="121"/>
      <c r="G21" s="121"/>
      <c r="H21" s="122"/>
      <c r="I21" s="122"/>
      <c r="J21" s="123"/>
      <c r="K21" s="123"/>
      <c r="L21" s="123"/>
      <c r="M21" s="123"/>
      <c r="N21" s="122"/>
      <c r="O21" s="124"/>
      <c r="P21" s="124"/>
      <c r="Q21" s="126"/>
      <c r="R21" s="126"/>
      <c r="S21" s="126"/>
      <c r="T21" s="125"/>
      <c r="U21" s="126"/>
      <c r="V21" s="126"/>
      <c r="W21" s="127"/>
      <c r="X21" s="127"/>
      <c r="Y21" s="127"/>
      <c r="Z21" s="127"/>
      <c r="AA21" s="127"/>
      <c r="AB21" s="125"/>
      <c r="AC21" s="123"/>
      <c r="AD21" s="123"/>
      <c r="AE21" s="123"/>
      <c r="AF21" s="123"/>
    </row>
    <row r="22" spans="2:32" ht="13.5">
      <c r="B22" s="121"/>
      <c r="C22" s="121"/>
      <c r="D22" s="121"/>
      <c r="E22" s="121"/>
      <c r="F22" s="121"/>
      <c r="G22" s="121"/>
      <c r="H22" s="122"/>
      <c r="I22" s="122"/>
      <c r="J22" s="123"/>
      <c r="K22" s="123"/>
      <c r="L22" s="123"/>
      <c r="M22" s="123"/>
      <c r="N22" s="122"/>
      <c r="O22" s="124"/>
      <c r="P22" s="124"/>
      <c r="Q22" s="126"/>
      <c r="R22" s="126"/>
      <c r="S22" s="126"/>
      <c r="T22" s="125"/>
      <c r="U22" s="126"/>
      <c r="V22" s="126"/>
      <c r="W22" s="127"/>
      <c r="X22" s="127"/>
      <c r="Y22" s="127"/>
      <c r="Z22" s="127"/>
      <c r="AA22" s="127"/>
      <c r="AB22" s="125"/>
      <c r="AC22" s="123"/>
      <c r="AD22" s="123"/>
      <c r="AE22" s="123"/>
      <c r="AF22" s="123"/>
    </row>
    <row r="23" spans="2:32" ht="13.5">
      <c r="B23" s="121"/>
      <c r="C23" s="121"/>
      <c r="D23" s="121"/>
      <c r="E23" s="121"/>
      <c r="F23" s="121"/>
      <c r="G23" s="121"/>
      <c r="H23" s="122"/>
      <c r="I23" s="122"/>
      <c r="J23" s="123"/>
      <c r="K23" s="123"/>
      <c r="L23" s="123"/>
      <c r="M23" s="123"/>
      <c r="N23" s="122"/>
      <c r="O23" s="124"/>
      <c r="P23" s="124"/>
      <c r="Q23" s="126"/>
      <c r="R23" s="126"/>
      <c r="S23" s="126"/>
      <c r="T23" s="125"/>
      <c r="U23" s="126"/>
      <c r="V23" s="126"/>
      <c r="W23" s="127"/>
      <c r="X23" s="127"/>
      <c r="Y23" s="127"/>
      <c r="Z23" s="127"/>
      <c r="AA23" s="127"/>
      <c r="AB23" s="125"/>
      <c r="AC23" s="123"/>
      <c r="AD23" s="123"/>
      <c r="AE23" s="123"/>
      <c r="AF23" s="123"/>
    </row>
    <row r="24" spans="2:32" ht="13.5">
      <c r="B24" s="121"/>
      <c r="C24" s="121"/>
      <c r="D24" s="121"/>
      <c r="E24" s="121"/>
      <c r="F24" s="121"/>
      <c r="G24" s="121"/>
      <c r="H24" s="122"/>
      <c r="I24" s="122"/>
      <c r="J24" s="123"/>
      <c r="K24" s="123"/>
      <c r="L24" s="123"/>
      <c r="M24" s="123"/>
      <c r="N24" s="122"/>
      <c r="O24" s="124"/>
      <c r="P24" s="124"/>
      <c r="Q24" s="124"/>
      <c r="R24" s="124"/>
      <c r="S24" s="124"/>
      <c r="T24" s="122"/>
      <c r="U24" s="124"/>
      <c r="V24" s="124"/>
      <c r="W24" s="121"/>
      <c r="X24" s="121"/>
      <c r="Y24" s="121"/>
      <c r="Z24" s="121"/>
      <c r="AA24" s="121"/>
      <c r="AB24" s="122"/>
      <c r="AC24" s="123"/>
      <c r="AD24" s="123"/>
      <c r="AE24" s="123"/>
      <c r="AF24" s="123"/>
    </row>
    <row r="25" spans="2:32" ht="13.5">
      <c r="B25" s="121"/>
      <c r="C25" s="121"/>
      <c r="D25" s="121"/>
      <c r="E25" s="121"/>
      <c r="F25" s="121"/>
      <c r="G25" s="121"/>
      <c r="H25" s="122"/>
      <c r="I25" s="122"/>
      <c r="J25" s="123"/>
      <c r="K25" s="123"/>
      <c r="L25" s="123"/>
      <c r="M25" s="123"/>
      <c r="N25" s="122"/>
      <c r="O25" s="124"/>
      <c r="P25" s="124"/>
      <c r="Q25" s="124"/>
      <c r="R25" s="124"/>
      <c r="S25" s="124"/>
      <c r="T25" s="122"/>
      <c r="U25" s="124"/>
      <c r="V25" s="124"/>
      <c r="W25" s="121"/>
      <c r="X25" s="121"/>
      <c r="Y25" s="121"/>
      <c r="Z25" s="121"/>
      <c r="AA25" s="121"/>
      <c r="AB25" s="122"/>
      <c r="AC25" s="123"/>
      <c r="AD25" s="123"/>
      <c r="AE25" s="123"/>
      <c r="AF25" s="123"/>
    </row>
    <row r="26" spans="2:32" ht="13.5">
      <c r="B26" s="121"/>
      <c r="C26" s="121"/>
      <c r="D26" s="121"/>
      <c r="E26" s="121"/>
      <c r="F26" s="121"/>
      <c r="G26" s="121"/>
      <c r="H26" s="122"/>
      <c r="I26" s="122"/>
      <c r="J26" s="123"/>
      <c r="K26" s="123"/>
      <c r="L26" s="123"/>
      <c r="M26" s="123"/>
      <c r="N26" s="122"/>
      <c r="O26" s="124"/>
      <c r="P26" s="124"/>
      <c r="Q26" s="124"/>
      <c r="R26" s="124"/>
      <c r="S26" s="124"/>
      <c r="T26" s="122"/>
      <c r="U26" s="124"/>
      <c r="V26" s="124"/>
      <c r="W26" s="121"/>
      <c r="X26" s="121"/>
      <c r="Y26" s="121"/>
      <c r="Z26" s="121"/>
      <c r="AA26" s="121"/>
      <c r="AB26" s="122"/>
      <c r="AC26" s="123"/>
      <c r="AD26" s="123"/>
      <c r="AE26" s="123"/>
      <c r="AF26" s="123"/>
    </row>
    <row r="27" spans="2:32" ht="13.5">
      <c r="B27" s="121"/>
      <c r="C27" s="121"/>
      <c r="D27" s="121"/>
      <c r="E27" s="121"/>
      <c r="F27" s="121"/>
      <c r="G27" s="121"/>
      <c r="H27" s="122"/>
      <c r="I27" s="122"/>
      <c r="J27" s="123"/>
      <c r="K27" s="123"/>
      <c r="L27" s="123"/>
      <c r="M27" s="123"/>
      <c r="N27" s="122"/>
      <c r="O27" s="124"/>
      <c r="P27" s="124"/>
      <c r="Q27" s="124"/>
      <c r="R27" s="124"/>
      <c r="S27" s="124"/>
      <c r="T27" s="122"/>
      <c r="U27" s="124"/>
      <c r="V27" s="124"/>
      <c r="W27" s="121"/>
      <c r="X27" s="121"/>
      <c r="Y27" s="121"/>
      <c r="Z27" s="121"/>
      <c r="AA27" s="121"/>
      <c r="AB27" s="122"/>
      <c r="AC27" s="123"/>
      <c r="AD27" s="123"/>
      <c r="AE27" s="123"/>
      <c r="AF27" s="123"/>
    </row>
    <row r="28" spans="2:32" ht="13.5">
      <c r="B28" s="121"/>
      <c r="C28" s="121"/>
      <c r="D28" s="121"/>
      <c r="E28" s="121"/>
      <c r="F28" s="121"/>
      <c r="G28" s="121"/>
      <c r="H28" s="122"/>
      <c r="I28" s="122"/>
      <c r="J28" s="123"/>
      <c r="K28" s="123"/>
      <c r="L28" s="123"/>
      <c r="M28" s="123"/>
      <c r="N28" s="122"/>
      <c r="O28" s="124"/>
      <c r="P28" s="124"/>
      <c r="Q28" s="124"/>
      <c r="R28" s="124"/>
      <c r="S28" s="124"/>
      <c r="T28" s="122"/>
      <c r="U28" s="124"/>
      <c r="V28" s="124"/>
      <c r="W28" s="121"/>
      <c r="X28" s="121"/>
      <c r="Y28" s="121"/>
      <c r="Z28" s="121"/>
      <c r="AA28" s="121"/>
      <c r="AB28" s="122"/>
      <c r="AC28" s="123"/>
      <c r="AD28" s="123"/>
      <c r="AE28" s="123"/>
      <c r="AF28" s="123"/>
    </row>
    <row r="29" spans="2:32" ht="13.5">
      <c r="B29" s="121"/>
      <c r="C29" s="121"/>
      <c r="D29" s="121"/>
      <c r="E29" s="121"/>
      <c r="F29" s="121"/>
      <c r="G29" s="121"/>
      <c r="H29" s="122"/>
      <c r="I29" s="122"/>
      <c r="J29" s="123"/>
      <c r="K29" s="123"/>
      <c r="L29" s="123"/>
      <c r="M29" s="123"/>
      <c r="N29" s="122"/>
      <c r="O29" s="124"/>
      <c r="P29" s="124"/>
      <c r="Q29" s="124"/>
      <c r="R29" s="124"/>
      <c r="S29" s="124"/>
      <c r="T29" s="122"/>
      <c r="U29" s="124"/>
      <c r="V29" s="124"/>
      <c r="W29" s="121"/>
      <c r="X29" s="121"/>
      <c r="Y29" s="121"/>
      <c r="Z29" s="121"/>
      <c r="AA29" s="121"/>
      <c r="AB29" s="122"/>
      <c r="AC29" s="123"/>
      <c r="AD29" s="123"/>
      <c r="AE29" s="123"/>
      <c r="AF29" s="123"/>
    </row>
    <row r="30" spans="2:32" ht="13.5">
      <c r="B30" s="121"/>
      <c r="C30" s="121"/>
      <c r="D30" s="121"/>
      <c r="E30" s="121"/>
      <c r="F30" s="121"/>
      <c r="G30" s="121"/>
      <c r="H30" s="122"/>
      <c r="I30" s="122"/>
      <c r="J30" s="123"/>
      <c r="K30" s="123"/>
      <c r="L30" s="123"/>
      <c r="M30" s="123"/>
      <c r="N30" s="122"/>
      <c r="O30" s="124"/>
      <c r="P30" s="124"/>
      <c r="Q30" s="124"/>
      <c r="R30" s="124"/>
      <c r="S30" s="124"/>
      <c r="T30" s="122"/>
      <c r="U30" s="124"/>
      <c r="V30" s="124"/>
      <c r="W30" s="121"/>
      <c r="X30" s="121"/>
      <c r="Y30" s="121"/>
      <c r="Z30" s="121"/>
      <c r="AA30" s="121"/>
      <c r="AB30" s="122"/>
      <c r="AC30" s="123"/>
      <c r="AD30" s="123"/>
      <c r="AE30" s="123"/>
      <c r="AF30" s="123"/>
    </row>
    <row r="31" spans="2:32" ht="13.5">
      <c r="B31" s="121"/>
      <c r="C31" s="121"/>
      <c r="D31" s="121"/>
      <c r="E31" s="121"/>
      <c r="F31" s="121"/>
      <c r="G31" s="121"/>
      <c r="H31" s="122"/>
      <c r="I31" s="122"/>
      <c r="J31" s="123"/>
      <c r="K31" s="123"/>
      <c r="L31" s="123"/>
      <c r="M31" s="123"/>
      <c r="N31" s="122"/>
      <c r="O31" s="124"/>
      <c r="P31" s="124"/>
      <c r="Q31" s="124"/>
      <c r="R31" s="124"/>
      <c r="S31" s="124"/>
      <c r="T31" s="122"/>
      <c r="U31" s="124"/>
      <c r="V31" s="124"/>
      <c r="W31" s="121"/>
      <c r="X31" s="121"/>
      <c r="Y31" s="121"/>
      <c r="Z31" s="121"/>
      <c r="AA31" s="121"/>
      <c r="AB31" s="122"/>
      <c r="AC31" s="123"/>
      <c r="AD31" s="123"/>
      <c r="AE31" s="123"/>
      <c r="AF31" s="123"/>
    </row>
    <row r="32" spans="2:32" ht="13.5">
      <c r="B32" s="121"/>
      <c r="C32" s="121"/>
      <c r="D32" s="121"/>
      <c r="E32" s="121"/>
      <c r="F32" s="121"/>
      <c r="G32" s="121"/>
      <c r="H32" s="122"/>
      <c r="I32" s="122"/>
      <c r="J32" s="123"/>
      <c r="K32" s="123"/>
      <c r="L32" s="123"/>
      <c r="M32" s="123"/>
      <c r="N32" s="122"/>
      <c r="O32" s="124"/>
      <c r="P32" s="124"/>
      <c r="Q32" s="124"/>
      <c r="R32" s="124"/>
      <c r="S32" s="124"/>
      <c r="T32" s="122"/>
      <c r="U32" s="124"/>
      <c r="V32" s="124"/>
      <c r="W32" s="121"/>
      <c r="X32" s="121"/>
      <c r="Y32" s="121"/>
      <c r="Z32" s="121"/>
      <c r="AA32" s="121"/>
      <c r="AB32" s="122"/>
      <c r="AC32" s="123"/>
      <c r="AD32" s="123"/>
      <c r="AE32" s="123"/>
      <c r="AF32" s="123"/>
    </row>
    <row r="33" spans="2:32" ht="13.5">
      <c r="B33" s="121"/>
      <c r="C33" s="121"/>
      <c r="D33" s="121"/>
      <c r="E33" s="121"/>
      <c r="F33" s="121"/>
      <c r="G33" s="121"/>
      <c r="H33" s="122"/>
      <c r="I33" s="122"/>
      <c r="J33" s="123"/>
      <c r="K33" s="123"/>
      <c r="L33" s="123"/>
      <c r="M33" s="123"/>
      <c r="N33" s="122"/>
      <c r="O33" s="124"/>
      <c r="P33" s="124"/>
      <c r="Q33" s="124"/>
      <c r="R33" s="124"/>
      <c r="S33" s="124"/>
      <c r="T33" s="122"/>
      <c r="U33" s="124"/>
      <c r="V33" s="124"/>
      <c r="W33" s="121"/>
      <c r="X33" s="121"/>
      <c r="Y33" s="121"/>
      <c r="Z33" s="121"/>
      <c r="AA33" s="121"/>
      <c r="AB33" s="122"/>
      <c r="AC33" s="123"/>
      <c r="AD33" s="123"/>
      <c r="AE33" s="123"/>
      <c r="AF33" s="123"/>
    </row>
    <row r="34" spans="2:32" ht="13.5">
      <c r="B34" s="121"/>
      <c r="C34" s="121"/>
      <c r="D34" s="121"/>
      <c r="E34" s="121"/>
      <c r="F34" s="121"/>
      <c r="G34" s="121"/>
      <c r="H34" s="122"/>
      <c r="I34" s="122"/>
      <c r="J34" s="123"/>
      <c r="K34" s="123"/>
      <c r="L34" s="123"/>
      <c r="M34" s="123"/>
      <c r="N34" s="122"/>
      <c r="O34" s="124"/>
      <c r="P34" s="124"/>
      <c r="Q34" s="124"/>
      <c r="R34" s="124"/>
      <c r="S34" s="124"/>
      <c r="T34" s="122"/>
      <c r="U34" s="124"/>
      <c r="V34" s="124"/>
      <c r="W34" s="121"/>
      <c r="X34" s="121"/>
      <c r="Y34" s="121"/>
      <c r="Z34" s="121"/>
      <c r="AA34" s="121"/>
      <c r="AB34" s="122"/>
      <c r="AC34" s="123"/>
      <c r="AD34" s="123"/>
      <c r="AE34" s="123"/>
      <c r="AF34" s="123"/>
    </row>
    <row r="35" spans="2:32" ht="13.5">
      <c r="B35" s="121"/>
      <c r="C35" s="121"/>
      <c r="D35" s="121"/>
      <c r="E35" s="121"/>
      <c r="F35" s="121"/>
      <c r="G35" s="121"/>
      <c r="H35" s="122"/>
      <c r="I35" s="122"/>
      <c r="J35" s="123"/>
      <c r="K35" s="123"/>
      <c r="L35" s="123"/>
      <c r="M35" s="123"/>
      <c r="N35" s="122"/>
      <c r="O35" s="124"/>
      <c r="P35" s="124"/>
      <c r="Q35" s="124"/>
      <c r="R35" s="124"/>
      <c r="S35" s="124"/>
      <c r="T35" s="122"/>
      <c r="U35" s="124"/>
      <c r="V35" s="124"/>
      <c r="W35" s="121"/>
      <c r="X35" s="121"/>
      <c r="Y35" s="121"/>
      <c r="Z35" s="121"/>
      <c r="AA35" s="121"/>
      <c r="AB35" s="122"/>
      <c r="AC35" s="123"/>
      <c r="AD35" s="123"/>
      <c r="AE35" s="123"/>
      <c r="AF35" s="123"/>
    </row>
    <row r="36" spans="2:32" ht="13.5">
      <c r="B36" s="121"/>
      <c r="C36" s="121"/>
      <c r="D36" s="121"/>
      <c r="E36" s="121"/>
      <c r="F36" s="121"/>
      <c r="G36" s="121"/>
      <c r="H36" s="122"/>
      <c r="I36" s="122"/>
      <c r="J36" s="122"/>
      <c r="K36" s="123"/>
      <c r="L36" s="123"/>
      <c r="M36" s="123"/>
      <c r="N36" s="123"/>
      <c r="O36" s="122"/>
      <c r="P36" s="124"/>
      <c r="Q36" s="124"/>
      <c r="R36" s="124"/>
      <c r="S36" s="124"/>
      <c r="T36" s="122"/>
      <c r="U36" s="124"/>
      <c r="V36" s="124"/>
      <c r="W36" s="121"/>
      <c r="X36" s="121"/>
      <c r="Y36" s="121"/>
      <c r="Z36" s="121"/>
      <c r="AA36" s="121"/>
      <c r="AB36" s="122"/>
      <c r="AC36" s="123"/>
      <c r="AD36" s="123"/>
      <c r="AE36" s="123"/>
      <c r="AF36" s="123"/>
    </row>
    <row r="37" spans="2:32" ht="13.5">
      <c r="B37" s="121"/>
      <c r="C37" s="121"/>
      <c r="D37" s="121"/>
      <c r="E37" s="121"/>
      <c r="F37" s="121"/>
      <c r="G37" s="121"/>
      <c r="H37" s="122"/>
      <c r="I37" s="122"/>
      <c r="J37" s="122"/>
      <c r="K37" s="123"/>
      <c r="L37" s="123"/>
      <c r="M37" s="123"/>
      <c r="N37" s="123"/>
      <c r="O37" s="122"/>
      <c r="P37" s="124"/>
      <c r="Q37" s="124"/>
      <c r="R37" s="124"/>
      <c r="S37" s="124"/>
      <c r="T37" s="122"/>
      <c r="U37" s="124"/>
      <c r="V37" s="124"/>
      <c r="W37" s="121"/>
      <c r="X37" s="121"/>
      <c r="Y37" s="121"/>
      <c r="Z37" s="121"/>
      <c r="AA37" s="121"/>
      <c r="AB37" s="122"/>
      <c r="AC37" s="123"/>
      <c r="AD37" s="123"/>
      <c r="AE37" s="123"/>
      <c r="AF37" s="123"/>
    </row>
    <row r="38" spans="2:32" ht="13.5">
      <c r="B38" s="121"/>
      <c r="C38" s="121"/>
      <c r="D38" s="121"/>
      <c r="E38" s="121"/>
      <c r="F38" s="121"/>
      <c r="G38" s="121"/>
      <c r="H38" s="121"/>
      <c r="I38" s="121"/>
      <c r="J38" s="122"/>
      <c r="K38" s="123"/>
      <c r="L38" s="123"/>
      <c r="M38" s="123"/>
      <c r="N38" s="123"/>
      <c r="O38" s="122"/>
      <c r="P38" s="124"/>
      <c r="Q38" s="124"/>
      <c r="R38" s="124"/>
      <c r="S38" s="124"/>
      <c r="T38" s="122"/>
      <c r="U38" s="124"/>
      <c r="V38" s="124"/>
      <c r="W38" s="121"/>
      <c r="X38" s="121"/>
      <c r="Y38" s="121"/>
      <c r="Z38" s="121"/>
      <c r="AA38" s="121"/>
      <c r="AB38" s="122"/>
      <c r="AC38" s="123"/>
      <c r="AD38" s="123"/>
      <c r="AE38" s="123"/>
      <c r="AF38" s="123"/>
    </row>
    <row r="39" spans="2:32" ht="13.5">
      <c r="B39" s="121"/>
      <c r="C39" s="121"/>
      <c r="D39" s="121"/>
      <c r="E39" s="121"/>
      <c r="F39" s="121"/>
      <c r="G39" s="121"/>
      <c r="H39" s="121"/>
      <c r="I39" s="121"/>
      <c r="J39" s="122"/>
      <c r="K39" s="123"/>
      <c r="L39" s="123"/>
      <c r="M39" s="123"/>
      <c r="N39" s="123"/>
      <c r="O39" s="122"/>
      <c r="P39" s="124"/>
      <c r="Q39" s="124"/>
      <c r="R39" s="124"/>
      <c r="S39" s="124"/>
      <c r="T39" s="122"/>
      <c r="U39" s="124"/>
      <c r="V39" s="124"/>
      <c r="W39" s="121"/>
      <c r="X39" s="121"/>
      <c r="Y39" s="121"/>
      <c r="Z39" s="121"/>
      <c r="AA39" s="121"/>
      <c r="AB39" s="122"/>
      <c r="AC39" s="123"/>
      <c r="AD39" s="123"/>
      <c r="AE39" s="123"/>
      <c r="AF39" s="123"/>
    </row>
    <row r="40" spans="2:32" ht="13.5">
      <c r="B40" s="121"/>
      <c r="C40" s="121"/>
      <c r="D40" s="121"/>
      <c r="E40" s="121"/>
      <c r="F40" s="121"/>
      <c r="G40" s="121"/>
      <c r="H40" s="121"/>
      <c r="I40" s="121"/>
      <c r="J40" s="122"/>
      <c r="K40" s="123"/>
      <c r="L40" s="123"/>
      <c r="M40" s="123"/>
      <c r="N40" s="123"/>
      <c r="O40" s="122"/>
      <c r="P40" s="124"/>
      <c r="Q40" s="124"/>
      <c r="R40" s="124"/>
      <c r="S40" s="124"/>
      <c r="T40" s="122"/>
      <c r="U40" s="124"/>
      <c r="V40" s="124"/>
      <c r="W40" s="121"/>
      <c r="X40" s="121"/>
      <c r="Y40" s="121"/>
      <c r="Z40" s="121"/>
      <c r="AA40" s="121"/>
      <c r="AB40" s="122"/>
      <c r="AC40" s="123"/>
      <c r="AD40" s="123"/>
      <c r="AE40" s="123"/>
      <c r="AF40" s="123"/>
    </row>
    <row r="41" spans="2:32" ht="13.5">
      <c r="B41" s="121"/>
      <c r="C41" s="121"/>
      <c r="D41" s="121"/>
      <c r="E41" s="121"/>
      <c r="F41" s="121"/>
      <c r="G41" s="121"/>
      <c r="H41" s="121"/>
      <c r="I41" s="121"/>
      <c r="J41" s="122"/>
      <c r="K41" s="123"/>
      <c r="L41" s="123"/>
      <c r="M41" s="123"/>
      <c r="N41" s="123"/>
      <c r="O41" s="122"/>
      <c r="P41" s="124"/>
      <c r="Q41" s="124"/>
      <c r="R41" s="124"/>
      <c r="S41" s="124"/>
      <c r="T41" s="122"/>
      <c r="U41" s="124"/>
      <c r="V41" s="124"/>
      <c r="W41" s="121"/>
      <c r="X41" s="121"/>
      <c r="Y41" s="121"/>
      <c r="Z41" s="121"/>
      <c r="AA41" s="121"/>
      <c r="AB41" s="122"/>
      <c r="AC41" s="123"/>
      <c r="AD41" s="123"/>
      <c r="AE41" s="123"/>
      <c r="AF41" s="123"/>
    </row>
    <row r="42" spans="2:32" ht="13.5">
      <c r="B42" s="121"/>
      <c r="C42" s="121"/>
      <c r="D42" s="121"/>
      <c r="E42" s="121"/>
      <c r="F42" s="121"/>
      <c r="G42" s="121"/>
      <c r="H42" s="121"/>
      <c r="I42" s="121"/>
      <c r="J42" s="122"/>
      <c r="K42" s="123"/>
      <c r="L42" s="123"/>
      <c r="M42" s="123"/>
      <c r="N42" s="123"/>
      <c r="O42" s="122"/>
      <c r="P42" s="124"/>
      <c r="Q42" s="124"/>
      <c r="R42" s="124"/>
      <c r="S42" s="124"/>
      <c r="T42" s="122"/>
      <c r="U42" s="124"/>
      <c r="V42" s="124"/>
      <c r="W42" s="121"/>
      <c r="X42" s="121"/>
      <c r="Y42" s="121"/>
      <c r="Z42" s="121"/>
      <c r="AA42" s="121"/>
      <c r="AB42" s="122"/>
      <c r="AC42" s="123"/>
      <c r="AD42" s="123"/>
      <c r="AE42" s="123"/>
      <c r="AF42" s="123"/>
    </row>
    <row r="43" spans="2:32" ht="13.5">
      <c r="B43" s="121"/>
      <c r="C43" s="121"/>
      <c r="D43" s="121"/>
      <c r="E43" s="121"/>
      <c r="F43" s="121"/>
      <c r="G43" s="121"/>
      <c r="H43" s="121"/>
      <c r="I43" s="121"/>
      <c r="J43" s="122"/>
      <c r="K43" s="123"/>
      <c r="L43" s="123"/>
      <c r="M43" s="123"/>
      <c r="N43" s="123"/>
      <c r="O43" s="122"/>
      <c r="P43" s="124"/>
      <c r="Q43" s="124"/>
      <c r="R43" s="124"/>
      <c r="S43" s="124"/>
      <c r="T43" s="122"/>
      <c r="U43" s="124"/>
      <c r="V43" s="124"/>
      <c r="W43" s="121"/>
      <c r="X43" s="121"/>
      <c r="Y43" s="121"/>
      <c r="Z43" s="121"/>
      <c r="AA43" s="121"/>
      <c r="AB43" s="122"/>
      <c r="AC43" s="123"/>
      <c r="AD43" s="123"/>
      <c r="AE43" s="123"/>
      <c r="AF43" s="123"/>
    </row>
    <row r="44" spans="2:32" ht="13.5">
      <c r="B44" s="121"/>
      <c r="C44" s="121"/>
      <c r="D44" s="121"/>
      <c r="E44" s="121"/>
      <c r="F44" s="121"/>
      <c r="G44" s="121"/>
      <c r="H44" s="121"/>
      <c r="I44" s="121"/>
      <c r="J44" s="122"/>
      <c r="K44" s="123"/>
      <c r="L44" s="123"/>
      <c r="M44" s="123"/>
      <c r="N44" s="123"/>
      <c r="O44" s="122"/>
      <c r="P44" s="124"/>
      <c r="Q44" s="124"/>
      <c r="R44" s="124"/>
      <c r="S44" s="124"/>
      <c r="T44" s="122"/>
      <c r="U44" s="124"/>
      <c r="V44" s="124"/>
      <c r="W44" s="121"/>
      <c r="X44" s="121"/>
      <c r="Y44" s="121"/>
      <c r="Z44" s="121"/>
      <c r="AA44" s="121"/>
      <c r="AB44" s="122"/>
      <c r="AC44" s="123"/>
      <c r="AD44" s="123"/>
      <c r="AE44" s="123"/>
      <c r="AF44" s="123"/>
    </row>
    <row r="45" spans="2:32" ht="13.5">
      <c r="B45" s="121"/>
      <c r="C45" s="121"/>
      <c r="D45" s="121"/>
      <c r="E45" s="121"/>
      <c r="F45" s="121"/>
      <c r="G45" s="121"/>
      <c r="H45" s="121"/>
      <c r="I45" s="121"/>
      <c r="J45" s="122"/>
      <c r="K45" s="123"/>
      <c r="L45" s="123"/>
      <c r="M45" s="123"/>
      <c r="N45" s="123"/>
      <c r="O45" s="122"/>
      <c r="P45" s="124"/>
      <c r="Q45" s="124"/>
      <c r="R45" s="124"/>
      <c r="S45" s="124"/>
      <c r="T45" s="122"/>
      <c r="U45" s="124"/>
      <c r="V45" s="124"/>
      <c r="W45" s="121"/>
      <c r="X45" s="121"/>
      <c r="Y45" s="121"/>
      <c r="Z45" s="121"/>
      <c r="AA45" s="121"/>
      <c r="AB45" s="122"/>
      <c r="AC45" s="123"/>
      <c r="AD45" s="123"/>
      <c r="AE45" s="123"/>
      <c r="AF45" s="123"/>
    </row>
    <row r="46" spans="2:32" ht="13.5">
      <c r="B46" s="121"/>
      <c r="C46" s="121"/>
      <c r="D46" s="121"/>
      <c r="E46" s="121"/>
      <c r="F46" s="121"/>
      <c r="G46" s="121"/>
      <c r="H46" s="121"/>
      <c r="I46" s="121"/>
      <c r="J46" s="122"/>
      <c r="K46" s="123"/>
      <c r="L46" s="123"/>
      <c r="M46" s="123"/>
      <c r="N46" s="123"/>
      <c r="O46" s="122"/>
      <c r="P46" s="124"/>
      <c r="Q46" s="124"/>
      <c r="R46" s="124"/>
      <c r="S46" s="124"/>
      <c r="T46" s="122"/>
      <c r="U46" s="124"/>
      <c r="V46" s="124"/>
      <c r="W46" s="121"/>
      <c r="X46" s="121"/>
      <c r="Y46" s="121"/>
      <c r="Z46" s="121"/>
      <c r="AA46" s="121"/>
      <c r="AB46" s="122"/>
      <c r="AC46" s="123"/>
      <c r="AD46" s="123"/>
      <c r="AE46" s="123"/>
      <c r="AF46" s="123"/>
    </row>
    <row r="47" spans="2:32" ht="13.5">
      <c r="B47" s="121"/>
      <c r="C47" s="121"/>
      <c r="D47" s="121"/>
      <c r="E47" s="121"/>
      <c r="F47" s="121"/>
      <c r="G47" s="121"/>
      <c r="H47" s="121"/>
      <c r="I47" s="121"/>
      <c r="J47" s="122"/>
      <c r="K47" s="123"/>
      <c r="L47" s="123"/>
      <c r="M47" s="123"/>
      <c r="N47" s="123"/>
      <c r="O47" s="122"/>
      <c r="P47" s="124"/>
      <c r="Q47" s="124"/>
      <c r="R47" s="124"/>
      <c r="S47" s="124"/>
      <c r="T47" s="122"/>
      <c r="U47" s="124"/>
      <c r="V47" s="124"/>
      <c r="W47" s="121"/>
      <c r="X47" s="121"/>
      <c r="Y47" s="121"/>
      <c r="Z47" s="121"/>
      <c r="AA47" s="121"/>
      <c r="AB47" s="122"/>
      <c r="AC47" s="123"/>
      <c r="AD47" s="123"/>
      <c r="AE47" s="123"/>
      <c r="AF47" s="123"/>
    </row>
    <row r="48" spans="2:32" ht="13.5">
      <c r="B48" s="121"/>
      <c r="C48" s="121"/>
      <c r="D48" s="121"/>
      <c r="E48" s="121"/>
      <c r="F48" s="121"/>
      <c r="G48" s="121"/>
      <c r="H48" s="121"/>
      <c r="I48" s="121"/>
      <c r="J48" s="122"/>
      <c r="K48" s="123"/>
      <c r="L48" s="123"/>
      <c r="M48" s="123"/>
      <c r="N48" s="123"/>
      <c r="O48" s="122"/>
      <c r="P48" s="124"/>
      <c r="Q48" s="124"/>
      <c r="R48" s="124"/>
      <c r="S48" s="124"/>
      <c r="T48" s="122"/>
      <c r="U48" s="124"/>
      <c r="V48" s="124"/>
      <c r="W48" s="121"/>
      <c r="X48" s="121"/>
      <c r="Y48" s="121"/>
      <c r="Z48" s="121"/>
      <c r="AA48" s="121"/>
      <c r="AB48" s="122"/>
      <c r="AC48" s="123"/>
      <c r="AD48" s="123"/>
      <c r="AE48" s="123"/>
      <c r="AF48" s="123"/>
    </row>
    <row r="49" spans="2:32" ht="13.5">
      <c r="B49" s="121"/>
      <c r="C49" s="121"/>
      <c r="D49" s="121"/>
      <c r="E49" s="121"/>
      <c r="F49" s="121"/>
      <c r="G49" s="121"/>
      <c r="H49" s="121"/>
      <c r="I49" s="121"/>
      <c r="J49" s="122"/>
      <c r="K49" s="123"/>
      <c r="L49" s="123"/>
      <c r="M49" s="123"/>
      <c r="N49" s="123"/>
      <c r="O49" s="122"/>
      <c r="P49" s="124"/>
      <c r="Q49" s="124"/>
      <c r="R49" s="124"/>
      <c r="S49" s="124"/>
      <c r="T49" s="122"/>
      <c r="U49" s="124"/>
      <c r="V49" s="124"/>
      <c r="W49" s="121"/>
      <c r="X49" s="121"/>
      <c r="Y49" s="121"/>
      <c r="Z49" s="121"/>
      <c r="AA49" s="121"/>
      <c r="AB49" s="122"/>
      <c r="AC49" s="123"/>
      <c r="AD49" s="123"/>
      <c r="AE49" s="123"/>
      <c r="AF49" s="123"/>
    </row>
    <row r="50" spans="2:32" ht="13.5">
      <c r="B50" s="121"/>
      <c r="C50" s="121"/>
      <c r="D50" s="121"/>
      <c r="E50" s="121"/>
      <c r="F50" s="121"/>
      <c r="G50" s="121"/>
      <c r="H50" s="121"/>
      <c r="I50" s="121"/>
      <c r="J50" s="122"/>
      <c r="K50" s="123"/>
      <c r="L50" s="123"/>
      <c r="M50" s="123"/>
      <c r="N50" s="123"/>
      <c r="O50" s="122"/>
      <c r="P50" s="124"/>
      <c r="Q50" s="124"/>
      <c r="R50" s="124"/>
      <c r="S50" s="124"/>
      <c r="T50" s="122"/>
      <c r="U50" s="124"/>
      <c r="V50" s="124"/>
      <c r="W50" s="121"/>
      <c r="X50" s="121"/>
      <c r="Y50" s="121"/>
      <c r="Z50" s="121"/>
      <c r="AA50" s="121"/>
      <c r="AB50" s="122"/>
      <c r="AC50" s="123"/>
      <c r="AD50" s="123"/>
      <c r="AE50" s="123"/>
      <c r="AF50" s="123"/>
    </row>
  </sheetData>
  <mergeCells count="18">
    <mergeCell ref="AD4:AF4"/>
    <mergeCell ref="Z3:AC3"/>
    <mergeCell ref="L4:P4"/>
    <mergeCell ref="R4:U4"/>
    <mergeCell ref="V3:X3"/>
    <mergeCell ref="AA4:AC4"/>
    <mergeCell ref="V4:X4"/>
    <mergeCell ref="R3:U3"/>
    <mergeCell ref="F4:H4"/>
    <mergeCell ref="J4:K4"/>
    <mergeCell ref="J1:P1"/>
    <mergeCell ref="J3:P3"/>
    <mergeCell ref="E3:H3"/>
    <mergeCell ref="Z1:AF1"/>
    <mergeCell ref="B3:D3"/>
    <mergeCell ref="A1:H1"/>
    <mergeCell ref="Q1:X1"/>
    <mergeCell ref="AD3:A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B7" sqref="B7"/>
    </sheetView>
  </sheetViews>
  <sheetFormatPr defaultColWidth="8.88671875" defaultRowHeight="13.5"/>
  <cols>
    <col min="1" max="1" width="9.77734375" style="11" customWidth="1"/>
    <col min="2" max="2" width="11.77734375" style="11" customWidth="1"/>
    <col min="3" max="7" width="11.77734375" style="8" customWidth="1"/>
    <col min="8" max="8" width="2.77734375" style="9" customWidth="1"/>
    <col min="9" max="14" width="12.10546875" style="8" customWidth="1"/>
    <col min="15" max="16384" width="8.88671875" style="8" customWidth="1"/>
  </cols>
  <sheetData>
    <row r="1" spans="1:14" s="1" customFormat="1" ht="45" customHeight="1">
      <c r="A1" s="368" t="s">
        <v>350</v>
      </c>
      <c r="B1" s="368"/>
      <c r="C1" s="368"/>
      <c r="D1" s="368"/>
      <c r="E1" s="368"/>
      <c r="F1" s="368"/>
      <c r="G1" s="368"/>
      <c r="H1" s="162"/>
      <c r="I1" s="336" t="s">
        <v>53</v>
      </c>
      <c r="J1" s="336"/>
      <c r="K1" s="336"/>
      <c r="L1" s="336"/>
      <c r="M1" s="336"/>
      <c r="N1" s="336"/>
    </row>
    <row r="2" spans="1:14" s="6" customFormat="1" ht="25.5" customHeight="1" thickBot="1">
      <c r="A2" s="2" t="s">
        <v>92</v>
      </c>
      <c r="B2" s="3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5" t="s">
        <v>0</v>
      </c>
    </row>
    <row r="3" spans="1:14" s="6" customFormat="1" ht="16.5" customHeight="1" thickTop="1">
      <c r="A3" s="156"/>
      <c r="B3" s="337" t="s">
        <v>98</v>
      </c>
      <c r="C3" s="338"/>
      <c r="D3" s="339"/>
      <c r="E3" s="337" t="s">
        <v>99</v>
      </c>
      <c r="F3" s="338"/>
      <c r="G3" s="338"/>
      <c r="H3" s="157"/>
      <c r="I3" s="338" t="s">
        <v>100</v>
      </c>
      <c r="J3" s="338"/>
      <c r="K3" s="339"/>
      <c r="L3" s="337" t="s">
        <v>101</v>
      </c>
      <c r="M3" s="338"/>
      <c r="N3" s="338"/>
    </row>
    <row r="4" spans="1:14" s="6" customFormat="1" ht="16.5" customHeight="1">
      <c r="A4" s="18" t="s">
        <v>93</v>
      </c>
      <c r="B4" s="156" t="s">
        <v>1</v>
      </c>
      <c r="C4" s="156" t="s">
        <v>102</v>
      </c>
      <c r="D4" s="156" t="s">
        <v>103</v>
      </c>
      <c r="E4" s="156" t="s">
        <v>40</v>
      </c>
      <c r="F4" s="156" t="s">
        <v>104</v>
      </c>
      <c r="G4" s="157" t="s">
        <v>105</v>
      </c>
      <c r="H4" s="157"/>
      <c r="I4" s="156" t="s">
        <v>40</v>
      </c>
      <c r="J4" s="156" t="s">
        <v>104</v>
      </c>
      <c r="K4" s="156" t="s">
        <v>105</v>
      </c>
      <c r="L4" s="156" t="s">
        <v>40</v>
      </c>
      <c r="M4" s="156" t="s">
        <v>104</v>
      </c>
      <c r="N4" s="157" t="s">
        <v>105</v>
      </c>
    </row>
    <row r="5" spans="1:14" s="6" customFormat="1" ht="16.5" customHeight="1">
      <c r="A5" s="18" t="s">
        <v>135</v>
      </c>
      <c r="B5" s="156"/>
      <c r="C5" s="156" t="s">
        <v>54</v>
      </c>
      <c r="D5" s="156" t="s">
        <v>55</v>
      </c>
      <c r="E5" s="156"/>
      <c r="F5" s="156" t="s">
        <v>54</v>
      </c>
      <c r="G5" s="158" t="s">
        <v>55</v>
      </c>
      <c r="H5" s="157"/>
      <c r="I5" s="156"/>
      <c r="J5" s="156" t="s">
        <v>54</v>
      </c>
      <c r="K5" s="156" t="s">
        <v>55</v>
      </c>
      <c r="L5" s="156"/>
      <c r="M5" s="156" t="s">
        <v>54</v>
      </c>
      <c r="N5" s="157" t="s">
        <v>55</v>
      </c>
    </row>
    <row r="6" spans="1:14" s="6" customFormat="1" ht="16.5" customHeight="1">
      <c r="A6" s="159"/>
      <c r="B6" s="159" t="s">
        <v>2</v>
      </c>
      <c r="C6" s="159" t="s">
        <v>56</v>
      </c>
      <c r="D6" s="159" t="s">
        <v>56</v>
      </c>
      <c r="E6" s="159" t="s">
        <v>2</v>
      </c>
      <c r="F6" s="159" t="s">
        <v>56</v>
      </c>
      <c r="G6" s="160" t="s">
        <v>56</v>
      </c>
      <c r="H6" s="157"/>
      <c r="I6" s="159" t="s">
        <v>2</v>
      </c>
      <c r="J6" s="159" t="s">
        <v>56</v>
      </c>
      <c r="K6" s="159" t="s">
        <v>56</v>
      </c>
      <c r="L6" s="159" t="s">
        <v>2</v>
      </c>
      <c r="M6" s="159" t="s">
        <v>56</v>
      </c>
      <c r="N6" s="161" t="s">
        <v>56</v>
      </c>
    </row>
    <row r="7" spans="1:14" s="6" customFormat="1" ht="99.75" customHeight="1">
      <c r="A7" s="12">
        <v>2001</v>
      </c>
      <c r="B7" s="14">
        <f>SUM(C7,D7)</f>
        <v>148810</v>
      </c>
      <c r="C7" s="15">
        <v>134902</v>
      </c>
      <c r="D7" s="15">
        <v>13908</v>
      </c>
      <c r="E7" s="15">
        <f>SUM(F7+G7)</f>
        <v>148553</v>
      </c>
      <c r="F7" s="15">
        <v>134804</v>
      </c>
      <c r="G7" s="15">
        <v>13749</v>
      </c>
      <c r="H7" s="15"/>
      <c r="I7" s="15">
        <f>SUM(J7+K7)</f>
        <v>103472</v>
      </c>
      <c r="J7" s="15">
        <v>94409</v>
      </c>
      <c r="K7" s="15">
        <v>9063</v>
      </c>
      <c r="L7" s="15">
        <f>SUM(M7+N7)</f>
        <v>45081</v>
      </c>
      <c r="M7" s="15">
        <v>40395</v>
      </c>
      <c r="N7" s="15">
        <v>4686</v>
      </c>
    </row>
    <row r="8" spans="1:14" s="6" customFormat="1" ht="99.75" customHeight="1">
      <c r="A8" s="12">
        <v>2002</v>
      </c>
      <c r="B8" s="14">
        <f>SUM(C8,D8)</f>
        <v>168010</v>
      </c>
      <c r="C8" s="15">
        <v>156812</v>
      </c>
      <c r="D8" s="15">
        <v>11198</v>
      </c>
      <c r="E8" s="15">
        <f>SUM(F8+G8)</f>
        <v>166045</v>
      </c>
      <c r="F8" s="15">
        <v>155775</v>
      </c>
      <c r="G8" s="15">
        <v>10270</v>
      </c>
      <c r="H8" s="15"/>
      <c r="I8" s="15">
        <f>SUM(J8+K8)</f>
        <v>102864</v>
      </c>
      <c r="J8" s="15">
        <v>95743</v>
      </c>
      <c r="K8" s="15">
        <v>7121</v>
      </c>
      <c r="L8" s="15">
        <f>SUM(M8+N8)</f>
        <v>61671</v>
      </c>
      <c r="M8" s="15">
        <v>58522</v>
      </c>
      <c r="N8" s="15">
        <v>3149</v>
      </c>
    </row>
    <row r="9" spans="1:14" s="6" customFormat="1" ht="99.75" customHeight="1">
      <c r="A9" s="12">
        <v>2003</v>
      </c>
      <c r="B9" s="14">
        <f>SUM(C9,D9)</f>
        <v>197947</v>
      </c>
      <c r="C9" s="15">
        <v>179133</v>
      </c>
      <c r="D9" s="15">
        <v>18814</v>
      </c>
      <c r="E9" s="15">
        <f>SUM(F9+G9)</f>
        <v>196268</v>
      </c>
      <c r="F9" s="15">
        <v>177724</v>
      </c>
      <c r="G9" s="15">
        <v>18544</v>
      </c>
      <c r="H9" s="15"/>
      <c r="I9" s="15">
        <f>SUM(J9+K9)</f>
        <v>152925</v>
      </c>
      <c r="J9" s="15">
        <v>140843</v>
      </c>
      <c r="K9" s="15">
        <v>12082</v>
      </c>
      <c r="L9" s="15">
        <f>SUM(M9+N9)</f>
        <v>43343</v>
      </c>
      <c r="M9" s="15">
        <v>36881</v>
      </c>
      <c r="N9" s="15">
        <v>6462</v>
      </c>
    </row>
    <row r="10" spans="1:14" s="6" customFormat="1" ht="99.75" customHeight="1">
      <c r="A10" s="12">
        <v>2004</v>
      </c>
      <c r="B10" s="14">
        <f>SUM(C10,D10)</f>
        <v>173301</v>
      </c>
      <c r="C10" s="15">
        <v>152834</v>
      </c>
      <c r="D10" s="15">
        <v>20467</v>
      </c>
      <c r="E10" s="15">
        <f>SUM(F10+G10)</f>
        <v>173382</v>
      </c>
      <c r="F10" s="15">
        <v>153000</v>
      </c>
      <c r="G10" s="15">
        <v>20382</v>
      </c>
      <c r="H10" s="15"/>
      <c r="I10" s="15">
        <f>SUM(J10+K10)</f>
        <v>130348</v>
      </c>
      <c r="J10" s="15">
        <v>112585</v>
      </c>
      <c r="K10" s="15">
        <v>17763</v>
      </c>
      <c r="L10" s="15">
        <f>SUM(M10+N10)</f>
        <v>43034</v>
      </c>
      <c r="M10" s="15">
        <v>40415</v>
      </c>
      <c r="N10" s="15">
        <v>2619</v>
      </c>
    </row>
    <row r="11" spans="1:14" s="7" customFormat="1" ht="99.75" customHeight="1" thickBot="1">
      <c r="A11" s="13">
        <v>2005</v>
      </c>
      <c r="B11" s="16">
        <f>C11+D11</f>
        <v>304547</v>
      </c>
      <c r="C11" s="16">
        <v>289733</v>
      </c>
      <c r="D11" s="16">
        <v>14814</v>
      </c>
      <c r="E11" s="16">
        <f>F11+G11</f>
        <v>303386</v>
      </c>
      <c r="F11" s="16">
        <v>288484</v>
      </c>
      <c r="G11" s="16">
        <v>14902</v>
      </c>
      <c r="H11" s="16"/>
      <c r="I11" s="16">
        <f>J11+K11</f>
        <v>155562</v>
      </c>
      <c r="J11" s="17">
        <v>143876</v>
      </c>
      <c r="K11" s="17">
        <v>11686</v>
      </c>
      <c r="L11" s="16">
        <f>M11+N11</f>
        <v>147824</v>
      </c>
      <c r="M11" s="16">
        <f>F11-J11</f>
        <v>144608</v>
      </c>
      <c r="N11" s="16">
        <f>G11-K11</f>
        <v>3216</v>
      </c>
    </row>
    <row r="12" ht="15.75" customHeight="1" thickTop="1">
      <c r="A12" s="10" t="s">
        <v>91</v>
      </c>
    </row>
  </sheetData>
  <mergeCells count="6">
    <mergeCell ref="A1:G1"/>
    <mergeCell ref="I1:N1"/>
    <mergeCell ref="B3:D3"/>
    <mergeCell ref="E3:G3"/>
    <mergeCell ref="I3:K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65" customWidth="1"/>
    <col min="2" max="5" width="6.5546875" style="70" customWidth="1"/>
    <col min="6" max="7" width="6.5546875" style="65" customWidth="1"/>
    <col min="8" max="8" width="6.5546875" style="193" customWidth="1"/>
    <col min="9" max="9" width="6.88671875" style="70" customWidth="1"/>
    <col min="10" max="10" width="6.5546875" style="70" customWidth="1"/>
    <col min="11" max="11" width="4.3359375" style="70" hidden="1" customWidth="1"/>
    <col min="12" max="12" width="6.4453125" style="70" customWidth="1"/>
    <col min="13" max="13" width="6.3359375" style="70" customWidth="1"/>
    <col min="14" max="14" width="2.77734375" style="70" customWidth="1"/>
    <col min="15" max="17" width="6.3359375" style="70" customWidth="1"/>
    <col min="18" max="18" width="7.21484375" style="65" customWidth="1"/>
    <col min="19" max="20" width="6.3359375" style="69" customWidth="1"/>
    <col min="21" max="21" width="7.77734375" style="69" customWidth="1"/>
    <col min="22" max="22" width="6.4453125" style="69" customWidth="1"/>
    <col min="23" max="23" width="6.6640625" style="69" customWidth="1"/>
    <col min="24" max="25" width="6.4453125" style="69" customWidth="1"/>
    <col min="26" max="16384" width="8.88671875" style="69" customWidth="1"/>
  </cols>
  <sheetData>
    <row r="1" spans="1:25" s="19" customFormat="1" ht="45" customHeight="1">
      <c r="A1" s="355" t="s">
        <v>351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194"/>
      <c r="O1" s="343" t="s">
        <v>57</v>
      </c>
      <c r="P1" s="343"/>
      <c r="Q1" s="343"/>
      <c r="R1" s="343"/>
      <c r="S1" s="343"/>
      <c r="T1" s="343"/>
      <c r="U1" s="343"/>
      <c r="V1" s="343"/>
      <c r="W1" s="343"/>
      <c r="X1" s="343"/>
      <c r="Y1" s="343"/>
    </row>
    <row r="2" spans="1:25" s="28" customFormat="1" ht="25.5" customHeight="1" thickBot="1">
      <c r="A2" s="20" t="s">
        <v>106</v>
      </c>
      <c r="B2" s="21"/>
      <c r="C2" s="21"/>
      <c r="D2" s="21"/>
      <c r="E2" s="21"/>
      <c r="F2" s="163"/>
      <c r="G2" s="163"/>
      <c r="H2" s="164"/>
      <c r="I2" s="21"/>
      <c r="J2" s="21"/>
      <c r="K2" s="21"/>
      <c r="L2" s="21"/>
      <c r="M2" s="21"/>
      <c r="N2" s="165"/>
      <c r="O2" s="21"/>
      <c r="P2" s="21"/>
      <c r="Q2" s="21"/>
      <c r="R2" s="27"/>
      <c r="S2" s="20"/>
      <c r="T2" s="20"/>
      <c r="U2" s="20"/>
      <c r="V2" s="20"/>
      <c r="W2" s="20"/>
      <c r="X2" s="27"/>
      <c r="Y2" s="27" t="s">
        <v>0</v>
      </c>
    </row>
    <row r="3" spans="1:25" s="87" customFormat="1" ht="16.5" customHeight="1" thickTop="1">
      <c r="A3" s="196"/>
      <c r="B3" s="81" t="s">
        <v>66</v>
      </c>
      <c r="C3" s="81" t="s">
        <v>23</v>
      </c>
      <c r="D3" s="345" t="s">
        <v>291</v>
      </c>
      <c r="E3" s="330"/>
      <c r="F3" s="330"/>
      <c r="G3" s="330"/>
      <c r="H3" s="330"/>
      <c r="I3" s="330"/>
      <c r="J3" s="330"/>
      <c r="K3" s="330"/>
      <c r="L3" s="330"/>
      <c r="M3" s="330"/>
      <c r="N3" s="197"/>
      <c r="O3" s="331" t="s">
        <v>292</v>
      </c>
      <c r="P3" s="331"/>
      <c r="Q3" s="331"/>
      <c r="R3" s="331"/>
      <c r="S3" s="331"/>
      <c r="T3" s="331"/>
      <c r="U3" s="332"/>
      <c r="V3" s="198" t="s">
        <v>150</v>
      </c>
      <c r="W3" s="198" t="s">
        <v>159</v>
      </c>
      <c r="X3" s="198" t="s">
        <v>69</v>
      </c>
      <c r="Y3" s="166" t="s">
        <v>70</v>
      </c>
    </row>
    <row r="4" spans="1:25" s="87" customFormat="1" ht="16.5" customHeight="1">
      <c r="A4" s="31"/>
      <c r="B4" s="199"/>
      <c r="C4" s="200"/>
      <c r="D4" s="201"/>
      <c r="E4" s="371" t="s">
        <v>303</v>
      </c>
      <c r="F4" s="372"/>
      <c r="G4" s="372"/>
      <c r="H4" s="372"/>
      <c r="I4" s="372"/>
      <c r="J4" s="373"/>
      <c r="K4" s="202"/>
      <c r="L4" s="344" t="s">
        <v>316</v>
      </c>
      <c r="M4" s="344"/>
      <c r="N4" s="219"/>
      <c r="O4" s="369" t="s">
        <v>304</v>
      </c>
      <c r="P4" s="369"/>
      <c r="Q4" s="369"/>
      <c r="R4" s="369"/>
      <c r="S4" s="369"/>
      <c r="T4" s="369"/>
      <c r="U4" s="370"/>
      <c r="V4" s="203" t="s">
        <v>293</v>
      </c>
      <c r="W4" s="203" t="s">
        <v>162</v>
      </c>
      <c r="X4" s="203"/>
      <c r="Y4" s="204"/>
    </row>
    <row r="5" spans="1:25" s="87" customFormat="1" ht="16.5" customHeight="1">
      <c r="A5" s="31" t="s">
        <v>112</v>
      </c>
      <c r="B5" s="205"/>
      <c r="C5" s="200"/>
      <c r="D5" s="201"/>
      <c r="E5" s="81" t="s">
        <v>138</v>
      </c>
      <c r="F5" s="81" t="s">
        <v>71</v>
      </c>
      <c r="G5" s="81" t="s">
        <v>74</v>
      </c>
      <c r="H5" s="81" t="s">
        <v>294</v>
      </c>
      <c r="I5" s="81" t="s">
        <v>139</v>
      </c>
      <c r="J5" s="81" t="s">
        <v>368</v>
      </c>
      <c r="K5" s="340"/>
      <c r="L5" s="81" t="s">
        <v>141</v>
      </c>
      <c r="M5" s="137" t="s">
        <v>79</v>
      </c>
      <c r="N5" s="197"/>
      <c r="O5" s="138" t="s">
        <v>81</v>
      </c>
      <c r="P5" s="81" t="s">
        <v>82</v>
      </c>
      <c r="Q5" s="206" t="s">
        <v>305</v>
      </c>
      <c r="R5" s="81" t="s">
        <v>367</v>
      </c>
      <c r="S5" s="81" t="s">
        <v>83</v>
      </c>
      <c r="T5" s="81" t="s">
        <v>84</v>
      </c>
      <c r="U5" s="81" t="s">
        <v>362</v>
      </c>
      <c r="V5" s="205"/>
      <c r="W5" s="169" t="s">
        <v>160</v>
      </c>
      <c r="X5" s="205"/>
      <c r="Y5" s="207"/>
    </row>
    <row r="6" spans="1:25" s="167" customFormat="1" ht="16.5" customHeight="1">
      <c r="A6" s="31" t="s">
        <v>182</v>
      </c>
      <c r="B6" s="205"/>
      <c r="C6" s="205"/>
      <c r="D6" s="201"/>
      <c r="E6" s="201" t="s">
        <v>136</v>
      </c>
      <c r="F6" s="201" t="s">
        <v>72</v>
      </c>
      <c r="G6" s="201" t="s">
        <v>72</v>
      </c>
      <c r="H6" s="201" t="s">
        <v>136</v>
      </c>
      <c r="I6" s="201" t="s">
        <v>140</v>
      </c>
      <c r="J6" s="208" t="s">
        <v>366</v>
      </c>
      <c r="K6" s="341"/>
      <c r="L6" s="201" t="s">
        <v>142</v>
      </c>
      <c r="M6" s="197" t="s">
        <v>80</v>
      </c>
      <c r="N6" s="197"/>
      <c r="O6" s="209" t="s">
        <v>361</v>
      </c>
      <c r="P6" s="210"/>
      <c r="Q6" s="169" t="s">
        <v>147</v>
      </c>
      <c r="R6" s="201" t="s">
        <v>366</v>
      </c>
      <c r="S6" s="210"/>
      <c r="T6" s="208"/>
      <c r="U6" s="201" t="s">
        <v>363</v>
      </c>
      <c r="V6" s="169" t="s">
        <v>306</v>
      </c>
      <c r="W6" s="227" t="s">
        <v>307</v>
      </c>
      <c r="Y6" s="170" t="s">
        <v>306</v>
      </c>
    </row>
    <row r="7" spans="1:25" s="167" customFormat="1" ht="16.5" customHeight="1">
      <c r="A7" s="211"/>
      <c r="B7" s="205"/>
      <c r="C7" s="201" t="s">
        <v>67</v>
      </c>
      <c r="D7" s="201"/>
      <c r="E7" s="220" t="s">
        <v>295</v>
      </c>
      <c r="F7" s="168"/>
      <c r="G7" s="168"/>
      <c r="H7" s="220" t="s">
        <v>369</v>
      </c>
      <c r="I7" s="169" t="s">
        <v>76</v>
      </c>
      <c r="K7" s="341"/>
      <c r="L7" s="212" t="s">
        <v>295</v>
      </c>
      <c r="M7" s="221" t="s">
        <v>145</v>
      </c>
      <c r="N7" s="221"/>
      <c r="O7" s="222" t="s">
        <v>360</v>
      </c>
      <c r="P7" s="169" t="s">
        <v>296</v>
      </c>
      <c r="Q7" s="169" t="s">
        <v>297</v>
      </c>
      <c r="R7" s="169" t="s">
        <v>298</v>
      </c>
      <c r="S7" s="169" t="s">
        <v>314</v>
      </c>
      <c r="T7" s="169" t="s">
        <v>299</v>
      </c>
      <c r="U7" s="169" t="s">
        <v>365</v>
      </c>
      <c r="V7" s="217" t="s">
        <v>308</v>
      </c>
      <c r="W7" s="212" t="s">
        <v>309</v>
      </c>
      <c r="X7" s="212" t="s">
        <v>310</v>
      </c>
      <c r="Y7" s="213" t="s">
        <v>311</v>
      </c>
    </row>
    <row r="8" spans="1:25" s="167" customFormat="1" ht="16.5" customHeight="1">
      <c r="A8" s="214"/>
      <c r="B8" s="215" t="s">
        <v>2</v>
      </c>
      <c r="C8" s="215" t="s">
        <v>68</v>
      </c>
      <c r="D8" s="215"/>
      <c r="E8" s="223" t="s">
        <v>73</v>
      </c>
      <c r="F8" s="224" t="s">
        <v>73</v>
      </c>
      <c r="G8" s="224" t="s">
        <v>75</v>
      </c>
      <c r="H8" s="223" t="s">
        <v>137</v>
      </c>
      <c r="I8" s="224" t="s">
        <v>77</v>
      </c>
      <c r="J8" s="224" t="s">
        <v>78</v>
      </c>
      <c r="K8" s="342"/>
      <c r="L8" s="171" t="s">
        <v>143</v>
      </c>
      <c r="M8" s="225" t="s">
        <v>300</v>
      </c>
      <c r="N8" s="221"/>
      <c r="O8" s="226" t="s">
        <v>144</v>
      </c>
      <c r="P8" s="171" t="s">
        <v>146</v>
      </c>
      <c r="Q8" s="171" t="s">
        <v>148</v>
      </c>
      <c r="R8" s="171" t="s">
        <v>149</v>
      </c>
      <c r="S8" s="171" t="s">
        <v>315</v>
      </c>
      <c r="T8" s="171" t="s">
        <v>301</v>
      </c>
      <c r="U8" s="171" t="s">
        <v>364</v>
      </c>
      <c r="V8" s="171" t="s">
        <v>312</v>
      </c>
      <c r="W8" s="171" t="s">
        <v>161</v>
      </c>
      <c r="X8" s="218" t="s">
        <v>313</v>
      </c>
      <c r="Y8" s="216" t="s">
        <v>302</v>
      </c>
    </row>
    <row r="9" spans="1:25" s="175" customFormat="1" ht="92.25" customHeight="1">
      <c r="A9" s="48">
        <v>2002</v>
      </c>
      <c r="B9" s="172" t="s">
        <v>181</v>
      </c>
      <c r="C9" s="172" t="s">
        <v>181</v>
      </c>
      <c r="D9" s="172" t="s">
        <v>181</v>
      </c>
      <c r="E9" s="172" t="s">
        <v>181</v>
      </c>
      <c r="F9" s="172" t="s">
        <v>181</v>
      </c>
      <c r="G9" s="172" t="s">
        <v>181</v>
      </c>
      <c r="H9" s="172" t="s">
        <v>181</v>
      </c>
      <c r="I9" s="172" t="s">
        <v>181</v>
      </c>
      <c r="J9" s="172" t="s">
        <v>181</v>
      </c>
      <c r="K9" s="173"/>
      <c r="L9" s="172" t="s">
        <v>181</v>
      </c>
      <c r="M9" s="172" t="s">
        <v>181</v>
      </c>
      <c r="N9" s="173"/>
      <c r="O9" s="172" t="s">
        <v>181</v>
      </c>
      <c r="P9" s="172" t="s">
        <v>181</v>
      </c>
      <c r="Q9" s="172" t="s">
        <v>181</v>
      </c>
      <c r="R9" s="172" t="s">
        <v>181</v>
      </c>
      <c r="S9" s="172" t="s">
        <v>181</v>
      </c>
      <c r="T9" s="172" t="s">
        <v>181</v>
      </c>
      <c r="U9" s="172" t="s">
        <v>181</v>
      </c>
      <c r="V9" s="174"/>
      <c r="W9" s="172" t="s">
        <v>181</v>
      </c>
      <c r="X9" s="174" t="s">
        <v>181</v>
      </c>
      <c r="Y9" s="172" t="s">
        <v>181</v>
      </c>
    </row>
    <row r="10" spans="1:25" s="167" customFormat="1" ht="92.25" customHeight="1">
      <c r="A10" s="48">
        <v>2003</v>
      </c>
      <c r="B10" s="83">
        <f>SUM(C10,D10,V10,X10,Y10)</f>
        <v>92030</v>
      </c>
      <c r="C10" s="176">
        <v>3409</v>
      </c>
      <c r="D10" s="177">
        <v>8015</v>
      </c>
      <c r="E10" s="177" t="s">
        <v>181</v>
      </c>
      <c r="F10" s="177" t="s">
        <v>181</v>
      </c>
      <c r="G10" s="177" t="s">
        <v>181</v>
      </c>
      <c r="H10" s="177" t="s">
        <v>181</v>
      </c>
      <c r="I10" s="177" t="s">
        <v>181</v>
      </c>
      <c r="J10" s="177" t="s">
        <v>181</v>
      </c>
      <c r="K10" s="177"/>
      <c r="L10" s="177" t="s">
        <v>181</v>
      </c>
      <c r="M10" s="177" t="s">
        <v>181</v>
      </c>
      <c r="N10" s="178"/>
      <c r="O10" s="177" t="s">
        <v>181</v>
      </c>
      <c r="P10" s="177" t="s">
        <v>181</v>
      </c>
      <c r="Q10" s="177" t="s">
        <v>181</v>
      </c>
      <c r="R10" s="177" t="s">
        <v>181</v>
      </c>
      <c r="S10" s="177" t="s">
        <v>181</v>
      </c>
      <c r="T10" s="177" t="s">
        <v>181</v>
      </c>
      <c r="U10" s="177" t="s">
        <v>181</v>
      </c>
      <c r="V10" s="179">
        <v>49000</v>
      </c>
      <c r="W10" s="177" t="s">
        <v>181</v>
      </c>
      <c r="X10" s="179">
        <v>30806</v>
      </c>
      <c r="Y10" s="179">
        <v>800</v>
      </c>
    </row>
    <row r="11" spans="1:25" s="181" customFormat="1" ht="92.25" customHeight="1">
      <c r="A11" s="48">
        <v>2004</v>
      </c>
      <c r="B11" s="83">
        <f>SUM(C11,D11,V11,X11,Y11)</f>
        <v>167797</v>
      </c>
      <c r="C11" s="176">
        <v>4134</v>
      </c>
      <c r="D11" s="177">
        <v>68176</v>
      </c>
      <c r="E11" s="177" t="s">
        <v>181</v>
      </c>
      <c r="F11" s="177" t="s">
        <v>181</v>
      </c>
      <c r="G11" s="177" t="s">
        <v>181</v>
      </c>
      <c r="H11" s="177" t="s">
        <v>181</v>
      </c>
      <c r="I11" s="177" t="s">
        <v>181</v>
      </c>
      <c r="J11" s="177" t="s">
        <v>181</v>
      </c>
      <c r="K11" s="177"/>
      <c r="L11" s="177" t="s">
        <v>181</v>
      </c>
      <c r="M11" s="177" t="s">
        <v>181</v>
      </c>
      <c r="N11" s="178"/>
      <c r="O11" s="177" t="s">
        <v>181</v>
      </c>
      <c r="P11" s="177" t="s">
        <v>181</v>
      </c>
      <c r="Q11" s="177" t="s">
        <v>181</v>
      </c>
      <c r="R11" s="177" t="s">
        <v>181</v>
      </c>
      <c r="S11" s="177" t="s">
        <v>181</v>
      </c>
      <c r="T11" s="177" t="s">
        <v>181</v>
      </c>
      <c r="U11" s="177" t="s">
        <v>181</v>
      </c>
      <c r="V11" s="179">
        <v>58668</v>
      </c>
      <c r="W11" s="177" t="s">
        <v>181</v>
      </c>
      <c r="X11" s="179">
        <v>36819</v>
      </c>
      <c r="Y11" s="180" t="s">
        <v>181</v>
      </c>
    </row>
    <row r="12" spans="1:25" s="181" customFormat="1" ht="92.25" customHeight="1">
      <c r="A12" s="48">
        <v>2005</v>
      </c>
      <c r="B12" s="83">
        <f>SUM(C12,D12,V12,W12,X12)</f>
        <v>125961</v>
      </c>
      <c r="C12" s="177">
        <v>3605</v>
      </c>
      <c r="D12" s="85">
        <f>SUM(E12:U12)</f>
        <v>7822</v>
      </c>
      <c r="E12" s="177">
        <v>45</v>
      </c>
      <c r="F12" s="177">
        <v>493</v>
      </c>
      <c r="G12" s="177">
        <v>1167</v>
      </c>
      <c r="H12" s="177">
        <v>350</v>
      </c>
      <c r="I12" s="85">
        <v>57</v>
      </c>
      <c r="J12" s="177">
        <v>1518</v>
      </c>
      <c r="K12" s="177"/>
      <c r="L12" s="177">
        <v>33</v>
      </c>
      <c r="M12" s="178">
        <v>3500</v>
      </c>
      <c r="N12" s="178"/>
      <c r="O12" s="177">
        <v>500</v>
      </c>
      <c r="P12" s="179">
        <v>70</v>
      </c>
      <c r="Q12" s="179" t="s">
        <v>181</v>
      </c>
      <c r="R12" s="85" t="s">
        <v>181</v>
      </c>
      <c r="S12" s="179" t="s">
        <v>181</v>
      </c>
      <c r="T12" s="179">
        <v>69</v>
      </c>
      <c r="U12" s="179">
        <v>20</v>
      </c>
      <c r="V12" s="179">
        <v>66445</v>
      </c>
      <c r="W12" s="179">
        <v>800</v>
      </c>
      <c r="X12" s="179">
        <v>47289</v>
      </c>
      <c r="Y12" s="180" t="s">
        <v>181</v>
      </c>
    </row>
    <row r="13" spans="1:25" s="181" customFormat="1" ht="92.25" customHeight="1" thickBot="1">
      <c r="A13" s="321">
        <v>2006</v>
      </c>
      <c r="B13" s="182">
        <f>SUM(C13,D13,V13,W13,X13)</f>
        <v>135330</v>
      </c>
      <c r="C13" s="183">
        <v>3827</v>
      </c>
      <c r="D13" s="184">
        <f>SUM(E13:U13)</f>
        <v>7367</v>
      </c>
      <c r="E13" s="183">
        <v>66</v>
      </c>
      <c r="F13" s="183">
        <v>378</v>
      </c>
      <c r="G13" s="183">
        <v>156</v>
      </c>
      <c r="H13" s="183">
        <v>1430</v>
      </c>
      <c r="I13" s="184">
        <v>62</v>
      </c>
      <c r="J13" s="183">
        <v>1618</v>
      </c>
      <c r="K13" s="183"/>
      <c r="L13" s="183">
        <v>38</v>
      </c>
      <c r="M13" s="185">
        <v>3000</v>
      </c>
      <c r="N13" s="186"/>
      <c r="O13" s="183">
        <v>214</v>
      </c>
      <c r="P13" s="187">
        <v>70</v>
      </c>
      <c r="Q13" s="187" t="s">
        <v>181</v>
      </c>
      <c r="R13" s="184" t="s">
        <v>181</v>
      </c>
      <c r="S13" s="187">
        <v>200</v>
      </c>
      <c r="T13" s="187">
        <v>65</v>
      </c>
      <c r="U13" s="187">
        <v>70</v>
      </c>
      <c r="V13" s="187">
        <v>74564</v>
      </c>
      <c r="W13" s="187">
        <v>800</v>
      </c>
      <c r="X13" s="187">
        <v>48772</v>
      </c>
      <c r="Y13" s="188" t="s">
        <v>181</v>
      </c>
    </row>
    <row r="14" spans="1:25" ht="19.5" customHeight="1" thickTop="1">
      <c r="A14" s="189" t="s">
        <v>163</v>
      </c>
      <c r="B14" s="190"/>
      <c r="C14" s="190"/>
      <c r="D14" s="190"/>
      <c r="E14" s="190"/>
      <c r="F14" s="191"/>
      <c r="G14" s="191"/>
      <c r="H14" s="192"/>
      <c r="I14" s="190"/>
      <c r="J14" s="190"/>
      <c r="K14" s="190"/>
      <c r="L14" s="190"/>
      <c r="M14" s="190"/>
      <c r="N14" s="190"/>
      <c r="O14" s="190"/>
      <c r="P14" s="190"/>
      <c r="Q14" s="190"/>
      <c r="R14" s="130"/>
      <c r="Y14" s="181"/>
    </row>
    <row r="15" ht="13.5">
      <c r="Y15" s="181"/>
    </row>
    <row r="16" ht="13.5">
      <c r="Y16" s="181"/>
    </row>
    <row r="17" ht="13.5">
      <c r="Y17" s="181"/>
    </row>
    <row r="18" ht="13.5">
      <c r="Y18" s="181"/>
    </row>
    <row r="19" ht="13.5">
      <c r="Y19" s="181"/>
    </row>
    <row r="20" ht="13.5">
      <c r="Y20" s="181"/>
    </row>
    <row r="21" ht="13.5">
      <c r="Y21" s="181"/>
    </row>
    <row r="22" ht="13.5">
      <c r="Y22" s="181"/>
    </row>
    <row r="23" ht="13.5">
      <c r="Y23" s="181"/>
    </row>
    <row r="24" ht="13.5">
      <c r="Y24" s="181"/>
    </row>
  </sheetData>
  <sheetProtection/>
  <mergeCells count="8">
    <mergeCell ref="K5:K8"/>
    <mergeCell ref="O1:Y1"/>
    <mergeCell ref="A1:M1"/>
    <mergeCell ref="L4:M4"/>
    <mergeCell ref="D3:M3"/>
    <mergeCell ref="O3:U3"/>
    <mergeCell ref="O4:U4"/>
    <mergeCell ref="E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3">
      <selection activeCell="A2" sqref="A2"/>
    </sheetView>
  </sheetViews>
  <sheetFormatPr defaultColWidth="8.88671875" defaultRowHeight="13.5"/>
  <cols>
    <col min="1" max="1" width="26.4453125" style="65" customWidth="1"/>
    <col min="2" max="2" width="25.3359375" style="70" customWidth="1"/>
    <col min="3" max="3" width="25.3359375" style="65" customWidth="1"/>
    <col min="4" max="4" width="2.77734375" style="193" customWidth="1"/>
    <col min="5" max="5" width="21.4453125" style="28" customWidth="1"/>
    <col min="6" max="7" width="21.4453125" style="69" customWidth="1"/>
    <col min="8" max="16384" width="8.88671875" style="69" customWidth="1"/>
  </cols>
  <sheetData>
    <row r="1" spans="1:7" s="19" customFormat="1" ht="45" customHeight="1">
      <c r="A1" s="355" t="s">
        <v>352</v>
      </c>
      <c r="B1" s="355"/>
      <c r="C1" s="355"/>
      <c r="D1" s="328"/>
      <c r="E1" s="374" t="s">
        <v>58</v>
      </c>
      <c r="F1" s="374"/>
      <c r="G1" s="374"/>
    </row>
    <row r="2" spans="1:7" s="28" customFormat="1" ht="25.5" customHeight="1" thickBot="1">
      <c r="A2" s="20" t="s">
        <v>107</v>
      </c>
      <c r="B2" s="21"/>
      <c r="C2" s="163"/>
      <c r="D2" s="193"/>
      <c r="E2" s="20"/>
      <c r="F2" s="20"/>
      <c r="G2" s="27" t="s">
        <v>0</v>
      </c>
    </row>
    <row r="3" spans="1:7" s="28" customFormat="1" ht="16.5" customHeight="1" thickTop="1">
      <c r="A3" s="37" t="s">
        <v>112</v>
      </c>
      <c r="B3" s="353" t="s">
        <v>108</v>
      </c>
      <c r="C3" s="354"/>
      <c r="D3" s="37"/>
      <c r="E3" s="354" t="s">
        <v>109</v>
      </c>
      <c r="F3" s="367"/>
      <c r="G3" s="75" t="s">
        <v>110</v>
      </c>
    </row>
    <row r="4" spans="1:7" s="28" customFormat="1" ht="16.5" customHeight="1">
      <c r="A4" s="37" t="s">
        <v>114</v>
      </c>
      <c r="B4" s="139" t="s">
        <v>152</v>
      </c>
      <c r="C4" s="37" t="s">
        <v>20</v>
      </c>
      <c r="D4" s="37"/>
      <c r="E4" s="136" t="s">
        <v>153</v>
      </c>
      <c r="F4" s="31" t="s">
        <v>151</v>
      </c>
      <c r="G4" s="36" t="s">
        <v>111</v>
      </c>
    </row>
    <row r="5" spans="1:7" s="28" customFormat="1" ht="16.5" customHeight="1">
      <c r="A5" s="80" t="s">
        <v>115</v>
      </c>
      <c r="B5" s="42" t="s">
        <v>317</v>
      </c>
      <c r="C5" s="45" t="s">
        <v>22</v>
      </c>
      <c r="D5" s="30"/>
      <c r="E5" s="44" t="s">
        <v>317</v>
      </c>
      <c r="F5" s="42" t="s">
        <v>22</v>
      </c>
      <c r="G5" s="231" t="s">
        <v>318</v>
      </c>
    </row>
    <row r="6" spans="1:7" s="28" customFormat="1" ht="27.75" customHeight="1">
      <c r="A6" s="232">
        <v>2001</v>
      </c>
      <c r="B6" s="50">
        <v>134902</v>
      </c>
      <c r="C6" s="50">
        <v>100</v>
      </c>
      <c r="D6" s="50"/>
      <c r="E6" s="50">
        <v>134804</v>
      </c>
      <c r="F6" s="50">
        <v>100</v>
      </c>
      <c r="G6" s="233">
        <f>E6/B6*100</f>
        <v>99.92735467228061</v>
      </c>
    </row>
    <row r="7" spans="1:7" s="28" customFormat="1" ht="27.75" customHeight="1">
      <c r="A7" s="232">
        <v>2002</v>
      </c>
      <c r="B7" s="50">
        <v>156813</v>
      </c>
      <c r="C7" s="50">
        <v>100</v>
      </c>
      <c r="D7" s="50"/>
      <c r="E7" s="50">
        <v>155775</v>
      </c>
      <c r="F7" s="50">
        <v>100</v>
      </c>
      <c r="G7" s="233">
        <f>E7/B7*100</f>
        <v>99.33806508388973</v>
      </c>
    </row>
    <row r="8" spans="1:7" s="28" customFormat="1" ht="27.75" customHeight="1">
      <c r="A8" s="232">
        <v>2003</v>
      </c>
      <c r="B8" s="50">
        <v>179133</v>
      </c>
      <c r="C8" s="50">
        <v>100</v>
      </c>
      <c r="D8" s="50"/>
      <c r="E8" s="50">
        <v>178493</v>
      </c>
      <c r="F8" s="50">
        <v>100</v>
      </c>
      <c r="G8" s="233">
        <f>E8/B8*100</f>
        <v>99.64272356293927</v>
      </c>
    </row>
    <row r="9" spans="1:7" s="28" customFormat="1" ht="27.75" customHeight="1">
      <c r="A9" s="232">
        <v>2004</v>
      </c>
      <c r="B9" s="50">
        <v>152834</v>
      </c>
      <c r="C9" s="50">
        <v>100</v>
      </c>
      <c r="D9" s="50"/>
      <c r="E9" s="50">
        <v>153000</v>
      </c>
      <c r="F9" s="50">
        <v>100</v>
      </c>
      <c r="G9" s="234">
        <f>E9/B9*100</f>
        <v>100.10861457529083</v>
      </c>
    </row>
    <row r="10" spans="1:7" s="237" customFormat="1" ht="27.75" customHeight="1">
      <c r="A10" s="235">
        <v>2005</v>
      </c>
      <c r="B10" s="174">
        <f>SUM(B11,B12,B15,B16,B17,B20,B21)</f>
        <v>289733</v>
      </c>
      <c r="C10" s="174">
        <f>SUM(C11,C12,C15,C16,C17,C20,C21)</f>
        <v>100.00000000000001</v>
      </c>
      <c r="D10" s="174"/>
      <c r="E10" s="174">
        <f>SUM(E11,E12,E15,E16,E17,E20)</f>
        <v>288484</v>
      </c>
      <c r="F10" s="174">
        <f>SUM(F11,F12,F15,F17,F20)</f>
        <v>100</v>
      </c>
      <c r="G10" s="236">
        <f>E10/B10*100</f>
        <v>99.56891344789858</v>
      </c>
    </row>
    <row r="11" spans="1:7" s="241" customFormat="1" ht="27.75" customHeight="1">
      <c r="A11" s="238" t="s">
        <v>155</v>
      </c>
      <c r="B11" s="179">
        <v>3929</v>
      </c>
      <c r="C11" s="239">
        <f>B11/$B$10*100</f>
        <v>1.356076111454339</v>
      </c>
      <c r="D11" s="179"/>
      <c r="E11" s="179">
        <v>3963</v>
      </c>
      <c r="F11" s="240">
        <f>E11/$E$10*100</f>
        <v>1.3737330319879093</v>
      </c>
      <c r="G11" s="236">
        <f aca="true" t="shared" si="0" ref="G11:G20">E11/B11*100</f>
        <v>100.86536014252991</v>
      </c>
    </row>
    <row r="12" spans="1:7" s="243" customFormat="1" ht="27.75" customHeight="1">
      <c r="A12" s="242" t="s">
        <v>132</v>
      </c>
      <c r="B12" s="179">
        <f>SUM(B13+B14)</f>
        <v>45810</v>
      </c>
      <c r="C12" s="239">
        <f>B12/$B$10*100</f>
        <v>15.811108848491543</v>
      </c>
      <c r="D12" s="179"/>
      <c r="E12" s="179">
        <f>SUM(E13:E14)</f>
        <v>45787</v>
      </c>
      <c r="F12" s="240">
        <f aca="true" t="shared" si="1" ref="F12:F20">E12/$E$10*100</f>
        <v>15.871590798796467</v>
      </c>
      <c r="G12" s="236">
        <f t="shared" si="0"/>
        <v>99.94979262169832</v>
      </c>
    </row>
    <row r="13" spans="1:7" s="243" customFormat="1" ht="27.75" customHeight="1">
      <c r="A13" s="244" t="s">
        <v>319</v>
      </c>
      <c r="B13" s="179">
        <v>3826</v>
      </c>
      <c r="C13" s="239">
        <f aca="true" t="shared" si="2" ref="C13:C20">B13/$B$10*100</f>
        <v>1.3205261395836858</v>
      </c>
      <c r="D13" s="179"/>
      <c r="E13" s="179">
        <v>3518</v>
      </c>
      <c r="F13" s="240">
        <f t="shared" si="1"/>
        <v>1.219478376617074</v>
      </c>
      <c r="G13" s="236">
        <f t="shared" si="0"/>
        <v>91.94981704129638</v>
      </c>
    </row>
    <row r="14" spans="1:7" s="243" customFormat="1" ht="27.75" customHeight="1">
      <c r="A14" s="244" t="s">
        <v>320</v>
      </c>
      <c r="B14" s="179">
        <v>41984</v>
      </c>
      <c r="C14" s="239">
        <f t="shared" si="2"/>
        <v>14.490582708907857</v>
      </c>
      <c r="D14" s="179"/>
      <c r="E14" s="179">
        <v>42269</v>
      </c>
      <c r="F14" s="240">
        <f t="shared" si="1"/>
        <v>14.652112422179393</v>
      </c>
      <c r="G14" s="236">
        <f t="shared" si="0"/>
        <v>100.6788300304878</v>
      </c>
    </row>
    <row r="15" spans="1:7" s="243" customFormat="1" ht="27.75" customHeight="1">
      <c r="A15" s="242" t="s">
        <v>156</v>
      </c>
      <c r="B15" s="179">
        <v>82338</v>
      </c>
      <c r="C15" s="239">
        <f t="shared" si="2"/>
        <v>28.418578484328677</v>
      </c>
      <c r="D15" s="179"/>
      <c r="E15" s="179">
        <v>82804</v>
      </c>
      <c r="F15" s="240">
        <f t="shared" si="1"/>
        <v>28.70315164792501</v>
      </c>
      <c r="G15" s="236">
        <f t="shared" si="0"/>
        <v>100.56595982413951</v>
      </c>
    </row>
    <row r="16" spans="1:7" s="243" customFormat="1" ht="27.75" customHeight="1">
      <c r="A16" s="242" t="s">
        <v>157</v>
      </c>
      <c r="B16" s="179" t="s">
        <v>371</v>
      </c>
      <c r="C16" s="239" t="s">
        <v>371</v>
      </c>
      <c r="D16" s="179"/>
      <c r="E16" s="179" t="s">
        <v>371</v>
      </c>
      <c r="F16" s="240" t="s">
        <v>371</v>
      </c>
      <c r="G16" s="236" t="s">
        <v>371</v>
      </c>
    </row>
    <row r="17" spans="1:7" s="243" customFormat="1" ht="27.75" customHeight="1">
      <c r="A17" s="242" t="s">
        <v>133</v>
      </c>
      <c r="B17" s="179">
        <f>SUM(B18+B19)</f>
        <v>156578</v>
      </c>
      <c r="C17" s="245">
        <f t="shared" si="2"/>
        <v>54.04216985983648</v>
      </c>
      <c r="D17" s="179"/>
      <c r="E17" s="179">
        <f>SUM(E18:E19)</f>
        <v>154762</v>
      </c>
      <c r="F17" s="240">
        <f t="shared" si="1"/>
        <v>53.64664938090154</v>
      </c>
      <c r="G17" s="236">
        <f t="shared" si="0"/>
        <v>98.84019466336267</v>
      </c>
    </row>
    <row r="18" spans="1:7" s="243" customFormat="1" ht="27.75" customHeight="1">
      <c r="A18" s="244" t="s">
        <v>321</v>
      </c>
      <c r="B18" s="179">
        <v>137207</v>
      </c>
      <c r="C18" s="239">
        <f t="shared" si="2"/>
        <v>47.356359130647874</v>
      </c>
      <c r="D18" s="179"/>
      <c r="E18" s="179">
        <v>136371</v>
      </c>
      <c r="F18" s="240">
        <f t="shared" si="1"/>
        <v>47.271599118148664</v>
      </c>
      <c r="G18" s="236">
        <f t="shared" si="0"/>
        <v>99.39070164058685</v>
      </c>
    </row>
    <row r="19" spans="1:7" s="243" customFormat="1" ht="27.75" customHeight="1">
      <c r="A19" s="244" t="s">
        <v>322</v>
      </c>
      <c r="B19" s="179">
        <v>19371</v>
      </c>
      <c r="C19" s="239">
        <f t="shared" si="2"/>
        <v>6.6858107291885975</v>
      </c>
      <c r="D19" s="179"/>
      <c r="E19" s="179">
        <v>18391</v>
      </c>
      <c r="F19" s="240">
        <f t="shared" si="1"/>
        <v>6.375050262752874</v>
      </c>
      <c r="G19" s="236">
        <f t="shared" si="0"/>
        <v>94.94089102266274</v>
      </c>
    </row>
    <row r="20" spans="1:7" s="243" customFormat="1" ht="27.75" customHeight="1">
      <c r="A20" s="242" t="s">
        <v>158</v>
      </c>
      <c r="B20" s="179">
        <v>1078</v>
      </c>
      <c r="C20" s="239">
        <f t="shared" si="2"/>
        <v>0.3720666958889736</v>
      </c>
      <c r="D20" s="179"/>
      <c r="E20" s="179">
        <v>1168</v>
      </c>
      <c r="F20" s="240">
        <f t="shared" si="1"/>
        <v>0.40487514038906836</v>
      </c>
      <c r="G20" s="236">
        <f t="shared" si="0"/>
        <v>108.34879406307978</v>
      </c>
    </row>
    <row r="21" spans="1:7" s="243" customFormat="1" ht="27.75" customHeight="1">
      <c r="A21" s="242" t="s">
        <v>134</v>
      </c>
      <c r="B21" s="179" t="s">
        <v>181</v>
      </c>
      <c r="C21" s="179" t="s">
        <v>371</v>
      </c>
      <c r="D21" s="179"/>
      <c r="E21" s="179" t="s">
        <v>371</v>
      </c>
      <c r="F21" s="240" t="s">
        <v>371</v>
      </c>
      <c r="G21" s="346" t="s">
        <v>371</v>
      </c>
    </row>
    <row r="22" spans="1:7" s="243" customFormat="1" ht="27.75" customHeight="1">
      <c r="A22" s="244" t="s">
        <v>323</v>
      </c>
      <c r="B22" s="179" t="s">
        <v>371</v>
      </c>
      <c r="C22" s="179" t="s">
        <v>371</v>
      </c>
      <c r="D22" s="179"/>
      <c r="E22" s="179" t="s">
        <v>371</v>
      </c>
      <c r="F22" s="240" t="s">
        <v>371</v>
      </c>
      <c r="G22" s="346" t="s">
        <v>371</v>
      </c>
    </row>
    <row r="23" spans="1:7" s="243" customFormat="1" ht="27.75" customHeight="1">
      <c r="A23" s="244" t="s">
        <v>130</v>
      </c>
      <c r="B23" s="179" t="s">
        <v>371</v>
      </c>
      <c r="C23" s="179" t="s">
        <v>371</v>
      </c>
      <c r="D23" s="179"/>
      <c r="E23" s="179" t="s">
        <v>371</v>
      </c>
      <c r="F23" s="240" t="s">
        <v>371</v>
      </c>
      <c r="G23" s="347" t="s">
        <v>371</v>
      </c>
    </row>
    <row r="24" spans="1:7" s="243" customFormat="1" ht="27.75" customHeight="1" thickBot="1">
      <c r="A24" s="246" t="s">
        <v>131</v>
      </c>
      <c r="B24" s="188" t="s">
        <v>371</v>
      </c>
      <c r="C24" s="188" t="s">
        <v>371</v>
      </c>
      <c r="D24" s="188"/>
      <c r="E24" s="188" t="s">
        <v>371</v>
      </c>
      <c r="F24" s="247" t="s">
        <v>371</v>
      </c>
      <c r="G24" s="348" t="s">
        <v>371</v>
      </c>
    </row>
    <row r="25" spans="1:7" s="251" customFormat="1" ht="15.75" customHeight="1" thickTop="1">
      <c r="A25" s="59" t="s">
        <v>91</v>
      </c>
      <c r="B25" s="248"/>
      <c r="C25" s="248"/>
      <c r="D25" s="66"/>
      <c r="E25" s="249"/>
      <c r="F25" s="250"/>
      <c r="G25" s="250"/>
    </row>
    <row r="26" spans="1:7" s="251" customFormat="1" ht="14.25">
      <c r="A26" s="252"/>
      <c r="B26" s="248"/>
      <c r="C26" s="248"/>
      <c r="D26" s="66"/>
      <c r="E26" s="249"/>
      <c r="F26" s="250"/>
      <c r="G26" s="250"/>
    </row>
    <row r="27" spans="1:7" s="251" customFormat="1" ht="14.25">
      <c r="A27" s="252"/>
      <c r="B27" s="248"/>
      <c r="C27" s="248"/>
      <c r="D27" s="66"/>
      <c r="E27" s="249"/>
      <c r="F27" s="250"/>
      <c r="G27" s="250"/>
    </row>
    <row r="28" spans="1:7" s="251" customFormat="1" ht="14.25">
      <c r="A28" s="252"/>
      <c r="B28" s="248"/>
      <c r="C28" s="248"/>
      <c r="D28" s="66"/>
      <c r="E28" s="249"/>
      <c r="F28" s="250"/>
      <c r="G28" s="250"/>
    </row>
    <row r="29" spans="1:7" s="251" customFormat="1" ht="14.25">
      <c r="A29" s="252"/>
      <c r="B29" s="248"/>
      <c r="C29" s="248"/>
      <c r="D29" s="66"/>
      <c r="E29" s="249"/>
      <c r="F29" s="250"/>
      <c r="G29" s="250"/>
    </row>
    <row r="30" spans="1:7" s="251" customFormat="1" ht="14.25">
      <c r="A30" s="252"/>
      <c r="B30" s="248"/>
      <c r="C30" s="248"/>
      <c r="D30" s="66"/>
      <c r="E30" s="249"/>
      <c r="F30" s="250"/>
      <c r="G30" s="250"/>
    </row>
    <row r="31" spans="1:7" s="251" customFormat="1" ht="14.25">
      <c r="A31" s="252"/>
      <c r="B31" s="253"/>
      <c r="C31" s="252"/>
      <c r="D31" s="254"/>
      <c r="E31" s="255"/>
      <c r="F31" s="250"/>
      <c r="G31" s="250"/>
    </row>
    <row r="32" spans="1:7" ht="13.5">
      <c r="A32" s="191"/>
      <c r="B32" s="190"/>
      <c r="C32" s="191"/>
      <c r="D32" s="192"/>
      <c r="E32" s="255"/>
      <c r="F32" s="256"/>
      <c r="G32" s="256"/>
    </row>
    <row r="33" spans="1:7" ht="13.5">
      <c r="A33" s="191"/>
      <c r="B33" s="190"/>
      <c r="C33" s="191"/>
      <c r="D33" s="192"/>
      <c r="E33" s="255"/>
      <c r="F33" s="256"/>
      <c r="G33" s="256"/>
    </row>
    <row r="34" spans="1:7" ht="13.5">
      <c r="A34" s="191"/>
      <c r="B34" s="190"/>
      <c r="C34" s="191"/>
      <c r="D34" s="192"/>
      <c r="E34" s="255"/>
      <c r="F34" s="256"/>
      <c r="G34" s="256"/>
    </row>
    <row r="35" spans="1:7" ht="13.5">
      <c r="A35" s="191"/>
      <c r="B35" s="190"/>
      <c r="C35" s="191"/>
      <c r="D35" s="192"/>
      <c r="E35" s="255"/>
      <c r="F35" s="256"/>
      <c r="G35" s="256"/>
    </row>
    <row r="36" spans="1:7" ht="13.5">
      <c r="A36" s="191"/>
      <c r="B36" s="190"/>
      <c r="C36" s="191"/>
      <c r="D36" s="192"/>
      <c r="E36" s="255"/>
      <c r="F36" s="256"/>
      <c r="G36" s="256"/>
    </row>
  </sheetData>
  <mergeCells count="4">
    <mergeCell ref="A1:C1"/>
    <mergeCell ref="E1:G1"/>
    <mergeCell ref="B3:C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B11" sqref="B11"/>
    </sheetView>
  </sheetViews>
  <sheetFormatPr defaultColWidth="8.88671875" defaultRowHeight="13.5"/>
  <cols>
    <col min="1" max="1" width="9.77734375" style="65" customWidth="1"/>
    <col min="2" max="4" width="23.4453125" style="70" customWidth="1"/>
    <col min="5" max="5" width="2.77734375" style="193" customWidth="1"/>
    <col min="6" max="6" width="23.21484375" style="65" customWidth="1"/>
    <col min="7" max="8" width="23.21484375" style="70" customWidth="1"/>
    <col min="9" max="16384" width="8.88671875" style="69" customWidth="1"/>
  </cols>
  <sheetData>
    <row r="1" spans="1:8" s="19" customFormat="1" ht="45" customHeight="1">
      <c r="A1" s="355" t="s">
        <v>355</v>
      </c>
      <c r="B1" s="355"/>
      <c r="C1" s="355"/>
      <c r="D1" s="355"/>
      <c r="E1" s="195"/>
      <c r="F1" s="343" t="s">
        <v>59</v>
      </c>
      <c r="G1" s="343"/>
      <c r="H1" s="343"/>
    </row>
    <row r="2" spans="1:8" s="28" customFormat="1" ht="25.5" customHeight="1" thickBot="1">
      <c r="A2" s="20" t="s">
        <v>106</v>
      </c>
      <c r="B2" s="21"/>
      <c r="C2" s="21"/>
      <c r="D2" s="21"/>
      <c r="E2" s="193"/>
      <c r="F2" s="163"/>
      <c r="G2" s="21"/>
      <c r="H2" s="27" t="s">
        <v>0</v>
      </c>
    </row>
    <row r="3" spans="1:8" s="28" customFormat="1" ht="16.5" customHeight="1" thickTop="1">
      <c r="A3" s="31"/>
      <c r="B3" s="135" t="s">
        <v>40</v>
      </c>
      <c r="C3" s="135" t="s">
        <v>41</v>
      </c>
      <c r="D3" s="259" t="s">
        <v>42</v>
      </c>
      <c r="E3" s="37"/>
      <c r="F3" s="32" t="s">
        <v>43</v>
      </c>
      <c r="G3" s="75" t="s">
        <v>44</v>
      </c>
      <c r="H3" s="75" t="s">
        <v>45</v>
      </c>
    </row>
    <row r="4" spans="1:8" s="28" customFormat="1" ht="16.5" customHeight="1">
      <c r="A4" s="31" t="s">
        <v>93</v>
      </c>
      <c r="B4" s="38"/>
      <c r="C4" s="38"/>
      <c r="D4" s="40"/>
      <c r="E4" s="37"/>
      <c r="F4" s="37"/>
      <c r="G4" s="40"/>
      <c r="H4" s="40"/>
    </row>
    <row r="5" spans="1:8" s="28" customFormat="1" ht="16.5" customHeight="1">
      <c r="A5" s="31" t="s">
        <v>182</v>
      </c>
      <c r="B5" s="37"/>
      <c r="C5" s="38"/>
      <c r="D5" s="40"/>
      <c r="E5" s="37"/>
      <c r="F5" s="37"/>
      <c r="G5" s="38"/>
      <c r="H5" s="40"/>
    </row>
    <row r="6" spans="1:8" s="28" customFormat="1" ht="16.5" customHeight="1">
      <c r="A6" s="144"/>
      <c r="B6" s="42" t="s">
        <v>2</v>
      </c>
      <c r="C6" s="42" t="s">
        <v>60</v>
      </c>
      <c r="D6" s="45" t="s">
        <v>47</v>
      </c>
      <c r="E6" s="30"/>
      <c r="F6" s="80" t="s">
        <v>48</v>
      </c>
      <c r="G6" s="42" t="s">
        <v>46</v>
      </c>
      <c r="H6" s="45" t="s">
        <v>61</v>
      </c>
    </row>
    <row r="7" spans="1:8" s="167" customFormat="1" ht="99.75" customHeight="1">
      <c r="A7" s="48">
        <v>2002</v>
      </c>
      <c r="B7" s="83">
        <f>SUM(C7:H7)</f>
        <v>93898</v>
      </c>
      <c r="C7" s="83">
        <v>22977</v>
      </c>
      <c r="D7" s="83">
        <v>34168</v>
      </c>
      <c r="E7" s="83"/>
      <c r="F7" s="83">
        <v>35317</v>
      </c>
      <c r="G7" s="83">
        <v>238</v>
      </c>
      <c r="H7" s="83">
        <v>1198</v>
      </c>
    </row>
    <row r="8" spans="1:8" s="167" customFormat="1" ht="99.75" customHeight="1">
      <c r="A8" s="48">
        <v>2003</v>
      </c>
      <c r="B8" s="83">
        <f>SUM(C8:H8)</f>
        <v>106953</v>
      </c>
      <c r="C8" s="83">
        <v>26889</v>
      </c>
      <c r="D8" s="83">
        <v>41092</v>
      </c>
      <c r="E8" s="83"/>
      <c r="F8" s="83">
        <v>37582</v>
      </c>
      <c r="G8" s="83">
        <v>222</v>
      </c>
      <c r="H8" s="83">
        <v>1168</v>
      </c>
    </row>
    <row r="9" spans="1:8" s="167" customFormat="1" ht="99.75" customHeight="1">
      <c r="A9" s="48">
        <v>2004</v>
      </c>
      <c r="B9" s="83">
        <f>SUM(C9:H9)</f>
        <v>110742</v>
      </c>
      <c r="C9" s="179">
        <v>27957</v>
      </c>
      <c r="D9" s="179">
        <v>44497</v>
      </c>
      <c r="E9" s="179"/>
      <c r="F9" s="179">
        <v>36868</v>
      </c>
      <c r="G9" s="179">
        <v>166</v>
      </c>
      <c r="H9" s="179">
        <v>1254</v>
      </c>
    </row>
    <row r="10" spans="1:8" s="175" customFormat="1" ht="99.75" customHeight="1">
      <c r="A10" s="48">
        <v>2005</v>
      </c>
      <c r="B10" s="83">
        <f>SUM(C10:H10)</f>
        <v>125961</v>
      </c>
      <c r="C10" s="83">
        <v>30163</v>
      </c>
      <c r="D10" s="83">
        <v>39739</v>
      </c>
      <c r="E10" s="83"/>
      <c r="F10" s="83">
        <v>54543</v>
      </c>
      <c r="G10" s="83">
        <v>133</v>
      </c>
      <c r="H10" s="83">
        <v>1383</v>
      </c>
    </row>
    <row r="11" spans="1:8" s="175" customFormat="1" ht="99.75" customHeight="1" thickBot="1">
      <c r="A11" s="321">
        <v>2006</v>
      </c>
      <c r="B11" s="182">
        <f>SUM(C11:H11)</f>
        <v>135330</v>
      </c>
      <c r="C11" s="257">
        <v>31202</v>
      </c>
      <c r="D11" s="257">
        <v>44758</v>
      </c>
      <c r="E11" s="257"/>
      <c r="F11" s="257">
        <v>57047</v>
      </c>
      <c r="G11" s="257">
        <v>840</v>
      </c>
      <c r="H11" s="257">
        <v>1483</v>
      </c>
    </row>
    <row r="12" spans="1:8" ht="19.5" customHeight="1" thickTop="1">
      <c r="A12" s="258" t="s">
        <v>163</v>
      </c>
      <c r="B12" s="190"/>
      <c r="C12" s="190"/>
      <c r="D12" s="190"/>
      <c r="E12" s="192"/>
      <c r="F12" s="191"/>
      <c r="G12" s="190"/>
      <c r="H12" s="190"/>
    </row>
    <row r="13" spans="1:8" ht="13.5">
      <c r="A13" s="191"/>
      <c r="B13" s="190"/>
      <c r="C13" s="190"/>
      <c r="D13" s="190"/>
      <c r="E13" s="192"/>
      <c r="F13" s="191"/>
      <c r="G13" s="190"/>
      <c r="H13" s="190"/>
    </row>
  </sheetData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zoomScaleSheetLayoutView="100" workbookViewId="0" topLeftCell="A1">
      <selection activeCell="A8" sqref="A8"/>
    </sheetView>
  </sheetViews>
  <sheetFormatPr defaultColWidth="8.88671875" defaultRowHeight="13.5"/>
  <cols>
    <col min="1" max="1" width="21.77734375" style="74" customWidth="1"/>
    <col min="2" max="2" width="29.77734375" style="70" customWidth="1"/>
    <col min="3" max="3" width="29.77734375" style="74" customWidth="1"/>
    <col min="4" max="4" width="2.77734375" style="74" customWidth="1"/>
    <col min="5" max="5" width="24.4453125" style="28" customWidth="1"/>
    <col min="6" max="7" width="24.4453125" style="101" customWidth="1"/>
    <col min="8" max="8" width="8.88671875" style="65" customWidth="1"/>
    <col min="9" max="16384" width="8.88671875" style="69" customWidth="1"/>
  </cols>
  <sheetData>
    <row r="1" spans="1:8" s="19" customFormat="1" ht="45" customHeight="1">
      <c r="A1" s="375" t="s">
        <v>356</v>
      </c>
      <c r="B1" s="375"/>
      <c r="C1" s="375"/>
      <c r="D1" s="327"/>
      <c r="E1" s="343" t="s">
        <v>129</v>
      </c>
      <c r="F1" s="343"/>
      <c r="G1" s="343"/>
      <c r="H1" s="300"/>
    </row>
    <row r="2" spans="1:8" s="28" customFormat="1" ht="25.5" customHeight="1" thickBot="1">
      <c r="A2" s="262" t="s">
        <v>92</v>
      </c>
      <c r="B2" s="21"/>
      <c r="C2" s="25"/>
      <c r="D2" s="101"/>
      <c r="E2" s="20"/>
      <c r="F2" s="26"/>
      <c r="G2" s="27" t="s">
        <v>24</v>
      </c>
      <c r="H2" s="65"/>
    </row>
    <row r="3" spans="1:8" s="28" customFormat="1" ht="16.5" customHeight="1" thickTop="1">
      <c r="A3" s="37" t="s">
        <v>112</v>
      </c>
      <c r="B3" s="353" t="s">
        <v>343</v>
      </c>
      <c r="C3" s="354"/>
      <c r="D3" s="37"/>
      <c r="E3" s="354" t="s">
        <v>344</v>
      </c>
      <c r="F3" s="367"/>
      <c r="G3" s="32" t="s">
        <v>113</v>
      </c>
      <c r="H3" s="65"/>
    </row>
    <row r="4" spans="1:8" s="28" customFormat="1" ht="16.5" customHeight="1">
      <c r="A4" s="37" t="s">
        <v>114</v>
      </c>
      <c r="B4" s="139" t="s">
        <v>152</v>
      </c>
      <c r="C4" s="37" t="s">
        <v>25</v>
      </c>
      <c r="D4" s="37"/>
      <c r="E4" s="77" t="s">
        <v>153</v>
      </c>
      <c r="F4" s="31" t="s">
        <v>26</v>
      </c>
      <c r="G4" s="37" t="s">
        <v>111</v>
      </c>
      <c r="H4" s="65"/>
    </row>
    <row r="5" spans="1:8" s="28" customFormat="1" ht="16.5" customHeight="1">
      <c r="A5" s="37" t="s">
        <v>38</v>
      </c>
      <c r="B5" s="38"/>
      <c r="C5" s="36" t="s">
        <v>21</v>
      </c>
      <c r="D5" s="37"/>
      <c r="E5" s="31"/>
      <c r="F5" s="36" t="s">
        <v>21</v>
      </c>
      <c r="G5" s="36" t="s">
        <v>64</v>
      </c>
      <c r="H5" s="65"/>
    </row>
    <row r="6" spans="1:8" s="28" customFormat="1" ht="16.5" customHeight="1">
      <c r="A6" s="80" t="s">
        <v>345</v>
      </c>
      <c r="B6" s="42" t="s">
        <v>317</v>
      </c>
      <c r="C6" s="45" t="s">
        <v>62</v>
      </c>
      <c r="D6" s="30"/>
      <c r="E6" s="44" t="s">
        <v>317</v>
      </c>
      <c r="F6" s="42" t="s">
        <v>62</v>
      </c>
      <c r="G6" s="80" t="s">
        <v>63</v>
      </c>
      <c r="H6" s="65"/>
    </row>
    <row r="7" spans="1:8" s="28" customFormat="1" ht="49.5" customHeight="1">
      <c r="A7" s="232">
        <v>2001</v>
      </c>
      <c r="B7" s="30">
        <v>134902</v>
      </c>
      <c r="C7" s="301">
        <v>100</v>
      </c>
      <c r="D7" s="302"/>
      <c r="E7" s="30">
        <v>94409</v>
      </c>
      <c r="F7" s="303">
        <v>100</v>
      </c>
      <c r="G7" s="304">
        <f>E7/B7*100</f>
        <v>69.98339535366415</v>
      </c>
      <c r="H7" s="251"/>
    </row>
    <row r="8" spans="1:8" s="28" customFormat="1" ht="49.5" customHeight="1">
      <c r="A8" s="232">
        <v>2002</v>
      </c>
      <c r="B8" s="30">
        <v>156812</v>
      </c>
      <c r="C8" s="301">
        <v>100</v>
      </c>
      <c r="D8" s="302"/>
      <c r="E8" s="30">
        <v>95743</v>
      </c>
      <c r="F8" s="303">
        <v>100</v>
      </c>
      <c r="G8" s="236">
        <f aca="true" t="shared" si="0" ref="G8:G16">E8/B8*100</f>
        <v>61.05591408820753</v>
      </c>
      <c r="H8" s="251"/>
    </row>
    <row r="9" spans="1:8" s="28" customFormat="1" ht="49.5" customHeight="1">
      <c r="A9" s="232">
        <v>2003</v>
      </c>
      <c r="B9" s="30">
        <v>140843</v>
      </c>
      <c r="C9" s="301">
        <v>100</v>
      </c>
      <c r="D9" s="302"/>
      <c r="E9" s="30">
        <v>140843</v>
      </c>
      <c r="F9" s="303">
        <v>100</v>
      </c>
      <c r="G9" s="304">
        <f t="shared" si="0"/>
        <v>100</v>
      </c>
      <c r="H9" s="251"/>
    </row>
    <row r="10" spans="1:8" s="28" customFormat="1" ht="49.5" customHeight="1">
      <c r="A10" s="232">
        <v>2004</v>
      </c>
      <c r="B10" s="30">
        <v>152834</v>
      </c>
      <c r="C10" s="301">
        <v>100</v>
      </c>
      <c r="D10" s="302"/>
      <c r="E10" s="30">
        <v>112585</v>
      </c>
      <c r="F10" s="303">
        <v>100</v>
      </c>
      <c r="G10" s="236">
        <f t="shared" si="0"/>
        <v>73.66489131999424</v>
      </c>
      <c r="H10" s="251"/>
    </row>
    <row r="11" spans="1:8" s="237" customFormat="1" ht="49.5" customHeight="1">
      <c r="A11" s="235">
        <v>2005</v>
      </c>
      <c r="B11" s="305">
        <f>SUM(B12:B16)</f>
        <v>289733</v>
      </c>
      <c r="C11" s="306">
        <v>100</v>
      </c>
      <c r="D11" s="307"/>
      <c r="E11" s="305">
        <f>SUM(E12:E16)</f>
        <v>143876</v>
      </c>
      <c r="F11" s="306">
        <v>100</v>
      </c>
      <c r="G11" s="236">
        <f t="shared" si="0"/>
        <v>49.658133522933184</v>
      </c>
      <c r="H11" s="308"/>
    </row>
    <row r="12" spans="1:8" s="241" customFormat="1" ht="49.5" customHeight="1">
      <c r="A12" s="309" t="s">
        <v>116</v>
      </c>
      <c r="B12" s="304">
        <v>32367</v>
      </c>
      <c r="C12" s="301">
        <v>100</v>
      </c>
      <c r="D12" s="302"/>
      <c r="E12" s="304">
        <v>30896</v>
      </c>
      <c r="F12" s="301">
        <v>100</v>
      </c>
      <c r="G12" s="236">
        <f t="shared" si="0"/>
        <v>95.45524762875769</v>
      </c>
      <c r="H12" s="310"/>
    </row>
    <row r="13" spans="1:8" s="241" customFormat="1" ht="49.5" customHeight="1">
      <c r="A13" s="309" t="s">
        <v>117</v>
      </c>
      <c r="B13" s="304">
        <v>76898</v>
      </c>
      <c r="C13" s="301">
        <v>100</v>
      </c>
      <c r="D13" s="302"/>
      <c r="E13" s="304">
        <v>51570</v>
      </c>
      <c r="F13" s="301">
        <v>100</v>
      </c>
      <c r="G13" s="236">
        <f t="shared" si="0"/>
        <v>67.06286249317277</v>
      </c>
      <c r="H13" s="310"/>
    </row>
    <row r="14" spans="1:8" s="241" customFormat="1" ht="49.5" customHeight="1">
      <c r="A14" s="309" t="s">
        <v>118</v>
      </c>
      <c r="B14" s="304">
        <v>178980</v>
      </c>
      <c r="C14" s="301">
        <v>100</v>
      </c>
      <c r="D14" s="302"/>
      <c r="E14" s="304">
        <v>60546</v>
      </c>
      <c r="F14" s="301">
        <v>100</v>
      </c>
      <c r="G14" s="236">
        <f t="shared" si="0"/>
        <v>33.828360710693936</v>
      </c>
      <c r="H14" s="310"/>
    </row>
    <row r="15" spans="1:8" s="241" customFormat="1" ht="49.5" customHeight="1">
      <c r="A15" s="309" t="s">
        <v>119</v>
      </c>
      <c r="B15" s="304">
        <v>202</v>
      </c>
      <c r="C15" s="301">
        <v>100</v>
      </c>
      <c r="D15" s="302"/>
      <c r="E15" s="304">
        <v>95</v>
      </c>
      <c r="F15" s="301">
        <v>100</v>
      </c>
      <c r="G15" s="304">
        <f t="shared" si="0"/>
        <v>47.02970297029702</v>
      </c>
      <c r="H15" s="310"/>
    </row>
    <row r="16" spans="1:8" s="241" customFormat="1" ht="49.5" customHeight="1" thickBot="1">
      <c r="A16" s="311" t="s">
        <v>346</v>
      </c>
      <c r="B16" s="312">
        <v>1286</v>
      </c>
      <c r="C16" s="313">
        <v>100</v>
      </c>
      <c r="D16" s="302"/>
      <c r="E16" s="312">
        <v>769</v>
      </c>
      <c r="F16" s="313">
        <v>100</v>
      </c>
      <c r="G16" s="314">
        <f t="shared" si="0"/>
        <v>59.79782270606532</v>
      </c>
      <c r="H16" s="310"/>
    </row>
    <row r="17" spans="1:7" s="251" customFormat="1" ht="15.75" customHeight="1" thickTop="1">
      <c r="A17" s="59" t="s">
        <v>91</v>
      </c>
      <c r="B17" s="248"/>
      <c r="C17" s="248"/>
      <c r="D17" s="248"/>
      <c r="E17" s="249"/>
      <c r="F17" s="255"/>
      <c r="G17" s="250"/>
    </row>
    <row r="18" spans="1:8" s="251" customFormat="1" ht="14.25">
      <c r="A18" s="315"/>
      <c r="B18" s="316"/>
      <c r="C18" s="315"/>
      <c r="D18" s="315"/>
      <c r="E18" s="317"/>
      <c r="F18" s="68"/>
      <c r="G18" s="68"/>
      <c r="H18" s="318"/>
    </row>
    <row r="19" spans="1:8" s="251" customFormat="1" ht="14.25">
      <c r="A19" s="315"/>
      <c r="B19" s="316"/>
      <c r="C19" s="315"/>
      <c r="D19" s="315"/>
      <c r="E19" s="317"/>
      <c r="F19" s="68"/>
      <c r="G19" s="68"/>
      <c r="H19" s="318"/>
    </row>
    <row r="20" spans="1:8" s="251" customFormat="1" ht="14.25">
      <c r="A20" s="315"/>
      <c r="B20" s="316"/>
      <c r="C20" s="315"/>
      <c r="D20" s="315"/>
      <c r="E20" s="317"/>
      <c r="F20" s="68"/>
      <c r="G20" s="68"/>
      <c r="H20" s="318"/>
    </row>
    <row r="21" spans="1:8" s="251" customFormat="1" ht="14.25">
      <c r="A21" s="315"/>
      <c r="B21" s="316"/>
      <c r="C21" s="315"/>
      <c r="D21" s="315"/>
      <c r="E21" s="317"/>
      <c r="F21" s="68"/>
      <c r="G21" s="68"/>
      <c r="H21" s="318"/>
    </row>
    <row r="22" spans="1:8" s="251" customFormat="1" ht="14.25">
      <c r="A22" s="315"/>
      <c r="B22" s="316"/>
      <c r="C22" s="315"/>
      <c r="D22" s="315"/>
      <c r="E22" s="317"/>
      <c r="F22" s="68"/>
      <c r="G22" s="68"/>
      <c r="H22" s="318"/>
    </row>
    <row r="23" spans="1:8" s="251" customFormat="1" ht="14.25">
      <c r="A23" s="315"/>
      <c r="B23" s="316"/>
      <c r="C23" s="315"/>
      <c r="D23" s="315"/>
      <c r="E23" s="317"/>
      <c r="F23" s="68"/>
      <c r="G23" s="68"/>
      <c r="H23" s="318"/>
    </row>
    <row r="24" spans="1:8" s="251" customFormat="1" ht="14.25">
      <c r="A24" s="315"/>
      <c r="B24" s="316"/>
      <c r="C24" s="315"/>
      <c r="D24" s="315"/>
      <c r="E24" s="317"/>
      <c r="F24" s="68"/>
      <c r="G24" s="68"/>
      <c r="H24" s="318"/>
    </row>
    <row r="25" spans="1:8" s="251" customFormat="1" ht="14.25">
      <c r="A25" s="315"/>
      <c r="B25" s="316"/>
      <c r="C25" s="315"/>
      <c r="D25" s="315"/>
      <c r="E25" s="317"/>
      <c r="F25" s="68"/>
      <c r="G25" s="68"/>
      <c r="H25" s="318"/>
    </row>
    <row r="26" spans="1:8" s="251" customFormat="1" ht="14.25">
      <c r="A26" s="315"/>
      <c r="B26" s="316"/>
      <c r="C26" s="315"/>
      <c r="D26" s="315"/>
      <c r="E26" s="317"/>
      <c r="F26" s="68"/>
      <c r="G26" s="68"/>
      <c r="H26" s="318"/>
    </row>
    <row r="27" spans="1:8" s="251" customFormat="1" ht="14.25">
      <c r="A27" s="315"/>
      <c r="B27" s="316"/>
      <c r="C27" s="315"/>
      <c r="D27" s="315"/>
      <c r="E27" s="317"/>
      <c r="F27" s="68"/>
      <c r="G27" s="68"/>
      <c r="H27" s="318"/>
    </row>
    <row r="28" spans="1:8" s="251" customFormat="1" ht="14.25">
      <c r="A28" s="315"/>
      <c r="B28" s="316"/>
      <c r="C28" s="315"/>
      <c r="D28" s="315"/>
      <c r="E28" s="317"/>
      <c r="F28" s="68"/>
      <c r="G28" s="68"/>
      <c r="H28" s="318"/>
    </row>
    <row r="29" spans="1:8" s="251" customFormat="1" ht="14.25">
      <c r="A29" s="315"/>
      <c r="B29" s="316"/>
      <c r="C29" s="315"/>
      <c r="D29" s="315"/>
      <c r="E29" s="317"/>
      <c r="F29" s="68"/>
      <c r="G29" s="68"/>
      <c r="H29" s="318"/>
    </row>
    <row r="30" spans="1:8" s="251" customFormat="1" ht="14.25">
      <c r="A30" s="315"/>
      <c r="B30" s="316"/>
      <c r="C30" s="315"/>
      <c r="D30" s="315"/>
      <c r="E30" s="123"/>
      <c r="F30" s="319"/>
      <c r="G30" s="319"/>
      <c r="H30" s="318"/>
    </row>
    <row r="31" spans="1:8" s="251" customFormat="1" ht="14.25">
      <c r="A31" s="315"/>
      <c r="B31" s="316"/>
      <c r="C31" s="315"/>
      <c r="D31" s="315"/>
      <c r="E31" s="123"/>
      <c r="F31" s="319"/>
      <c r="G31" s="319"/>
      <c r="H31" s="318"/>
    </row>
    <row r="32" spans="1:8" s="251" customFormat="1" ht="14.25">
      <c r="A32" s="315"/>
      <c r="B32" s="316"/>
      <c r="C32" s="315"/>
      <c r="D32" s="315"/>
      <c r="E32" s="123"/>
      <c r="F32" s="319"/>
      <c r="G32" s="319"/>
      <c r="H32" s="318"/>
    </row>
    <row r="33" spans="1:8" s="251" customFormat="1" ht="14.25">
      <c r="A33" s="315"/>
      <c r="B33" s="316"/>
      <c r="C33" s="315"/>
      <c r="D33" s="315"/>
      <c r="E33" s="123"/>
      <c r="F33" s="319"/>
      <c r="G33" s="319"/>
      <c r="H33" s="318"/>
    </row>
    <row r="34" spans="1:8" s="251" customFormat="1" ht="14.25">
      <c r="A34" s="315"/>
      <c r="B34" s="316"/>
      <c r="C34" s="315"/>
      <c r="D34" s="315"/>
      <c r="E34" s="123"/>
      <c r="F34" s="319"/>
      <c r="G34" s="319"/>
      <c r="H34" s="318"/>
    </row>
    <row r="35" spans="1:8" s="251" customFormat="1" ht="14.25">
      <c r="A35" s="315"/>
      <c r="B35" s="316"/>
      <c r="C35" s="315"/>
      <c r="D35" s="315"/>
      <c r="E35" s="123"/>
      <c r="F35" s="319"/>
      <c r="G35" s="319"/>
      <c r="H35" s="318"/>
    </row>
    <row r="36" spans="1:8" s="251" customFormat="1" ht="14.25">
      <c r="A36" s="315"/>
      <c r="B36" s="316"/>
      <c r="C36" s="315"/>
      <c r="D36" s="315"/>
      <c r="E36" s="123"/>
      <c r="F36" s="319"/>
      <c r="G36" s="319"/>
      <c r="H36" s="318"/>
    </row>
    <row r="37" spans="1:8" s="251" customFormat="1" ht="14.25">
      <c r="A37" s="315"/>
      <c r="B37" s="316"/>
      <c r="C37" s="315"/>
      <c r="D37" s="315"/>
      <c r="E37" s="123"/>
      <c r="F37" s="319"/>
      <c r="G37" s="319"/>
      <c r="H37" s="318"/>
    </row>
    <row r="38" spans="1:8" s="251" customFormat="1" ht="14.25">
      <c r="A38" s="315"/>
      <c r="B38" s="316"/>
      <c r="C38" s="315"/>
      <c r="D38" s="315"/>
      <c r="E38" s="123"/>
      <c r="F38" s="319"/>
      <c r="G38" s="319"/>
      <c r="H38" s="318"/>
    </row>
    <row r="39" spans="1:8" s="251" customFormat="1" ht="14.25">
      <c r="A39" s="315"/>
      <c r="B39" s="316"/>
      <c r="C39" s="315"/>
      <c r="D39" s="315"/>
      <c r="E39" s="123"/>
      <c r="F39" s="319"/>
      <c r="G39" s="319"/>
      <c r="H39" s="318"/>
    </row>
    <row r="40" spans="1:8" s="251" customFormat="1" ht="14.25">
      <c r="A40" s="315"/>
      <c r="B40" s="316"/>
      <c r="C40" s="315"/>
      <c r="D40" s="315"/>
      <c r="E40" s="123"/>
      <c r="F40" s="319"/>
      <c r="G40" s="319"/>
      <c r="H40" s="318"/>
    </row>
    <row r="41" spans="1:8" s="251" customFormat="1" ht="14.25">
      <c r="A41" s="315"/>
      <c r="B41" s="316"/>
      <c r="C41" s="315"/>
      <c r="D41" s="315"/>
      <c r="E41" s="123"/>
      <c r="F41" s="319"/>
      <c r="G41" s="319"/>
      <c r="H41" s="318"/>
    </row>
    <row r="42" spans="1:8" s="251" customFormat="1" ht="14.25">
      <c r="A42" s="315"/>
      <c r="B42" s="316"/>
      <c r="C42" s="315"/>
      <c r="D42" s="315"/>
      <c r="E42" s="123"/>
      <c r="F42" s="319"/>
      <c r="G42" s="319"/>
      <c r="H42" s="318"/>
    </row>
    <row r="43" spans="1:8" s="251" customFormat="1" ht="14.25">
      <c r="A43" s="315"/>
      <c r="B43" s="316"/>
      <c r="C43" s="315"/>
      <c r="D43" s="315"/>
      <c r="E43" s="123"/>
      <c r="F43" s="319"/>
      <c r="G43" s="319"/>
      <c r="H43" s="318"/>
    </row>
    <row r="44" spans="1:8" s="251" customFormat="1" ht="14.25">
      <c r="A44" s="315"/>
      <c r="B44" s="316"/>
      <c r="C44" s="315"/>
      <c r="D44" s="315"/>
      <c r="E44" s="123"/>
      <c r="F44" s="319"/>
      <c r="G44" s="319"/>
      <c r="H44" s="318"/>
    </row>
    <row r="45" spans="1:8" s="251" customFormat="1" ht="14.25">
      <c r="A45" s="315"/>
      <c r="B45" s="316"/>
      <c r="C45" s="315"/>
      <c r="D45" s="315"/>
      <c r="E45" s="123"/>
      <c r="F45" s="319"/>
      <c r="G45" s="319"/>
      <c r="H45" s="318"/>
    </row>
    <row r="46" spans="1:8" s="251" customFormat="1" ht="14.25">
      <c r="A46" s="315"/>
      <c r="B46" s="316"/>
      <c r="C46" s="315"/>
      <c r="D46" s="315"/>
      <c r="E46" s="123"/>
      <c r="F46" s="319"/>
      <c r="G46" s="319"/>
      <c r="H46" s="318"/>
    </row>
    <row r="47" spans="1:8" s="251" customFormat="1" ht="14.25">
      <c r="A47" s="315"/>
      <c r="B47" s="316"/>
      <c r="C47" s="315"/>
      <c r="D47" s="315"/>
      <c r="E47" s="123"/>
      <c r="F47" s="319"/>
      <c r="G47" s="319"/>
      <c r="H47" s="318"/>
    </row>
    <row r="48" spans="1:8" s="251" customFormat="1" ht="14.25">
      <c r="A48" s="315"/>
      <c r="B48" s="316"/>
      <c r="C48" s="315"/>
      <c r="D48" s="315"/>
      <c r="E48" s="123"/>
      <c r="F48" s="319"/>
      <c r="G48" s="319"/>
      <c r="H48" s="318"/>
    </row>
    <row r="49" spans="1:8" s="251" customFormat="1" ht="14.25">
      <c r="A49" s="315"/>
      <c r="B49" s="316"/>
      <c r="C49" s="315"/>
      <c r="D49" s="315"/>
      <c r="E49" s="123"/>
      <c r="F49" s="319"/>
      <c r="G49" s="319"/>
      <c r="H49" s="318"/>
    </row>
    <row r="50" spans="1:8" s="251" customFormat="1" ht="14.25">
      <c r="A50" s="315"/>
      <c r="B50" s="316"/>
      <c r="C50" s="315"/>
      <c r="D50" s="315"/>
      <c r="E50" s="123"/>
      <c r="F50" s="319"/>
      <c r="G50" s="319"/>
      <c r="H50" s="318"/>
    </row>
    <row r="51" spans="1:8" s="251" customFormat="1" ht="14.25">
      <c r="A51" s="315"/>
      <c r="B51" s="316"/>
      <c r="C51" s="315"/>
      <c r="D51" s="315"/>
      <c r="E51" s="123"/>
      <c r="F51" s="319"/>
      <c r="G51" s="319"/>
      <c r="H51" s="318"/>
    </row>
    <row r="52" spans="1:8" s="251" customFormat="1" ht="14.25">
      <c r="A52" s="315"/>
      <c r="B52" s="316"/>
      <c r="C52" s="315"/>
      <c r="D52" s="315"/>
      <c r="E52" s="123"/>
      <c r="F52" s="319"/>
      <c r="G52" s="319"/>
      <c r="H52" s="318"/>
    </row>
    <row r="53" spans="1:8" s="251" customFormat="1" ht="14.25">
      <c r="A53" s="315"/>
      <c r="B53" s="316"/>
      <c r="C53" s="315"/>
      <c r="D53" s="315"/>
      <c r="E53" s="123"/>
      <c r="F53" s="319"/>
      <c r="G53" s="319"/>
      <c r="H53" s="318"/>
    </row>
    <row r="54" spans="1:8" s="251" customFormat="1" ht="14.25">
      <c r="A54" s="315"/>
      <c r="B54" s="316"/>
      <c r="C54" s="315"/>
      <c r="D54" s="315"/>
      <c r="E54" s="123"/>
      <c r="F54" s="319"/>
      <c r="G54" s="319"/>
      <c r="H54" s="318"/>
    </row>
    <row r="55" spans="1:8" s="251" customFormat="1" ht="14.25">
      <c r="A55" s="315"/>
      <c r="B55" s="316"/>
      <c r="C55" s="315"/>
      <c r="D55" s="315"/>
      <c r="E55" s="123"/>
      <c r="F55" s="319"/>
      <c r="G55" s="319"/>
      <c r="H55" s="318"/>
    </row>
    <row r="56" spans="1:8" s="251" customFormat="1" ht="14.25">
      <c r="A56" s="315"/>
      <c r="B56" s="316"/>
      <c r="C56" s="315"/>
      <c r="D56" s="315"/>
      <c r="E56" s="123"/>
      <c r="F56" s="319"/>
      <c r="G56" s="319"/>
      <c r="H56" s="318"/>
    </row>
    <row r="57" spans="1:8" s="251" customFormat="1" ht="14.25">
      <c r="A57" s="315"/>
      <c r="B57" s="316"/>
      <c r="C57" s="315"/>
      <c r="D57" s="315"/>
      <c r="E57" s="123"/>
      <c r="F57" s="319"/>
      <c r="G57" s="319"/>
      <c r="H57" s="318"/>
    </row>
    <row r="58" spans="1:8" s="251" customFormat="1" ht="14.25">
      <c r="A58" s="315"/>
      <c r="B58" s="316"/>
      <c r="C58" s="315"/>
      <c r="D58" s="315"/>
      <c r="E58" s="123"/>
      <c r="F58" s="319"/>
      <c r="G58" s="319"/>
      <c r="H58" s="318"/>
    </row>
    <row r="59" spans="1:8" s="251" customFormat="1" ht="14.25">
      <c r="A59" s="315"/>
      <c r="B59" s="316"/>
      <c r="C59" s="315"/>
      <c r="D59" s="315"/>
      <c r="E59" s="123"/>
      <c r="F59" s="319"/>
      <c r="G59" s="319"/>
      <c r="H59" s="318"/>
    </row>
    <row r="60" spans="1:8" s="251" customFormat="1" ht="14.25">
      <c r="A60" s="315"/>
      <c r="B60" s="316"/>
      <c r="C60" s="315"/>
      <c r="D60" s="315"/>
      <c r="E60" s="123"/>
      <c r="F60" s="319"/>
      <c r="G60" s="319"/>
      <c r="H60" s="318"/>
    </row>
    <row r="61" spans="1:8" s="251" customFormat="1" ht="14.25">
      <c r="A61" s="315"/>
      <c r="B61" s="316"/>
      <c r="C61" s="315"/>
      <c r="D61" s="315"/>
      <c r="E61" s="123"/>
      <c r="F61" s="319"/>
      <c r="G61" s="319"/>
      <c r="H61" s="318"/>
    </row>
    <row r="62" spans="1:8" s="251" customFormat="1" ht="14.25">
      <c r="A62" s="315"/>
      <c r="B62" s="316"/>
      <c r="C62" s="315"/>
      <c r="D62" s="315"/>
      <c r="E62" s="123"/>
      <c r="F62" s="319"/>
      <c r="G62" s="319"/>
      <c r="H62" s="318"/>
    </row>
    <row r="63" spans="1:8" s="251" customFormat="1" ht="14.25">
      <c r="A63" s="315"/>
      <c r="B63" s="320"/>
      <c r="C63" s="315"/>
      <c r="D63" s="315"/>
      <c r="E63" s="28"/>
      <c r="F63" s="319"/>
      <c r="G63" s="319"/>
      <c r="H63" s="318"/>
    </row>
    <row r="64" spans="1:8" s="251" customFormat="1" ht="14.25">
      <c r="A64" s="315"/>
      <c r="B64" s="320"/>
      <c r="C64" s="315"/>
      <c r="D64" s="315"/>
      <c r="E64" s="28"/>
      <c r="F64" s="319"/>
      <c r="G64" s="319"/>
      <c r="H64" s="318"/>
    </row>
    <row r="65" spans="1:8" s="251" customFormat="1" ht="14.25">
      <c r="A65" s="315"/>
      <c r="B65" s="320"/>
      <c r="C65" s="315"/>
      <c r="D65" s="315"/>
      <c r="E65" s="28"/>
      <c r="F65" s="319"/>
      <c r="G65" s="319"/>
      <c r="H65" s="318"/>
    </row>
    <row r="66" spans="1:8" s="251" customFormat="1" ht="14.25">
      <c r="A66" s="315"/>
      <c r="B66" s="320"/>
      <c r="C66" s="315"/>
      <c r="D66" s="315"/>
      <c r="E66" s="28"/>
      <c r="F66" s="319"/>
      <c r="G66" s="319"/>
      <c r="H66" s="318"/>
    </row>
    <row r="67" spans="1:8" s="251" customFormat="1" ht="14.25">
      <c r="A67" s="315"/>
      <c r="B67" s="320"/>
      <c r="C67" s="315"/>
      <c r="D67" s="315"/>
      <c r="E67" s="28"/>
      <c r="F67" s="319"/>
      <c r="G67" s="319"/>
      <c r="H67" s="318"/>
    </row>
    <row r="68" spans="1:8" s="251" customFormat="1" ht="14.25">
      <c r="A68" s="315"/>
      <c r="B68" s="320"/>
      <c r="C68" s="315"/>
      <c r="D68" s="315"/>
      <c r="E68" s="28"/>
      <c r="F68" s="319"/>
      <c r="G68" s="319"/>
      <c r="H68" s="318"/>
    </row>
    <row r="69" spans="1:8" s="251" customFormat="1" ht="14.25">
      <c r="A69" s="315"/>
      <c r="B69" s="320"/>
      <c r="C69" s="315"/>
      <c r="D69" s="315"/>
      <c r="E69" s="28"/>
      <c r="F69" s="319"/>
      <c r="G69" s="319"/>
      <c r="H69" s="318"/>
    </row>
    <row r="70" spans="1:8" s="251" customFormat="1" ht="14.25">
      <c r="A70" s="315"/>
      <c r="B70" s="320"/>
      <c r="C70" s="315"/>
      <c r="D70" s="315"/>
      <c r="E70" s="28"/>
      <c r="F70" s="319"/>
      <c r="G70" s="319"/>
      <c r="H70" s="318"/>
    </row>
    <row r="71" spans="1:8" s="251" customFormat="1" ht="14.25">
      <c r="A71" s="315"/>
      <c r="B71" s="320"/>
      <c r="C71" s="315"/>
      <c r="D71" s="315"/>
      <c r="E71" s="28"/>
      <c r="F71" s="319"/>
      <c r="G71" s="319"/>
      <c r="H71" s="318"/>
    </row>
    <row r="72" spans="1:8" s="251" customFormat="1" ht="14.25">
      <c r="A72" s="315"/>
      <c r="B72" s="320"/>
      <c r="C72" s="315"/>
      <c r="D72" s="315"/>
      <c r="E72" s="28"/>
      <c r="F72" s="319"/>
      <c r="G72" s="319"/>
      <c r="H72" s="318"/>
    </row>
    <row r="73" spans="1:8" s="251" customFormat="1" ht="14.25">
      <c r="A73" s="315"/>
      <c r="B73" s="320"/>
      <c r="C73" s="315"/>
      <c r="D73" s="315"/>
      <c r="E73" s="28"/>
      <c r="F73" s="319"/>
      <c r="G73" s="319"/>
      <c r="H73" s="318"/>
    </row>
    <row r="74" spans="1:8" s="251" customFormat="1" ht="14.25">
      <c r="A74" s="315"/>
      <c r="B74" s="320"/>
      <c r="C74" s="315"/>
      <c r="D74" s="315"/>
      <c r="E74" s="28"/>
      <c r="F74" s="319"/>
      <c r="G74" s="319"/>
      <c r="H74" s="318"/>
    </row>
    <row r="75" spans="1:8" s="251" customFormat="1" ht="14.25">
      <c r="A75" s="315"/>
      <c r="B75" s="320"/>
      <c r="C75" s="315"/>
      <c r="D75" s="315"/>
      <c r="E75" s="28"/>
      <c r="F75" s="319"/>
      <c r="G75" s="319"/>
      <c r="H75" s="318"/>
    </row>
    <row r="76" spans="1:8" s="251" customFormat="1" ht="14.25">
      <c r="A76" s="315"/>
      <c r="B76" s="320"/>
      <c r="C76" s="315"/>
      <c r="D76" s="315"/>
      <c r="E76" s="28"/>
      <c r="F76" s="319"/>
      <c r="G76" s="319"/>
      <c r="H76" s="318"/>
    </row>
    <row r="77" spans="1:8" s="251" customFormat="1" ht="14.25">
      <c r="A77" s="315"/>
      <c r="B77" s="320"/>
      <c r="C77" s="315"/>
      <c r="D77" s="315"/>
      <c r="E77" s="28"/>
      <c r="F77" s="319"/>
      <c r="G77" s="319"/>
      <c r="H77" s="318"/>
    </row>
    <row r="78" spans="1:8" s="251" customFormat="1" ht="14.25">
      <c r="A78" s="315"/>
      <c r="B78" s="320"/>
      <c r="C78" s="315"/>
      <c r="D78" s="315"/>
      <c r="E78" s="28"/>
      <c r="F78" s="319"/>
      <c r="G78" s="319"/>
      <c r="H78" s="318"/>
    </row>
    <row r="79" spans="1:8" s="251" customFormat="1" ht="14.25">
      <c r="A79" s="315"/>
      <c r="B79" s="320"/>
      <c r="C79" s="315"/>
      <c r="D79" s="315"/>
      <c r="E79" s="28"/>
      <c r="F79" s="319"/>
      <c r="G79" s="319"/>
      <c r="H79" s="318"/>
    </row>
    <row r="80" spans="1:8" s="251" customFormat="1" ht="14.25">
      <c r="A80" s="315"/>
      <c r="B80" s="320"/>
      <c r="C80" s="315"/>
      <c r="D80" s="315"/>
      <c r="E80" s="28"/>
      <c r="F80" s="319"/>
      <c r="G80" s="319"/>
      <c r="H80" s="318"/>
    </row>
  </sheetData>
  <mergeCells count="4">
    <mergeCell ref="B3:C3"/>
    <mergeCell ref="E3:F3"/>
    <mergeCell ref="E1:G1"/>
    <mergeCell ref="A1:C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2006-11-16T02:55:46Z</cp:lastPrinted>
  <dcterms:created xsi:type="dcterms:W3CDTF">1999-03-29T06:21:14Z</dcterms:created>
  <dcterms:modified xsi:type="dcterms:W3CDTF">2006-11-27T02:33:52Z</dcterms:modified>
  <cp:category/>
  <cp:version/>
  <cp:contentType/>
  <cp:contentStatus/>
</cp:coreProperties>
</file>