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822" firstSheet="7" activeTab="10"/>
  </bookViews>
  <sheets>
    <sheet name="----" sheetId="1" state="veryHidden" r:id="rId1"/>
    <sheet name="1.공무원총괄" sheetId="2" r:id="rId2"/>
    <sheet name="2.본청공무원" sheetId="3" r:id="rId3"/>
    <sheet name="3.군의회 사무과 및 사업소 공무원" sheetId="4" r:id="rId4"/>
    <sheet name="4.읍면공무원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'2.본청공무원'!$A$1:$N$23</definedName>
    <definedName name="_xlnm.Print_Area" localSheetId="3">'3.군의회 사무과 및 사업소 공무원'!$A$1:$P$15</definedName>
    <definedName name="_xlnm.Print_Area" localSheetId="4">'4.읍면공무원'!$A$1:$K$19</definedName>
    <definedName name="_xlnm.Print_Area" localSheetId="6">'6.퇴직사유별공무원'!$A$1:$R$21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'2.본청공무원'!$A$1:$N$23</definedName>
    <definedName name="Z_40423F68_1D86_4E95_BEA8_5DA3AD646524_.wvu.PrintArea" localSheetId="3" hidden="1">'3.군의회 사무과 및 사업소 공무원'!$A$1:$P$15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'2.본청공무원'!$A$1:$N$23</definedName>
    <definedName name="Z_81E31B65_C5C5_4D9C_B8DE_05132D32E4D5_.wvu.PrintArea" localSheetId="3" hidden="1">'3.군의회 사무과 및 사업소 공무원'!$A$1:$P$15</definedName>
    <definedName name="Z_9386AC83_42B9_11D9_A80D_00E098994FA3_.wvu.Cols" localSheetId="1" hidden="1">'1.공무원총괄'!$I:$I</definedName>
    <definedName name="Z_9386AC83_42B9_11D9_A80D_00E098994FA3_.wvu.Cols" localSheetId="2" hidden="1">'2.본청공무원'!$O:$Q</definedName>
    <definedName name="Z_9386AC83_42B9_11D9_A80D_00E098994FA3_.wvu.Cols" localSheetId="9" hidden="1">'9.여권발급'!$R:$W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'2.본청공무원'!$A$1:$N$23</definedName>
    <definedName name="Z_9386AC83_42B9_11D9_A80D_00E098994FA3_.wvu.PrintArea" localSheetId="3" hidden="1">'3.군의회 사무과 및 사업소 공무원'!$A$1:$P$15</definedName>
    <definedName name="Z_9386AC83_42B9_11D9_A80D_00E098994FA3_.wvu.PrintArea" localSheetId="6" hidden="1">'6.퇴직사유별공무원'!$A$1:$R$21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'9.여권발급'!$A$1:$Q$20</definedName>
    <definedName name="Z_999C6F5D_6F48_4A62_A48A_87FF822CF5C8_.wvu.Cols" localSheetId="1" hidden="1">'1.공무원총괄'!$I:$I</definedName>
    <definedName name="Z_999C6F5D_6F48_4A62_A48A_87FF822CF5C8_.wvu.Cols" localSheetId="2" hidden="1">'2.본청공무원'!$O:$Q</definedName>
    <definedName name="Z_999C6F5D_6F48_4A62_A48A_87FF822CF5C8_.wvu.Cols" localSheetId="9" hidden="1">'9.여권발급'!$R:$W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'2.본청공무원'!$A$1:$N$23</definedName>
    <definedName name="Z_999C6F5D_6F48_4A62_A48A_87FF822CF5C8_.wvu.PrintArea" localSheetId="3" hidden="1">'3.군의회 사무과 및 사업소 공무원'!$A$1:$P$15</definedName>
    <definedName name="Z_999C6F5D_6F48_4A62_A48A_87FF822CF5C8_.wvu.PrintArea" localSheetId="6" hidden="1">'6.퇴직사유별공무원'!$A$1:$R$21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'9.여권발급'!$A$1:$Q$20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'2.본청공무원'!$O:$Q</definedName>
    <definedName name="Z_E24C7A41_0630_11D9_B3E6_0000B4A88D03_.wvu.Cols" localSheetId="9" hidden="1">'9.여권발급'!$R:$W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'2.본청공무원'!$A$1:$N$23</definedName>
    <definedName name="Z_E24C7A41_0630_11D9_B3E6_0000B4A88D03_.wvu.PrintArea" localSheetId="3" hidden="1">'3.군의회 사무과 및 사업소 공무원'!$A$1:$P$15</definedName>
    <definedName name="Z_E24C7A41_0630_11D9_B3E6_0000B4A88D03_.wvu.PrintArea" localSheetId="6" hidden="1">'6.퇴직사유별공무원'!$A$1:$R$21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'9.여권발급'!$A$1:$Q$20</definedName>
    <definedName name="Z_FAF42C80_313A_11D8_A0D3_009008A182C2_.wvu.Cols" localSheetId="1" hidden="1">'1.공무원총괄'!$I:$I</definedName>
    <definedName name="Z_FAF42C80_313A_11D8_A0D3_009008A182C2_.wvu.Cols" localSheetId="2" hidden="1">'2.본청공무원'!$O:$Q</definedName>
    <definedName name="Z_FAF42C80_313A_11D8_A0D3_009008A182C2_.wvu.Cols" localSheetId="9" hidden="1">'9.여권발급'!$R:$W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'2.본청공무원'!$A$1:$N$23</definedName>
    <definedName name="Z_FAF42C80_313A_11D8_A0D3_009008A182C2_.wvu.PrintArea" localSheetId="3" hidden="1">'3.군의회 사무과 및 사업소 공무원'!$A$1:$P$15</definedName>
    <definedName name="Z_FAF42C80_313A_11D8_A0D3_009008A182C2_.wvu.PrintArea" localSheetId="6" hidden="1">'6.퇴직사유별공무원'!$A$1:$R$21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'9.여권발급'!$A$1:$Q$20</definedName>
    <definedName name="Z_FAF42C80_313A_11D8_A0D3_009008A182C2_.wvu.Rows" localSheetId="1" hidden="1">'1.공무원총괄'!#REF!</definedName>
  </definedNames>
  <calcPr fullCalcOnLoad="1"/>
</workbook>
</file>

<file path=xl/comments10.xml><?xml version="1.0" encoding="utf-8"?>
<comments xmlns="http://schemas.openxmlformats.org/spreadsheetml/2006/main">
  <authors>
    <author>장수군청</author>
  </authors>
  <commentList>
    <comment ref="F3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<sst xmlns="http://schemas.openxmlformats.org/spreadsheetml/2006/main" count="1534" uniqueCount="468">
  <si>
    <t>Unit : Person</t>
  </si>
  <si>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</si>
  <si>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</si>
  <si>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</si>
  <si>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</si>
  <si>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</si>
  <si>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</si>
  <si>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</si>
  <si>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</si>
  <si>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</si>
  <si>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</si>
  <si>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</si>
  <si>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</si>
  <si>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</si>
  <si>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</si>
  <si>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</si>
  <si>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자료 : 자치행정과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</si>
  <si>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</si>
  <si>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</si>
  <si>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</si>
  <si>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</si>
  <si>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</si>
  <si>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</si>
  <si>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</si>
  <si>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</si>
  <si>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</si>
  <si>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</si>
  <si>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</si>
  <si>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</si>
  <si>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</si>
  <si>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</si>
  <si>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Unit : Place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</si>
  <si>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</si>
  <si>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</si>
  <si>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</si>
  <si>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</si>
  <si>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</si>
  <si>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</si>
  <si>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</si>
  <si>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</si>
  <si>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</si>
  <si>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</si>
  <si>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</si>
  <si>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</si>
  <si>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</si>
  <si>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</si>
  <si>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</si>
  <si>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</si>
  <si>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</si>
  <si>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</si>
  <si>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</si>
  <si>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</si>
  <si>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</si>
  <si>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</si>
  <si>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</si>
  <si>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</si>
  <si>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</si>
  <si>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Unit : Case</t>
  </si>
  <si>
    <t>Arrest</t>
  </si>
  <si>
    <t>Total</t>
  </si>
  <si>
    <t>Travel</t>
  </si>
  <si>
    <t>1년단기</t>
  </si>
  <si>
    <t>1년복수</t>
  </si>
  <si>
    <t>3년복수</t>
  </si>
  <si>
    <t>5년복수</t>
  </si>
  <si>
    <t>Year &amp;</t>
  </si>
  <si>
    <t>별정직</t>
  </si>
  <si>
    <t>소  계</t>
  </si>
  <si>
    <t>계</t>
  </si>
  <si>
    <t>Total</t>
  </si>
  <si>
    <t>Year &amp;</t>
  </si>
  <si>
    <t xml:space="preserve"> </t>
  </si>
  <si>
    <t>계약직</t>
  </si>
  <si>
    <t>Contract</t>
  </si>
  <si>
    <t>Month</t>
  </si>
  <si>
    <t>미  상</t>
  </si>
  <si>
    <t>Age</t>
  </si>
  <si>
    <t>14 Years</t>
  </si>
  <si>
    <t>Over 71Years</t>
  </si>
  <si>
    <t>Unknown</t>
  </si>
  <si>
    <t xml:space="preserve"> </t>
  </si>
  <si>
    <t>불취학</t>
  </si>
  <si>
    <t>Being in</t>
  </si>
  <si>
    <t>Graduation</t>
  </si>
  <si>
    <t>Drop-out</t>
  </si>
  <si>
    <t>school</t>
  </si>
  <si>
    <t>schooling</t>
  </si>
  <si>
    <t>SUMMARY OF GOVERNMENT EMPLOYEES(AUTHORIZED)</t>
  </si>
  <si>
    <t>Advising</t>
  </si>
  <si>
    <t>Advising</t>
  </si>
  <si>
    <t>Sub Total</t>
  </si>
  <si>
    <t>Fire chief</t>
  </si>
  <si>
    <t>leutenant</t>
  </si>
  <si>
    <t>Special</t>
  </si>
  <si>
    <t>Technical</t>
  </si>
  <si>
    <t>Residencial</t>
  </si>
  <si>
    <t>General</t>
  </si>
  <si>
    <t>certification</t>
  </si>
  <si>
    <t>Single</t>
  </si>
  <si>
    <t xml:space="preserve"> CRIMINAL OFFENSES AND ARRESTS</t>
  </si>
  <si>
    <t>Casee</t>
  </si>
  <si>
    <t>Violent offenses</t>
  </si>
  <si>
    <t>Felony offenses</t>
  </si>
  <si>
    <t>Intellectual offenses</t>
  </si>
  <si>
    <t>SUSPECTS BY EDUCATION BACKGROUND</t>
  </si>
  <si>
    <t>거주</t>
  </si>
  <si>
    <t>일반</t>
  </si>
  <si>
    <t>여행증명</t>
  </si>
  <si>
    <t>Under 20</t>
  </si>
  <si>
    <t>grade</t>
  </si>
  <si>
    <t>단위 : 개소</t>
  </si>
  <si>
    <t>총  계</t>
  </si>
  <si>
    <t>농  업</t>
  </si>
  <si>
    <t>원  예</t>
  </si>
  <si>
    <t>축  산</t>
  </si>
  <si>
    <t>기   타</t>
  </si>
  <si>
    <t xml:space="preserve">1. 공 무 원 총 괄 </t>
  </si>
  <si>
    <t>단위 : 명</t>
  </si>
  <si>
    <t>합      계</t>
  </si>
  <si>
    <t>소 방 서</t>
  </si>
  <si>
    <t>Fire Station</t>
  </si>
  <si>
    <t>자료 : 자치행정과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</si>
  <si>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</si>
  <si>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</si>
  <si>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</si>
  <si>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</si>
  <si>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</si>
  <si>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</si>
  <si>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</si>
  <si>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</si>
  <si>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Technician</t>
  </si>
  <si>
    <t>일          반           직</t>
  </si>
  <si>
    <t xml:space="preserve">                                General  government  employees</t>
  </si>
  <si>
    <t xml:space="preserve">  Advising officer</t>
  </si>
  <si>
    <t>Employe</t>
  </si>
  <si>
    <t>정무직</t>
  </si>
  <si>
    <t>기능직</t>
  </si>
  <si>
    <t>고용직</t>
  </si>
  <si>
    <t>political</t>
  </si>
  <si>
    <t>합        계</t>
  </si>
  <si>
    <t>일                반                직</t>
  </si>
  <si>
    <t>연   별</t>
  </si>
  <si>
    <t xml:space="preserve">의용소방원 </t>
  </si>
  <si>
    <t>Assistant</t>
  </si>
  <si>
    <t>Fire</t>
  </si>
  <si>
    <t>대수</t>
  </si>
  <si>
    <t>인원수</t>
  </si>
  <si>
    <t>Fire marshal</t>
  </si>
  <si>
    <t>fire chief</t>
  </si>
  <si>
    <t>sergeant</t>
  </si>
  <si>
    <t>fire fighter</t>
  </si>
  <si>
    <t>Specific</t>
  </si>
  <si>
    <t>합 계</t>
  </si>
  <si>
    <t>특정직</t>
  </si>
  <si>
    <t>연 구</t>
  </si>
  <si>
    <t>지 도</t>
  </si>
  <si>
    <t>4th</t>
  </si>
  <si>
    <t>5th</t>
  </si>
  <si>
    <t>6th</t>
  </si>
  <si>
    <t>7th</t>
  </si>
  <si>
    <t>8th</t>
  </si>
  <si>
    <t>9th</t>
  </si>
  <si>
    <t>Research</t>
  </si>
  <si>
    <t>관내관공서 및 주요기관(속)</t>
  </si>
  <si>
    <t>국립농산물</t>
  </si>
  <si>
    <t>기타중앙</t>
  </si>
  <si>
    <t>방송사</t>
  </si>
  <si>
    <t>직속기관 Direct</t>
  </si>
  <si>
    <t>경찰청</t>
  </si>
  <si>
    <t>소방서</t>
  </si>
  <si>
    <t>소방파출소</t>
  </si>
  <si>
    <t>Patriotic</t>
  </si>
  <si>
    <t>관   서</t>
  </si>
  <si>
    <t>품질관리원</t>
  </si>
  <si>
    <t>수산업</t>
  </si>
  <si>
    <t>산 림</t>
  </si>
  <si>
    <t>Fire Head</t>
  </si>
  <si>
    <t xml:space="preserve">Fire </t>
  </si>
  <si>
    <t>&amp; Veterans</t>
  </si>
  <si>
    <t>Other</t>
  </si>
  <si>
    <t>office</t>
  </si>
  <si>
    <t>Agriculture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</si>
  <si>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</si>
  <si>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</si>
  <si>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</si>
  <si>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</si>
  <si>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</si>
  <si>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</si>
  <si>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</si>
  <si>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HANDLING OF CIVIL REQUEST DOCUMENTS</t>
  </si>
  <si>
    <t>특허·면허</t>
  </si>
  <si>
    <t>승인·지정</t>
  </si>
  <si>
    <t>신고 ·등록</t>
  </si>
  <si>
    <t>시험 ·검사</t>
  </si>
  <si>
    <t>확인 ·증명·교부</t>
  </si>
  <si>
    <t>Confirmation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</si>
  <si>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</si>
  <si>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</si>
  <si>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</si>
  <si>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</si>
  <si>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</si>
  <si>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</si>
  <si>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</si>
  <si>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-</t>
  </si>
  <si>
    <t>Unit : Person</t>
  </si>
  <si>
    <t>합  계</t>
  </si>
  <si>
    <t>20세이하</t>
  </si>
  <si>
    <t>21∼30</t>
  </si>
  <si>
    <t>31∼40</t>
  </si>
  <si>
    <t>41∼50</t>
  </si>
  <si>
    <t>51∼60</t>
  </si>
  <si>
    <t>61세이상</t>
  </si>
  <si>
    <t>월   별</t>
  </si>
  <si>
    <t xml:space="preserve">1 year </t>
  </si>
  <si>
    <t>1 year</t>
  </si>
  <si>
    <t>3 year</t>
  </si>
  <si>
    <t>5 year</t>
  </si>
  <si>
    <t>Over 61</t>
  </si>
  <si>
    <t>Mutiple</t>
  </si>
  <si>
    <t>years old</t>
  </si>
  <si>
    <t>단위 : 건</t>
  </si>
  <si>
    <t>강    력    범</t>
  </si>
  <si>
    <t>절     도    범</t>
  </si>
  <si>
    <t>폭     력     범</t>
  </si>
  <si>
    <t>지     능     범</t>
  </si>
  <si>
    <t>기  타  형  사  범</t>
  </si>
  <si>
    <t xml:space="preserve">특  별  법  범 </t>
  </si>
  <si>
    <t>Thefts</t>
  </si>
  <si>
    <t>Other criminal offenses</t>
  </si>
  <si>
    <t>Offenses other than criminal code</t>
  </si>
  <si>
    <t>발  생</t>
  </si>
  <si>
    <t>검  거</t>
  </si>
  <si>
    <t>14세미만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</si>
  <si>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</si>
  <si>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</si>
  <si>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</si>
  <si>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</si>
  <si>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</si>
  <si>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</si>
  <si>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</si>
  <si>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</si>
  <si>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</si>
  <si>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Under</t>
  </si>
  <si>
    <r>
      <t>14∼19Years</t>
    </r>
  </si>
  <si>
    <r>
      <t>20∼25Years</t>
    </r>
  </si>
  <si>
    <t>26 ∼30Years</t>
  </si>
  <si>
    <t>31∼35Years</t>
  </si>
  <si>
    <t>36 ∼40Years</t>
  </si>
  <si>
    <t>41∼50Years</t>
  </si>
  <si>
    <t>51∼60 Years</t>
  </si>
  <si>
    <t>61∼70 Years</t>
  </si>
  <si>
    <t>대학교    College and university</t>
  </si>
  <si>
    <t>고등학교     High  school</t>
  </si>
  <si>
    <t>중학교     Middle  school</t>
  </si>
  <si>
    <t>초등학교    Elementary school</t>
  </si>
  <si>
    <t>기    타</t>
  </si>
  <si>
    <t>졸    업</t>
  </si>
  <si>
    <t>중    퇴</t>
  </si>
  <si>
    <t>재    학</t>
  </si>
  <si>
    <t>졸   업</t>
  </si>
  <si>
    <t>중   퇴</t>
  </si>
  <si>
    <t>재   학</t>
  </si>
  <si>
    <t>Never</t>
  </si>
  <si>
    <t>일   반   직</t>
  </si>
  <si>
    <t>Greneral</t>
  </si>
  <si>
    <t>Eup Myeon</t>
  </si>
  <si>
    <t>명예퇴직
Honor Retirement</t>
  </si>
  <si>
    <t>기     타
Others</t>
  </si>
  <si>
    <t>PASSPORT ISSUES</t>
  </si>
  <si>
    <t>Year</t>
  </si>
  <si>
    <t>SUSPECTS  BY  AGE-GROUP</t>
  </si>
  <si>
    <t>5 월  May.</t>
  </si>
  <si>
    <t>Gun</t>
  </si>
  <si>
    <t>단위 : 건</t>
  </si>
  <si>
    <t>연   별</t>
  </si>
  <si>
    <t>인가 · 허가</t>
  </si>
  <si>
    <t>자료 : 민원과</t>
  </si>
  <si>
    <t>출장소 Branch offices</t>
  </si>
  <si>
    <t>사업소 Agency</t>
  </si>
  <si>
    <t>징계해임
Dismssal lndisciplinary
Action</t>
  </si>
  <si>
    <t>자료 : 민원과</t>
  </si>
  <si>
    <t>자료 : 장수소방파출소</t>
  </si>
  <si>
    <t>-</t>
  </si>
  <si>
    <t>주 : 1) 의용소방원은 제외</t>
  </si>
  <si>
    <t>Note : 1) Excepting volunteer fire brigade</t>
  </si>
  <si>
    <t>-</t>
  </si>
  <si>
    <t xml:space="preserve"> 합      계</t>
  </si>
  <si>
    <t>지    방    직    공    무   원</t>
  </si>
  <si>
    <t>Local Employes of province</t>
  </si>
  <si>
    <t>기획감사실</t>
  </si>
  <si>
    <t>농업소득과</t>
  </si>
  <si>
    <t>자치행정과</t>
  </si>
  <si>
    <t>주민복지과</t>
  </si>
  <si>
    <t>문화관광과</t>
  </si>
  <si>
    <t>환경보호과</t>
  </si>
  <si>
    <t>산림축산과</t>
  </si>
  <si>
    <t>재난안전과</t>
  </si>
  <si>
    <t>의회사무과</t>
  </si>
  <si>
    <t>보건의료원</t>
  </si>
  <si>
    <t>농업기술센터</t>
  </si>
  <si>
    <t>연   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</si>
  <si>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</si>
  <si>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</si>
  <si>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</si>
  <si>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</si>
  <si>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</si>
  <si>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</si>
  <si>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</si>
  <si>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</si>
  <si>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연도별</t>
  </si>
  <si>
    <t>사유별</t>
  </si>
  <si>
    <t>Cause</t>
  </si>
  <si>
    <t>의원퇴직
Requefted Dismissal</t>
  </si>
  <si>
    <t>당면퇴직
Right Retirement</t>
  </si>
  <si>
    <t>직권퇴직
Authority dismissal</t>
  </si>
  <si>
    <t>정년퇴직
Retire for Age</t>
  </si>
  <si>
    <t>자료 :  자치행정과</t>
  </si>
  <si>
    <t>Volunteer firemen</t>
  </si>
  <si>
    <t xml:space="preserve">marshal </t>
  </si>
  <si>
    <t>정  무  직
Political Officer</t>
  </si>
  <si>
    <t>별  정  직
Specially Officer</t>
  </si>
  <si>
    <t xml:space="preserve">   일  반  직1)
General Government Employees</t>
  </si>
  <si>
    <t>기  능  직
Technical Officer</t>
  </si>
  <si>
    <t>고  용  직
Employees</t>
  </si>
  <si>
    <t>소  방  직
Fire Officer</t>
  </si>
  <si>
    <t>By Function</t>
  </si>
  <si>
    <t>읍·면</t>
  </si>
  <si>
    <t>Eup·Myeon</t>
  </si>
  <si>
    <t>-</t>
  </si>
  <si>
    <t>군의회 사무과 및 사업소</t>
  </si>
  <si>
    <t>주 : 1) 합계는 정원기준</t>
  </si>
  <si>
    <t xml:space="preserve">   </t>
  </si>
  <si>
    <t xml:space="preserve">      2) 일반공무원은 연구사, 지도관, 지도사 포함</t>
  </si>
  <si>
    <t>실과별</t>
  </si>
  <si>
    <t>Year &amp;</t>
  </si>
  <si>
    <t>Division</t>
  </si>
  <si>
    <t>읍면별</t>
  </si>
  <si>
    <t>읍면별</t>
  </si>
  <si>
    <t>교도소</t>
  </si>
  <si>
    <t>3. 군의회 사무과 및 사업소 공무원(정원)</t>
  </si>
  <si>
    <t>4. 읍·면 공무원(정원)</t>
  </si>
  <si>
    <t>FIRE-FIGHTING  OFFICIALS</t>
  </si>
  <si>
    <t>기    타</t>
  </si>
  <si>
    <t>2. 본 청 공 무 원 현 황(정원)</t>
  </si>
  <si>
    <t>GOVERNMENT EMPLOYEES OF HEAD OFFICE
(FIXED TOTAL)</t>
  </si>
  <si>
    <t>GOVERNMENT EMPLOYEES OF ASSEMBLY &amp; 
AGENCY UNDER GUN(FIXED TOTAL)</t>
  </si>
  <si>
    <t>GOVERNMENT EMPLOYEES OF EUP MYEON
(FIXED TOTAL)</t>
  </si>
  <si>
    <t>재   무   과</t>
  </si>
  <si>
    <t>민   원   과</t>
  </si>
  <si>
    <t>건   설   과</t>
  </si>
  <si>
    <t>기       타
Ohters</t>
  </si>
  <si>
    <t>-</t>
  </si>
  <si>
    <t>지도사</t>
  </si>
  <si>
    <t>지도관</t>
  </si>
  <si>
    <t>소              방               직</t>
  </si>
  <si>
    <t>Number</t>
  </si>
  <si>
    <t>Persons</t>
  </si>
  <si>
    <t>고용직</t>
  </si>
  <si>
    <t>별정직</t>
  </si>
  <si>
    <t>전문직</t>
  </si>
  <si>
    <t>소방령</t>
  </si>
  <si>
    <t>소방정</t>
  </si>
  <si>
    <t>소방감</t>
  </si>
  <si>
    <t>Deputy</t>
  </si>
  <si>
    <t>Fire</t>
  </si>
  <si>
    <t>-</t>
  </si>
  <si>
    <t>일      반      직</t>
  </si>
  <si>
    <t>본       청</t>
  </si>
  <si>
    <t>Head office</t>
  </si>
  <si>
    <t>Assembly &amp;</t>
  </si>
  <si>
    <t>Agency under gun</t>
  </si>
  <si>
    <t>-</t>
  </si>
  <si>
    <t>NUMBER OF GOVERNMENT &amp; PUBLIC OFFICE
&amp; MAIN AGENCY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</si>
  <si>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</si>
  <si>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</si>
  <si>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</si>
  <si>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신문사</t>
  </si>
  <si>
    <t>농업기반</t>
  </si>
  <si>
    <t>군</t>
  </si>
  <si>
    <t>읍·면</t>
  </si>
  <si>
    <t>직속기관</t>
  </si>
  <si>
    <t>공      사</t>
  </si>
  <si>
    <t>Police</t>
  </si>
  <si>
    <t>office</t>
  </si>
  <si>
    <t>station</t>
  </si>
  <si>
    <t>본  청
Head office</t>
  </si>
  <si>
    <t>읍면별</t>
  </si>
  <si>
    <t>목       적       별     Gender</t>
  </si>
  <si>
    <t>기       간       별      By  period</t>
  </si>
  <si>
    <t>기간별</t>
  </si>
  <si>
    <t>연             령            별      By Aage group</t>
  </si>
  <si>
    <t>10년복수</t>
  </si>
  <si>
    <t>10 year</t>
  </si>
  <si>
    <t>Mtiple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</si>
  <si>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</si>
  <si>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</si>
  <si>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</si>
  <si>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</si>
  <si>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</si>
  <si>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</si>
  <si>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</si>
  <si>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</si>
  <si>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</si>
  <si>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</si>
  <si>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</si>
  <si>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</si>
  <si>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6 월  June.</t>
  </si>
  <si>
    <t>7 월  July.</t>
  </si>
  <si>
    <t>자료 : 장수경찰서</t>
  </si>
  <si>
    <t>연   별</t>
  </si>
  <si>
    <t>재    학</t>
  </si>
  <si>
    <t>school</t>
  </si>
  <si>
    <t>5. 소 방 공 무 원</t>
  </si>
  <si>
    <t>6. 퇴직사유별 공무원</t>
  </si>
  <si>
    <t>GOVERNMENT EMPLOYEES BY CAUSE
OF RETIREMENT</t>
  </si>
  <si>
    <t>7. 관내관공서 및 주요기관</t>
  </si>
  <si>
    <t>8. 민 원 서 류 처 리</t>
  </si>
  <si>
    <t>9. 여   권   발   급</t>
  </si>
  <si>
    <t>11. 연 령 별 피 의 자</t>
  </si>
  <si>
    <t>12. 학 력 별 피 의 자</t>
  </si>
  <si>
    <t>파     면
Dismissal</t>
  </si>
  <si>
    <t>사     망
Death</t>
  </si>
  <si>
    <t>porary</t>
  </si>
  <si>
    <t>Tem</t>
  </si>
  <si>
    <t>협  동  조  합   Cooperation  Association</t>
  </si>
  <si>
    <t>(News</t>
  </si>
  <si>
    <t>Press</t>
  </si>
  <si>
    <t>casting</t>
  </si>
  <si>
    <t>Broad</t>
  </si>
  <si>
    <t>phone</t>
  </si>
  <si>
    <t>Tele</t>
  </si>
  <si>
    <t>Eup·</t>
  </si>
  <si>
    <t>Myeon</t>
  </si>
  <si>
    <t>station</t>
  </si>
  <si>
    <t>branches</t>
  </si>
  <si>
    <t>quarters</t>
  </si>
  <si>
    <t>station</t>
  </si>
  <si>
    <t>Police Stand</t>
  </si>
  <si>
    <t>Patrol Division</t>
  </si>
  <si>
    <t>순찰지구대</t>
  </si>
  <si>
    <t>파출소</t>
  </si>
  <si>
    <t>stry</t>
  </si>
  <si>
    <t>Regi</t>
  </si>
  <si>
    <t>inspecting</t>
  </si>
  <si>
    <t>office</t>
  </si>
  <si>
    <t>ment</t>
  </si>
  <si>
    <t>Improve</t>
  </si>
  <si>
    <t>paper</t>
  </si>
  <si>
    <t>office)</t>
  </si>
  <si>
    <t>cational</t>
  </si>
  <si>
    <t>edu</t>
  </si>
  <si>
    <t>govorn</t>
  </si>
  <si>
    <t>Post</t>
  </si>
  <si>
    <t>연   별
읍면별
Year &amp;
Eup Myeon</t>
  </si>
  <si>
    <t>연   별
읍면별
Year &amp;
Eup Myeon</t>
  </si>
  <si>
    <t>법원</t>
  </si>
  <si>
    <t>(지원)</t>
  </si>
  <si>
    <t>검찰</t>
  </si>
  <si>
    <t>(지청)</t>
  </si>
  <si>
    <t>여성의용소방대원</t>
  </si>
  <si>
    <t>fighter</t>
  </si>
  <si>
    <t>porary</t>
  </si>
  <si>
    <t>Agency</t>
  </si>
  <si>
    <t>Year &amp;</t>
  </si>
  <si>
    <t>사업소</t>
  </si>
  <si>
    <t>직능별</t>
  </si>
  <si>
    <t>NUMBER OF GOVERNMENT &amp; PUBLIC OFFICE,
AND MAIN AGENCY(Cont'd)</t>
  </si>
  <si>
    <t>10. 범죄발생 및 검거</t>
  </si>
</sst>
</file>

<file path=xl/styles.xml><?xml version="1.0" encoding="utf-8"?>
<styleSheet xmlns="http://schemas.openxmlformats.org/spreadsheetml/2006/main">
  <numFmts count="4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,##0_);\(#,##0\)"/>
    <numFmt numFmtId="188" formatCode="0_);[Red]\(0\)"/>
    <numFmt numFmtId="189" formatCode="_ * #,##0.0_ ;_ * \-#,##0.0_ ;_ * &quot;-&quot;_ ;_ @_ "/>
    <numFmt numFmtId="190" formatCode="_ &quot;\&quot;* #,##0_ ;_ &quot;\&quot;* \-#,##0_ ;_ &quot;\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\&quot;* #,##0.0_-;\-&quot;\&quot;* #,##0.0_-;_-&quot;\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</numFmts>
  <fonts count="3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2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b/>
      <sz val="8"/>
      <name val="새굴림"/>
      <family val="1"/>
    </font>
    <font>
      <sz val="12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85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3" fillId="0" borderId="2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 horizontal="right"/>
    </xf>
    <xf numFmtId="0" fontId="23" fillId="0" borderId="3" xfId="22" applyNumberFormat="1" applyFont="1" applyBorder="1" applyAlignment="1" quotePrefix="1">
      <alignment horizontal="center" vertical="center"/>
    </xf>
    <xf numFmtId="205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205" fontId="23" fillId="0" borderId="0" xfId="0" applyNumberFormat="1" applyFont="1" applyBorder="1" applyAlignment="1" applyProtection="1">
      <alignment horizontal="center" vertical="center"/>
      <protection locked="0"/>
    </xf>
    <xf numFmtId="205" fontId="23" fillId="0" borderId="0" xfId="0" applyNumberFormat="1" applyFont="1" applyAlignment="1" applyProtection="1">
      <alignment horizontal="center" vertical="center"/>
      <protection locked="0"/>
    </xf>
    <xf numFmtId="0" fontId="24" fillId="0" borderId="3" xfId="22" applyNumberFormat="1" applyFont="1" applyBorder="1" applyAlignment="1" quotePrefix="1">
      <alignment horizontal="center" vertical="center"/>
    </xf>
    <xf numFmtId="205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76" fontId="23" fillId="0" borderId="3" xfId="2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205" fontId="21" fillId="0" borderId="0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 horizontal="center" vertical="center"/>
    </xf>
    <xf numFmtId="176" fontId="23" fillId="0" borderId="4" xfId="21" applyFont="1" applyBorder="1" applyAlignment="1">
      <alignment horizontal="center" vertical="center"/>
    </xf>
    <xf numFmtId="205" fontId="23" fillId="0" borderId="5" xfId="0" applyNumberFormat="1" applyFont="1" applyBorder="1" applyAlignment="1" applyProtection="1">
      <alignment horizontal="center" vertical="center"/>
      <protection locked="0"/>
    </xf>
    <xf numFmtId="205" fontId="21" fillId="0" borderId="2" xfId="0" applyNumberFormat="1" applyFont="1" applyBorder="1" applyAlignment="1">
      <alignment horizontal="center" vertical="center"/>
    </xf>
    <xf numFmtId="205" fontId="23" fillId="0" borderId="2" xfId="0" applyNumberFormat="1" applyFont="1" applyBorder="1" applyAlignment="1" applyProtection="1">
      <alignment horizontal="center" vertical="center"/>
      <protection locked="0"/>
    </xf>
    <xf numFmtId="205" fontId="25" fillId="0" borderId="2" xfId="0" applyNumberFormat="1" applyFont="1" applyBorder="1" applyAlignment="1">
      <alignment horizontal="center" vertical="center"/>
    </xf>
    <xf numFmtId="205" fontId="23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205" fontId="23" fillId="0" borderId="0" xfId="0" applyNumberFormat="1" applyFont="1" applyAlignment="1">
      <alignment horizontal="center" vertical="center"/>
    </xf>
    <xf numFmtId="0" fontId="23" fillId="0" borderId="3" xfId="22" applyNumberFormat="1" applyFont="1" applyBorder="1" applyAlignment="1">
      <alignment horizontal="center" vertical="center"/>
    </xf>
    <xf numFmtId="0" fontId="23" fillId="0" borderId="4" xfId="22" applyNumberFormat="1" applyFont="1" applyBorder="1" applyAlignment="1">
      <alignment horizontal="center" vertical="center"/>
    </xf>
    <xf numFmtId="0" fontId="23" fillId="0" borderId="0" xfId="22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center"/>
    </xf>
    <xf numFmtId="176" fontId="25" fillId="0" borderId="0" xfId="22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205" fontId="23" fillId="0" borderId="0" xfId="24" applyNumberFormat="1" applyFont="1" applyBorder="1" applyAlignment="1" quotePrefix="1">
      <alignment horizontal="center" vertical="center"/>
    </xf>
    <xf numFmtId="205" fontId="23" fillId="0" borderId="0" xfId="0" applyNumberFormat="1" applyFont="1" applyBorder="1" applyAlignment="1" applyProtection="1" quotePrefix="1">
      <alignment horizontal="center" vertical="center"/>
      <protection locked="0"/>
    </xf>
    <xf numFmtId="205" fontId="24" fillId="0" borderId="0" xfId="24" applyNumberFormat="1" applyFont="1" applyBorder="1" applyAlignment="1" quotePrefix="1">
      <alignment horizontal="center" vertical="center"/>
    </xf>
    <xf numFmtId="205" fontId="23" fillId="0" borderId="0" xfId="24" applyNumberFormat="1" applyFont="1" applyBorder="1" applyAlignment="1" applyProtection="1" quotePrefix="1">
      <alignment horizontal="center" vertical="center"/>
      <protection locked="0"/>
    </xf>
    <xf numFmtId="205" fontId="23" fillId="0" borderId="5" xfId="24" applyNumberFormat="1" applyFont="1" applyBorder="1" applyAlignment="1" applyProtection="1" quotePrefix="1">
      <alignment horizontal="center" vertical="center"/>
      <protection locked="0"/>
    </xf>
    <xf numFmtId="205" fontId="23" fillId="0" borderId="2" xfId="24" applyNumberFormat="1" applyFont="1" applyBorder="1" applyAlignment="1" applyProtection="1" quotePrefix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Continuous" vertical="center"/>
    </xf>
    <xf numFmtId="205" fontId="26" fillId="0" borderId="0" xfId="0" applyNumberFormat="1" applyFont="1" applyBorder="1" applyAlignment="1">
      <alignment horizontal="center" vertical="center"/>
    </xf>
    <xf numFmtId="205" fontId="27" fillId="0" borderId="0" xfId="0" applyNumberFormat="1" applyFont="1" applyBorder="1" applyAlignment="1">
      <alignment horizontal="center" vertical="center"/>
    </xf>
    <xf numFmtId="0" fontId="23" fillId="0" borderId="3" xfId="25" applyNumberFormat="1" applyFont="1" applyBorder="1" applyAlignment="1">
      <alignment horizontal="centerContinuous" vertical="center" wrapText="1"/>
    </xf>
    <xf numFmtId="205" fontId="24" fillId="0" borderId="0" xfId="0" applyNumberFormat="1" applyFont="1" applyBorder="1" applyAlignment="1" applyProtection="1">
      <alignment horizontal="center" vertical="center"/>
      <protection locked="0"/>
    </xf>
    <xf numFmtId="0" fontId="23" fillId="0" borderId="3" xfId="22" applyNumberFormat="1" applyFont="1" applyBorder="1" applyAlignment="1">
      <alignment horizontal="center" vertical="center" wrapText="1"/>
    </xf>
    <xf numFmtId="0" fontId="23" fillId="0" borderId="3" xfId="22" applyNumberFormat="1" applyFont="1" applyBorder="1" applyAlignment="1">
      <alignment horizontal="centerContinuous" vertical="center" wrapText="1"/>
    </xf>
    <xf numFmtId="0" fontId="23" fillId="0" borderId="4" xfId="25" applyNumberFormat="1" applyFont="1" applyBorder="1" applyAlignment="1">
      <alignment horizontal="centerContinuous" vertical="center" wrapText="1"/>
    </xf>
    <xf numFmtId="205" fontId="26" fillId="0" borderId="2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176" fontId="23" fillId="0" borderId="0" xfId="22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178" fontId="21" fillId="0" borderId="0" xfId="0" applyNumberFormat="1" applyFont="1" applyAlignment="1">
      <alignment/>
    </xf>
    <xf numFmtId="187" fontId="21" fillId="0" borderId="0" xfId="0" applyNumberFormat="1" applyFont="1" applyAlignment="1">
      <alignment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" xfId="25" applyNumberFormat="1" applyFont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176" fontId="23" fillId="0" borderId="13" xfId="22" applyFont="1" applyBorder="1" applyAlignment="1">
      <alignment horizontal="center" vertical="center"/>
    </xf>
    <xf numFmtId="206" fontId="23" fillId="0" borderId="0" xfId="0" applyNumberFormat="1" applyFont="1" applyAlignment="1">
      <alignment horizontal="center" vertical="center"/>
    </xf>
    <xf numFmtId="206" fontId="23" fillId="0" borderId="0" xfId="0" applyNumberFormat="1" applyFont="1" applyBorder="1" applyAlignment="1">
      <alignment horizontal="center" vertical="center"/>
    </xf>
    <xf numFmtId="206" fontId="24" fillId="0" borderId="0" xfId="0" applyNumberFormat="1" applyFont="1" applyAlignment="1">
      <alignment horizontal="center" vertical="center"/>
    </xf>
    <xf numFmtId="206" fontId="23" fillId="0" borderId="0" xfId="0" applyNumberFormat="1" applyFont="1" applyAlignment="1" applyProtection="1">
      <alignment horizontal="center" vertical="center"/>
      <protection locked="0"/>
    </xf>
    <xf numFmtId="206" fontId="23" fillId="0" borderId="0" xfId="0" applyNumberFormat="1" applyFont="1" applyBorder="1" applyAlignment="1" applyProtection="1">
      <alignment horizontal="center" vertical="center"/>
      <protection locked="0"/>
    </xf>
    <xf numFmtId="206" fontId="24" fillId="0" borderId="5" xfId="0" applyNumberFormat="1" applyFont="1" applyBorder="1" applyAlignment="1">
      <alignment horizontal="center" vertical="center"/>
    </xf>
    <xf numFmtId="206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22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3" fillId="0" borderId="6" xfId="22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42" fontId="23" fillId="0" borderId="10" xfId="27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8" xfId="21" applyNumberFormat="1" applyFont="1" applyBorder="1" applyAlignment="1">
      <alignment horizontal="center" vertical="center"/>
    </xf>
    <xf numFmtId="0" fontId="23" fillId="0" borderId="0" xfId="21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8" xfId="21" applyNumberFormat="1" applyFont="1" applyBorder="1" applyAlignment="1">
      <alignment horizontal="center" vertical="center"/>
    </xf>
    <xf numFmtId="0" fontId="24" fillId="0" borderId="0" xfId="21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21" applyNumberFormat="1" applyFont="1" applyBorder="1" applyAlignment="1" applyProtection="1">
      <alignment horizontal="center" vertical="center"/>
      <protection locked="0"/>
    </xf>
    <xf numFmtId="0" fontId="23" fillId="0" borderId="5" xfId="21" applyNumberFormat="1" applyFont="1" applyBorder="1" applyAlignment="1">
      <alignment horizontal="center" vertical="center"/>
    </xf>
    <xf numFmtId="0" fontId="23" fillId="0" borderId="2" xfId="21" applyNumberFormat="1" applyFont="1" applyBorder="1" applyAlignment="1">
      <alignment horizontal="center" vertical="center"/>
    </xf>
    <xf numFmtId="0" fontId="23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3" fillId="0" borderId="0" xfId="22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12" xfId="22" applyNumberFormat="1" applyFont="1" applyBorder="1" applyAlignment="1">
      <alignment horizontal="center" vertical="center"/>
    </xf>
    <xf numFmtId="176" fontId="23" fillId="0" borderId="11" xfId="2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3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/>
    </xf>
    <xf numFmtId="176" fontId="23" fillId="0" borderId="8" xfId="22" applyFont="1" applyBorder="1" applyAlignment="1">
      <alignment horizontal="center" vertical="center"/>
    </xf>
    <xf numFmtId="176" fontId="23" fillId="0" borderId="10" xfId="22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76" fontId="23" fillId="0" borderId="3" xfId="22" applyFont="1" applyBorder="1" applyAlignment="1">
      <alignment horizontal="center" vertical="center"/>
    </xf>
    <xf numFmtId="176" fontId="23" fillId="0" borderId="12" xfId="22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76" fontId="23" fillId="0" borderId="14" xfId="22" applyFont="1" applyBorder="1" applyAlignment="1">
      <alignment horizontal="center" vertical="center"/>
    </xf>
    <xf numFmtId="205" fontId="23" fillId="0" borderId="0" xfId="22" applyNumberFormat="1" applyFont="1" applyBorder="1" applyAlignment="1" quotePrefix="1">
      <alignment horizontal="center" vertical="center"/>
    </xf>
    <xf numFmtId="188" fontId="23" fillId="0" borderId="0" xfId="22" applyNumberFormat="1" applyFont="1" applyBorder="1" applyAlignment="1" quotePrefix="1">
      <alignment horizontal="center" vertical="center"/>
    </xf>
    <xf numFmtId="176" fontId="24" fillId="0" borderId="0" xfId="22" applyNumberFormat="1" applyFont="1" applyBorder="1" applyAlignment="1" quotePrefix="1">
      <alignment horizontal="right"/>
    </xf>
    <xf numFmtId="188" fontId="23" fillId="0" borderId="0" xfId="0" applyNumberFormat="1" applyFont="1" applyBorder="1" applyAlignment="1" applyProtection="1">
      <alignment horizontal="center" vertical="center"/>
      <protection locked="0"/>
    </xf>
    <xf numFmtId="188" fontId="23" fillId="0" borderId="0" xfId="0" applyNumberFormat="1" applyFont="1" applyBorder="1" applyAlignment="1">
      <alignment horizontal="center" vertical="center"/>
    </xf>
    <xf numFmtId="205" fontId="24" fillId="0" borderId="8" xfId="22" applyNumberFormat="1" applyFont="1" applyBorder="1" applyAlignment="1" applyProtection="1">
      <alignment horizontal="center" vertical="center"/>
      <protection locked="0"/>
    </xf>
    <xf numFmtId="205" fontId="24" fillId="0" borderId="0" xfId="22" applyNumberFormat="1" applyFont="1" applyBorder="1" applyAlignment="1" applyProtection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205" fontId="23" fillId="0" borderId="8" xfId="22" applyNumberFormat="1" applyFont="1" applyBorder="1" applyAlignment="1" applyProtection="1">
      <alignment horizontal="center" vertical="center"/>
      <protection locked="0"/>
    </xf>
    <xf numFmtId="205" fontId="23" fillId="0" borderId="5" xfId="22" applyNumberFormat="1" applyFont="1" applyBorder="1" applyAlignment="1" applyProtection="1">
      <alignment horizontal="center" vertical="center"/>
      <protection locked="0"/>
    </xf>
    <xf numFmtId="188" fontId="23" fillId="0" borderId="2" xfId="0" applyNumberFormat="1" applyFont="1" applyBorder="1" applyAlignment="1" applyProtection="1">
      <alignment horizontal="center" vertical="center"/>
      <protection locked="0"/>
    </xf>
    <xf numFmtId="188" fontId="23" fillId="0" borderId="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205" fontId="23" fillId="0" borderId="0" xfId="2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205" fontId="23" fillId="0" borderId="0" xfId="17" applyNumberFormat="1" applyFont="1" applyAlignment="1" applyProtection="1">
      <alignment horizontal="center" vertical="center"/>
      <protection/>
    </xf>
    <xf numFmtId="205" fontId="23" fillId="0" borderId="0" xfId="17" applyNumberFormat="1" applyFont="1" applyAlignment="1" applyProtection="1">
      <alignment horizontal="center" vertical="center" shrinkToFit="1"/>
      <protection/>
    </xf>
    <xf numFmtId="176" fontId="23" fillId="0" borderId="0" xfId="21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205" fontId="23" fillId="0" borderId="0" xfId="17" applyNumberFormat="1" applyFont="1" applyBorder="1" applyAlignment="1" applyProtection="1">
      <alignment horizontal="center" vertical="center"/>
      <protection/>
    </xf>
    <xf numFmtId="205" fontId="23" fillId="0" borderId="0" xfId="17" applyNumberFormat="1" applyFont="1" applyBorder="1" applyAlignment="1" applyProtection="1">
      <alignment horizontal="center" vertical="center" shrinkToFit="1"/>
      <protection/>
    </xf>
    <xf numFmtId="0" fontId="23" fillId="0" borderId="2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176" fontId="23" fillId="0" borderId="9" xfId="22" applyFont="1" applyBorder="1" applyAlignment="1">
      <alignment horizontal="center" vertical="center"/>
    </xf>
    <xf numFmtId="0" fontId="24" fillId="0" borderId="3" xfId="0" applyFont="1" applyBorder="1" applyAlignment="1" quotePrefix="1">
      <alignment horizontal="center" vertical="center"/>
    </xf>
    <xf numFmtId="205" fontId="29" fillId="0" borderId="0" xfId="0" applyNumberFormat="1" applyFont="1" applyBorder="1" applyAlignment="1" quotePrefix="1">
      <alignment horizontal="center" vertical="center"/>
    </xf>
    <xf numFmtId="176" fontId="23" fillId="0" borderId="0" xfId="21" applyFont="1" applyBorder="1" applyAlignment="1">
      <alignment horizontal="center"/>
    </xf>
    <xf numFmtId="176" fontId="23" fillId="0" borderId="3" xfId="20" applyFont="1" applyBorder="1" applyAlignment="1" quotePrefix="1">
      <alignment horizontal="center" vertical="center" wrapText="1"/>
    </xf>
    <xf numFmtId="205" fontId="25" fillId="0" borderId="8" xfId="0" applyNumberFormat="1" applyFont="1" applyBorder="1" applyAlignment="1" quotePrefix="1">
      <alignment horizontal="center" vertical="center"/>
    </xf>
    <xf numFmtId="205" fontId="25" fillId="0" borderId="0" xfId="0" applyNumberFormat="1" applyFont="1" applyBorder="1" applyAlignment="1" applyProtection="1">
      <alignment horizontal="center" vertical="center"/>
      <protection locked="0"/>
    </xf>
    <xf numFmtId="205" fontId="25" fillId="0" borderId="0" xfId="21" applyNumberFormat="1" applyFont="1" applyBorder="1" applyAlignment="1" applyProtection="1">
      <alignment horizontal="center" vertical="center"/>
      <protection locked="0"/>
    </xf>
    <xf numFmtId="176" fontId="23" fillId="0" borderId="3" xfId="20" applyFont="1" applyBorder="1" applyAlignment="1">
      <alignment horizontal="center" vertical="center"/>
    </xf>
    <xf numFmtId="176" fontId="23" fillId="0" borderId="3" xfId="20" applyFont="1" applyBorder="1" applyAlignment="1" quotePrefix="1">
      <alignment horizontal="center" vertical="center"/>
    </xf>
    <xf numFmtId="176" fontId="23" fillId="0" borderId="4" xfId="20" applyFont="1" applyBorder="1" applyAlignment="1" quotePrefix="1">
      <alignment horizontal="center" vertical="center"/>
    </xf>
    <xf numFmtId="205" fontId="25" fillId="0" borderId="5" xfId="0" applyNumberFormat="1" applyFont="1" applyBorder="1" applyAlignment="1" quotePrefix="1">
      <alignment horizontal="center" vertical="center"/>
    </xf>
    <xf numFmtId="205" fontId="25" fillId="0" borderId="2" xfId="0" applyNumberFormat="1" applyFont="1" applyBorder="1" applyAlignment="1" applyProtection="1">
      <alignment horizontal="center" vertical="center"/>
      <protection locked="0"/>
    </xf>
    <xf numFmtId="205" fontId="25" fillId="0" borderId="2" xfId="21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/>
    </xf>
    <xf numFmtId="177" fontId="20" fillId="0" borderId="0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3" fillId="0" borderId="16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0" fontId="23" fillId="0" borderId="6" xfId="22" applyNumberFormat="1" applyFont="1" applyBorder="1" applyAlignment="1">
      <alignment horizontal="center" vertical="center"/>
    </xf>
    <xf numFmtId="205" fontId="23" fillId="0" borderId="18" xfId="24" applyNumberFormat="1" applyFont="1" applyBorder="1" applyAlignment="1" quotePrefix="1">
      <alignment horizontal="center" vertical="center"/>
    </xf>
    <xf numFmtId="205" fontId="23" fillId="0" borderId="8" xfId="24" applyNumberFormat="1" applyFont="1" applyBorder="1" applyAlignment="1" quotePrefix="1">
      <alignment horizontal="center" vertical="center"/>
    </xf>
    <xf numFmtId="205" fontId="23" fillId="0" borderId="0" xfId="24" applyNumberFormat="1" applyFont="1" applyBorder="1" applyAlignment="1">
      <alignment horizontal="center" vertical="center"/>
    </xf>
    <xf numFmtId="0" fontId="23" fillId="0" borderId="3" xfId="0" applyFont="1" applyBorder="1" applyAlignment="1" quotePrefix="1">
      <alignment horizontal="center" vertical="center"/>
    </xf>
    <xf numFmtId="205" fontId="24" fillId="0" borderId="8" xfId="24" applyNumberFormat="1" applyFont="1" applyBorder="1" applyAlignment="1" quotePrefix="1">
      <alignment horizontal="center" vertical="center"/>
    </xf>
    <xf numFmtId="205" fontId="23" fillId="0" borderId="5" xfId="24" applyNumberFormat="1" applyFont="1" applyBorder="1" applyAlignment="1" quotePrefix="1">
      <alignment horizontal="center" vertical="center"/>
    </xf>
    <xf numFmtId="205" fontId="23" fillId="0" borderId="2" xfId="24" applyNumberFormat="1" applyFont="1" applyBorder="1" applyAlignment="1" quotePrefix="1">
      <alignment horizontal="center" vertical="center"/>
    </xf>
    <xf numFmtId="176" fontId="23" fillId="0" borderId="3" xfId="2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7" fontId="23" fillId="0" borderId="2" xfId="0" applyNumberFormat="1" applyFont="1" applyBorder="1" applyAlignment="1">
      <alignment/>
    </xf>
    <xf numFmtId="0" fontId="23" fillId="0" borderId="9" xfId="22" applyNumberFormat="1" applyFont="1" applyBorder="1" applyAlignment="1">
      <alignment horizontal="center" vertical="center"/>
    </xf>
    <xf numFmtId="176" fontId="23" fillId="0" borderId="0" xfId="22" applyFont="1" applyBorder="1" applyAlignment="1">
      <alignment horizontal="center" vertical="center"/>
    </xf>
    <xf numFmtId="176" fontId="23" fillId="0" borderId="15" xfId="22" applyFont="1" applyBorder="1" applyAlignment="1">
      <alignment horizontal="center" vertical="center"/>
    </xf>
    <xf numFmtId="176" fontId="23" fillId="0" borderId="7" xfId="22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7" fontId="23" fillId="0" borderId="3" xfId="0" applyNumberFormat="1" applyFont="1" applyBorder="1" applyAlignment="1">
      <alignment horizontal="center" vertical="center"/>
    </xf>
    <xf numFmtId="188" fontId="23" fillId="0" borderId="8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quotePrefix="1">
      <alignment horizontal="center" vertical="center"/>
    </xf>
    <xf numFmtId="0" fontId="24" fillId="0" borderId="4" xfId="0" applyFont="1" applyBorder="1" applyAlignment="1" quotePrefix="1">
      <alignment horizontal="center" vertical="center"/>
    </xf>
    <xf numFmtId="188" fontId="24" fillId="0" borderId="2" xfId="0" applyNumberFormat="1" applyFont="1" applyBorder="1" applyAlignment="1" quotePrefix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177" fontId="30" fillId="0" borderId="0" xfId="0" applyNumberFormat="1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177" fontId="21" fillId="0" borderId="0" xfId="0" applyNumberFormat="1" applyFont="1" applyAlignment="1">
      <alignment/>
    </xf>
    <xf numFmtId="0" fontId="21" fillId="0" borderId="2" xfId="0" applyFont="1" applyBorder="1" applyAlignment="1">
      <alignment/>
    </xf>
    <xf numFmtId="0" fontId="23" fillId="0" borderId="8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2" xfId="22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3" xfId="25" applyNumberFormat="1" applyFont="1" applyBorder="1" applyAlignment="1" quotePrefix="1">
      <alignment horizontal="center" vertical="center"/>
    </xf>
    <xf numFmtId="0" fontId="24" fillId="0" borderId="4" xfId="25" applyNumberFormat="1" applyFont="1" applyBorder="1" applyAlignment="1" quotePrefix="1">
      <alignment horizontal="center" vertical="center"/>
    </xf>
    <xf numFmtId="205" fontId="24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76" fontId="23" fillId="0" borderId="16" xfId="22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8" xfId="0" applyFont="1" applyBorder="1" applyAlignment="1">
      <alignment/>
    </xf>
    <xf numFmtId="0" fontId="28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205" fontId="24" fillId="0" borderId="0" xfId="24" applyNumberFormat="1" applyFont="1" applyBorder="1" applyAlignment="1">
      <alignment horizontal="center" vertical="center"/>
    </xf>
    <xf numFmtId="205" fontId="29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 quotePrefix="1">
      <alignment horizontal="center" vertical="center"/>
    </xf>
    <xf numFmtId="0" fontId="23" fillId="0" borderId="13" xfId="0" applyFont="1" applyBorder="1" applyAlignment="1" quotePrefix="1">
      <alignment horizontal="center" vertical="center"/>
    </xf>
    <xf numFmtId="0" fontId="23" fillId="0" borderId="12" xfId="0" applyFont="1" applyBorder="1" applyAlignment="1">
      <alignment horizontal="center" vertical="center"/>
    </xf>
    <xf numFmtId="176" fontId="23" fillId="0" borderId="25" xfId="22" applyFont="1" applyBorder="1" applyAlignment="1">
      <alignment horizontal="center" vertical="center"/>
    </xf>
    <xf numFmtId="176" fontId="23" fillId="0" borderId="9" xfId="2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10.수입실적" xfId="20"/>
    <cellStyle name="콤마 [0]_2. 행정구역" xfId="21"/>
    <cellStyle name="콤마 [0]_해안선및도서" xfId="22"/>
    <cellStyle name="콤마_1" xfId="23"/>
    <cellStyle name="콤마_2. 행정구역" xfId="24"/>
    <cellStyle name="콤마_해안선및도서" xfId="25"/>
    <cellStyle name="Currency" xfId="26"/>
    <cellStyle name="Currency [0]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10">
      <selection activeCell="J19" sqref="J19"/>
    </sheetView>
  </sheetViews>
  <sheetFormatPr defaultColWidth="8.88671875" defaultRowHeight="16.5" customHeight="1"/>
  <cols>
    <col min="1" max="1" width="9.77734375" style="29" customWidth="1"/>
    <col min="2" max="7" width="8.88671875" style="29" customWidth="1"/>
    <col min="8" max="8" width="8.88671875" style="30" customWidth="1"/>
    <col min="9" max="9" width="8.88671875" style="29" customWidth="1"/>
    <col min="10" max="10" width="2.88671875" style="19" customWidth="1"/>
    <col min="11" max="11" width="9.5546875" style="19" customWidth="1"/>
    <col min="12" max="17" width="9.5546875" style="29" customWidth="1"/>
    <col min="18" max="16384" width="8.88671875" style="19" customWidth="1"/>
  </cols>
  <sheetData>
    <row r="1" spans="1:17" s="3" customFormat="1" ht="45" customHeight="1">
      <c r="A1" s="251" t="s">
        <v>417</v>
      </c>
      <c r="B1" s="251"/>
      <c r="C1" s="251"/>
      <c r="D1" s="251"/>
      <c r="E1" s="251"/>
      <c r="F1" s="251"/>
      <c r="G1" s="251"/>
      <c r="H1" s="251"/>
      <c r="I1" s="251"/>
      <c r="J1" s="177"/>
      <c r="K1" s="251" t="s">
        <v>268</v>
      </c>
      <c r="L1" s="251"/>
      <c r="M1" s="251"/>
      <c r="N1" s="251"/>
      <c r="O1" s="251"/>
      <c r="P1" s="251"/>
      <c r="Q1" s="251"/>
    </row>
    <row r="2" spans="1:17" s="7" customFormat="1" ht="25.5" customHeight="1" thickBot="1">
      <c r="A2" s="5" t="s">
        <v>122</v>
      </c>
      <c r="B2" s="5"/>
      <c r="C2" s="5"/>
      <c r="D2" s="5"/>
      <c r="E2" s="5" t="s">
        <v>71</v>
      </c>
      <c r="F2" s="160"/>
      <c r="G2" s="160"/>
      <c r="H2" s="130"/>
      <c r="I2" s="160"/>
      <c r="J2" s="161"/>
      <c r="K2" s="161"/>
      <c r="L2" s="160"/>
      <c r="M2" s="160"/>
      <c r="N2" s="160"/>
      <c r="O2" s="160"/>
      <c r="P2" s="160"/>
      <c r="Q2" s="8" t="s">
        <v>204</v>
      </c>
    </row>
    <row r="3" spans="1:17" s="7" customFormat="1" ht="16.5" customHeight="1" thickTop="1">
      <c r="A3" s="162" t="s">
        <v>141</v>
      </c>
      <c r="B3" s="264" t="s">
        <v>387</v>
      </c>
      <c r="C3" s="261"/>
      <c r="D3" s="261"/>
      <c r="E3" s="265"/>
      <c r="F3" s="259" t="s">
        <v>388</v>
      </c>
      <c r="G3" s="255"/>
      <c r="H3" s="255"/>
      <c r="I3" s="255"/>
      <c r="J3" s="75"/>
      <c r="K3" s="98" t="s">
        <v>389</v>
      </c>
      <c r="L3" s="259" t="s">
        <v>390</v>
      </c>
      <c r="M3" s="255"/>
      <c r="N3" s="255"/>
      <c r="O3" s="255"/>
      <c r="P3" s="255"/>
      <c r="Q3" s="255"/>
    </row>
    <row r="4" spans="1:17" s="7" customFormat="1" ht="16.5" customHeight="1">
      <c r="A4" s="134" t="s">
        <v>212</v>
      </c>
      <c r="B4" s="94" t="s">
        <v>205</v>
      </c>
      <c r="C4" s="100" t="s">
        <v>105</v>
      </c>
      <c r="D4" s="100" t="s">
        <v>106</v>
      </c>
      <c r="E4" s="100" t="s">
        <v>107</v>
      </c>
      <c r="F4" s="94" t="s">
        <v>61</v>
      </c>
      <c r="G4" s="94" t="s">
        <v>62</v>
      </c>
      <c r="H4" s="94" t="s">
        <v>63</v>
      </c>
      <c r="I4" s="75" t="s">
        <v>64</v>
      </c>
      <c r="J4" s="75"/>
      <c r="K4" s="53" t="s">
        <v>391</v>
      </c>
      <c r="L4" s="53" t="s">
        <v>206</v>
      </c>
      <c r="M4" s="100" t="s">
        <v>207</v>
      </c>
      <c r="N4" s="94" t="s">
        <v>208</v>
      </c>
      <c r="O4" s="53" t="s">
        <v>209</v>
      </c>
      <c r="P4" s="94" t="s">
        <v>210</v>
      </c>
      <c r="Q4" s="100" t="s">
        <v>211</v>
      </c>
    </row>
    <row r="5" spans="1:17" s="7" customFormat="1" ht="16.5" customHeight="1">
      <c r="A5" s="47" t="s">
        <v>70</v>
      </c>
      <c r="B5" s="74"/>
      <c r="C5" s="74"/>
      <c r="D5" s="74"/>
      <c r="E5" s="74" t="s">
        <v>60</v>
      </c>
      <c r="F5" s="77" t="s">
        <v>213</v>
      </c>
      <c r="G5" s="47" t="s">
        <v>214</v>
      </c>
      <c r="H5" s="47" t="s">
        <v>215</v>
      </c>
      <c r="I5" s="75" t="s">
        <v>216</v>
      </c>
      <c r="J5" s="75"/>
      <c r="K5" s="47" t="s">
        <v>392</v>
      </c>
      <c r="L5" s="47" t="s">
        <v>108</v>
      </c>
      <c r="M5" s="75"/>
      <c r="N5" s="77"/>
      <c r="O5" s="75"/>
      <c r="P5" s="77"/>
      <c r="Q5" s="74" t="s">
        <v>217</v>
      </c>
    </row>
    <row r="6" spans="1:17" s="7" customFormat="1" ht="16.5" customHeight="1">
      <c r="A6" s="85" t="s">
        <v>74</v>
      </c>
      <c r="B6" s="82" t="s">
        <v>59</v>
      </c>
      <c r="C6" s="82" t="s">
        <v>95</v>
      </c>
      <c r="D6" s="82" t="s">
        <v>96</v>
      </c>
      <c r="E6" s="82" t="s">
        <v>97</v>
      </c>
      <c r="F6" s="79" t="s">
        <v>98</v>
      </c>
      <c r="G6" s="79" t="s">
        <v>218</v>
      </c>
      <c r="H6" s="79" t="s">
        <v>218</v>
      </c>
      <c r="I6" s="82" t="s">
        <v>218</v>
      </c>
      <c r="J6" s="75"/>
      <c r="K6" s="81" t="s">
        <v>393</v>
      </c>
      <c r="L6" s="81" t="s">
        <v>219</v>
      </c>
      <c r="M6" s="82" t="s">
        <v>207</v>
      </c>
      <c r="N6" s="79" t="s">
        <v>208</v>
      </c>
      <c r="O6" s="80" t="s">
        <v>209</v>
      </c>
      <c r="P6" s="79" t="s">
        <v>210</v>
      </c>
      <c r="Q6" s="82" t="s">
        <v>219</v>
      </c>
    </row>
    <row r="7" spans="1:20" s="16" customFormat="1" ht="37.5" customHeight="1">
      <c r="A7" s="163">
        <v>2005</v>
      </c>
      <c r="B7" s="164">
        <f>SUM(C7:E7)</f>
        <v>501</v>
      </c>
      <c r="C7" s="248" t="s">
        <v>282</v>
      </c>
      <c r="D7" s="164">
        <f aca="true" t="shared" si="0" ref="D7:Q7">SUM(D8:D19)</f>
        <v>501</v>
      </c>
      <c r="E7" s="248" t="s">
        <v>282</v>
      </c>
      <c r="F7" s="164">
        <f t="shared" si="0"/>
        <v>133</v>
      </c>
      <c r="G7" s="248" t="s">
        <v>282</v>
      </c>
      <c r="H7" s="248" t="s">
        <v>282</v>
      </c>
      <c r="I7" s="164">
        <f t="shared" si="0"/>
        <v>309</v>
      </c>
      <c r="J7" s="164"/>
      <c r="K7" s="164">
        <f t="shared" si="0"/>
        <v>59</v>
      </c>
      <c r="L7" s="164">
        <f t="shared" si="0"/>
        <v>50</v>
      </c>
      <c r="M7" s="164">
        <f t="shared" si="0"/>
        <v>28</v>
      </c>
      <c r="N7" s="164">
        <f t="shared" si="0"/>
        <v>75</v>
      </c>
      <c r="O7" s="164">
        <f t="shared" si="0"/>
        <v>106</v>
      </c>
      <c r="P7" s="164">
        <f t="shared" si="0"/>
        <v>116</v>
      </c>
      <c r="Q7" s="164">
        <f t="shared" si="0"/>
        <v>126</v>
      </c>
      <c r="R7" s="165"/>
      <c r="S7" s="165"/>
      <c r="T7" s="165"/>
    </row>
    <row r="8" spans="1:17" ht="37.5" customHeight="1">
      <c r="A8" s="166" t="s">
        <v>394</v>
      </c>
      <c r="B8" s="167">
        <f aca="true" t="shared" si="1" ref="B8:B19">SUM(C8:E8)</f>
        <v>41</v>
      </c>
      <c r="C8" s="168" t="s">
        <v>282</v>
      </c>
      <c r="D8" s="168">
        <v>41</v>
      </c>
      <c r="E8" s="168" t="s">
        <v>282</v>
      </c>
      <c r="F8" s="168">
        <v>9</v>
      </c>
      <c r="G8" s="168" t="s">
        <v>282</v>
      </c>
      <c r="H8" s="168" t="s">
        <v>282</v>
      </c>
      <c r="I8" s="168">
        <v>32</v>
      </c>
      <c r="J8" s="168"/>
      <c r="K8" s="168" t="s">
        <v>282</v>
      </c>
      <c r="L8" s="168" t="s">
        <v>282</v>
      </c>
      <c r="M8" s="168" t="s">
        <v>282</v>
      </c>
      <c r="N8" s="168">
        <v>5</v>
      </c>
      <c r="O8" s="168" t="s">
        <v>282</v>
      </c>
      <c r="P8" s="169">
        <v>19</v>
      </c>
      <c r="Q8" s="169">
        <v>17</v>
      </c>
    </row>
    <row r="9" spans="1:17" ht="37.5" customHeight="1">
      <c r="A9" s="170" t="s">
        <v>395</v>
      </c>
      <c r="B9" s="167">
        <f t="shared" si="1"/>
        <v>33</v>
      </c>
      <c r="C9" s="168" t="s">
        <v>282</v>
      </c>
      <c r="D9" s="168">
        <v>33</v>
      </c>
      <c r="E9" s="168" t="s">
        <v>282</v>
      </c>
      <c r="F9" s="168">
        <v>9</v>
      </c>
      <c r="G9" s="168" t="s">
        <v>282</v>
      </c>
      <c r="H9" s="168" t="s">
        <v>282</v>
      </c>
      <c r="I9" s="168">
        <v>24</v>
      </c>
      <c r="J9" s="168"/>
      <c r="K9" s="168" t="s">
        <v>282</v>
      </c>
      <c r="L9" s="168" t="s">
        <v>282</v>
      </c>
      <c r="M9" s="168">
        <v>5</v>
      </c>
      <c r="N9" s="168">
        <v>6</v>
      </c>
      <c r="O9" s="168">
        <v>8</v>
      </c>
      <c r="P9" s="169">
        <v>9</v>
      </c>
      <c r="Q9" s="169">
        <v>5</v>
      </c>
    </row>
    <row r="10" spans="1:17" ht="37.5" customHeight="1">
      <c r="A10" s="171" t="s">
        <v>396</v>
      </c>
      <c r="B10" s="167">
        <f t="shared" si="1"/>
        <v>37</v>
      </c>
      <c r="C10" s="168" t="s">
        <v>282</v>
      </c>
      <c r="D10" s="168">
        <v>37</v>
      </c>
      <c r="E10" s="168" t="s">
        <v>282</v>
      </c>
      <c r="F10" s="168">
        <v>5</v>
      </c>
      <c r="G10" s="168" t="s">
        <v>282</v>
      </c>
      <c r="H10" s="168" t="s">
        <v>282</v>
      </c>
      <c r="I10" s="168">
        <v>32</v>
      </c>
      <c r="J10" s="168"/>
      <c r="K10" s="168" t="s">
        <v>282</v>
      </c>
      <c r="L10" s="168">
        <v>2</v>
      </c>
      <c r="M10" s="168" t="s">
        <v>282</v>
      </c>
      <c r="N10" s="168">
        <v>5</v>
      </c>
      <c r="O10" s="168">
        <v>17</v>
      </c>
      <c r="P10" s="169">
        <v>3</v>
      </c>
      <c r="Q10" s="169">
        <v>10</v>
      </c>
    </row>
    <row r="11" spans="1:17" ht="37.5" customHeight="1">
      <c r="A11" s="171" t="s">
        <v>397</v>
      </c>
      <c r="B11" s="167">
        <f t="shared" si="1"/>
        <v>42</v>
      </c>
      <c r="C11" s="168" t="s">
        <v>282</v>
      </c>
      <c r="D11" s="168">
        <v>42</v>
      </c>
      <c r="E11" s="168" t="s">
        <v>282</v>
      </c>
      <c r="F11" s="168">
        <v>18</v>
      </c>
      <c r="G11" s="168" t="s">
        <v>282</v>
      </c>
      <c r="H11" s="168" t="s">
        <v>282</v>
      </c>
      <c r="I11" s="168">
        <v>24</v>
      </c>
      <c r="J11" s="168"/>
      <c r="K11" s="168" t="s">
        <v>282</v>
      </c>
      <c r="L11" s="168">
        <v>5</v>
      </c>
      <c r="M11" s="168" t="s">
        <v>282</v>
      </c>
      <c r="N11" s="168">
        <v>8</v>
      </c>
      <c r="O11" s="168">
        <v>8</v>
      </c>
      <c r="P11" s="169">
        <v>12</v>
      </c>
      <c r="Q11" s="169">
        <v>9</v>
      </c>
    </row>
    <row r="12" spans="1:17" ht="37.5" customHeight="1">
      <c r="A12" s="171" t="s">
        <v>398</v>
      </c>
      <c r="B12" s="167">
        <f t="shared" si="1"/>
        <v>30</v>
      </c>
      <c r="C12" s="168" t="s">
        <v>282</v>
      </c>
      <c r="D12" s="168">
        <v>30</v>
      </c>
      <c r="E12" s="168" t="s">
        <v>282</v>
      </c>
      <c r="F12" s="168">
        <v>8</v>
      </c>
      <c r="G12" s="168" t="s">
        <v>282</v>
      </c>
      <c r="H12" s="168" t="s">
        <v>282</v>
      </c>
      <c r="I12" s="168">
        <v>22</v>
      </c>
      <c r="J12" s="168"/>
      <c r="K12" s="168" t="s">
        <v>282</v>
      </c>
      <c r="L12" s="168">
        <v>5</v>
      </c>
      <c r="M12" s="168">
        <v>7</v>
      </c>
      <c r="N12" s="168">
        <v>5</v>
      </c>
      <c r="O12" s="168">
        <v>9</v>
      </c>
      <c r="P12" s="169">
        <v>1</v>
      </c>
      <c r="Q12" s="169">
        <v>3</v>
      </c>
    </row>
    <row r="13" spans="1:17" ht="37.5" customHeight="1">
      <c r="A13" s="171" t="s">
        <v>399</v>
      </c>
      <c r="B13" s="167">
        <f t="shared" si="1"/>
        <v>43</v>
      </c>
      <c r="C13" s="168" t="s">
        <v>282</v>
      </c>
      <c r="D13" s="168">
        <v>43</v>
      </c>
      <c r="E13" s="168" t="s">
        <v>282</v>
      </c>
      <c r="F13" s="168">
        <v>10</v>
      </c>
      <c r="G13" s="168" t="s">
        <v>282</v>
      </c>
      <c r="H13" s="168" t="s">
        <v>282</v>
      </c>
      <c r="I13" s="168">
        <v>33</v>
      </c>
      <c r="J13" s="168"/>
      <c r="K13" s="168" t="s">
        <v>282</v>
      </c>
      <c r="L13" s="168">
        <v>9</v>
      </c>
      <c r="M13" s="168">
        <v>6</v>
      </c>
      <c r="N13" s="168">
        <v>12</v>
      </c>
      <c r="O13" s="168">
        <v>6</v>
      </c>
      <c r="P13" s="169">
        <v>7</v>
      </c>
      <c r="Q13" s="169">
        <v>3</v>
      </c>
    </row>
    <row r="14" spans="1:17" ht="37.5" customHeight="1">
      <c r="A14" s="171" t="s">
        <v>400</v>
      </c>
      <c r="B14" s="167">
        <f t="shared" si="1"/>
        <v>48</v>
      </c>
      <c r="C14" s="168" t="s">
        <v>282</v>
      </c>
      <c r="D14" s="168">
        <v>48</v>
      </c>
      <c r="E14" s="168" t="s">
        <v>282</v>
      </c>
      <c r="F14" s="168">
        <v>12</v>
      </c>
      <c r="G14" s="168" t="s">
        <v>282</v>
      </c>
      <c r="H14" s="168" t="s">
        <v>282</v>
      </c>
      <c r="I14" s="168">
        <v>36</v>
      </c>
      <c r="J14" s="168"/>
      <c r="K14" s="168" t="s">
        <v>282</v>
      </c>
      <c r="L14" s="168">
        <v>4</v>
      </c>
      <c r="M14" s="168">
        <v>4</v>
      </c>
      <c r="N14" s="168">
        <v>5</v>
      </c>
      <c r="O14" s="168">
        <v>13</v>
      </c>
      <c r="P14" s="169">
        <v>12</v>
      </c>
      <c r="Q14" s="169">
        <v>10</v>
      </c>
    </row>
    <row r="15" spans="1:17" ht="37.5" customHeight="1">
      <c r="A15" s="171" t="s">
        <v>401</v>
      </c>
      <c r="B15" s="167">
        <f t="shared" si="1"/>
        <v>37</v>
      </c>
      <c r="C15" s="168" t="s">
        <v>282</v>
      </c>
      <c r="D15" s="168">
        <v>37</v>
      </c>
      <c r="E15" s="168" t="s">
        <v>282</v>
      </c>
      <c r="F15" s="168">
        <v>11</v>
      </c>
      <c r="G15" s="168" t="s">
        <v>282</v>
      </c>
      <c r="H15" s="168" t="s">
        <v>282</v>
      </c>
      <c r="I15" s="168">
        <v>26</v>
      </c>
      <c r="J15" s="168"/>
      <c r="K15" s="168" t="s">
        <v>282</v>
      </c>
      <c r="L15" s="168">
        <v>4</v>
      </c>
      <c r="M15" s="168" t="s">
        <v>282</v>
      </c>
      <c r="N15" s="168">
        <v>7</v>
      </c>
      <c r="O15" s="168">
        <v>10</v>
      </c>
      <c r="P15" s="169">
        <v>6</v>
      </c>
      <c r="Q15" s="169">
        <v>10</v>
      </c>
    </row>
    <row r="16" spans="1:17" ht="37.5" customHeight="1">
      <c r="A16" s="171" t="s">
        <v>402</v>
      </c>
      <c r="B16" s="167">
        <f t="shared" si="1"/>
        <v>85</v>
      </c>
      <c r="C16" s="168" t="s">
        <v>282</v>
      </c>
      <c r="D16" s="168">
        <v>85</v>
      </c>
      <c r="E16" s="168" t="s">
        <v>282</v>
      </c>
      <c r="F16" s="168">
        <v>33</v>
      </c>
      <c r="G16" s="168" t="s">
        <v>282</v>
      </c>
      <c r="H16" s="168" t="s">
        <v>282</v>
      </c>
      <c r="I16" s="168">
        <v>51</v>
      </c>
      <c r="J16" s="168"/>
      <c r="K16" s="168">
        <v>1</v>
      </c>
      <c r="L16" s="168">
        <v>1</v>
      </c>
      <c r="M16" s="168">
        <v>4</v>
      </c>
      <c r="N16" s="168">
        <v>7</v>
      </c>
      <c r="O16" s="168">
        <v>17</v>
      </c>
      <c r="P16" s="169">
        <v>18</v>
      </c>
      <c r="Q16" s="169">
        <v>38</v>
      </c>
    </row>
    <row r="17" spans="1:17" ht="37.5" customHeight="1">
      <c r="A17" s="171" t="s">
        <v>403</v>
      </c>
      <c r="B17" s="167">
        <f t="shared" si="1"/>
        <v>35</v>
      </c>
      <c r="C17" s="168" t="s">
        <v>282</v>
      </c>
      <c r="D17" s="168">
        <v>35</v>
      </c>
      <c r="E17" s="168" t="s">
        <v>282</v>
      </c>
      <c r="F17" s="168">
        <v>7</v>
      </c>
      <c r="G17" s="168" t="s">
        <v>282</v>
      </c>
      <c r="H17" s="168" t="s">
        <v>282</v>
      </c>
      <c r="I17" s="168">
        <v>7</v>
      </c>
      <c r="J17" s="168"/>
      <c r="K17" s="168">
        <v>21</v>
      </c>
      <c r="L17" s="168">
        <v>1</v>
      </c>
      <c r="M17" s="168">
        <v>1</v>
      </c>
      <c r="N17" s="168">
        <v>5</v>
      </c>
      <c r="O17" s="168">
        <v>6</v>
      </c>
      <c r="P17" s="169">
        <v>12</v>
      </c>
      <c r="Q17" s="169">
        <v>10</v>
      </c>
    </row>
    <row r="18" spans="1:17" ht="37.5" customHeight="1">
      <c r="A18" s="171" t="s">
        <v>404</v>
      </c>
      <c r="B18" s="167">
        <f t="shared" si="1"/>
        <v>40</v>
      </c>
      <c r="C18" s="168" t="s">
        <v>282</v>
      </c>
      <c r="D18" s="168">
        <v>40</v>
      </c>
      <c r="E18" s="168" t="s">
        <v>282</v>
      </c>
      <c r="F18" s="168">
        <v>10</v>
      </c>
      <c r="G18" s="168" t="s">
        <v>282</v>
      </c>
      <c r="H18" s="168" t="s">
        <v>282</v>
      </c>
      <c r="I18" s="168">
        <v>9</v>
      </c>
      <c r="J18" s="168"/>
      <c r="K18" s="168">
        <v>21</v>
      </c>
      <c r="L18" s="168">
        <v>12</v>
      </c>
      <c r="M18" s="168">
        <v>1</v>
      </c>
      <c r="N18" s="168">
        <v>6</v>
      </c>
      <c r="O18" s="168">
        <v>6</v>
      </c>
      <c r="P18" s="169">
        <v>8</v>
      </c>
      <c r="Q18" s="169">
        <v>7</v>
      </c>
    </row>
    <row r="19" spans="1:17" ht="37.5" customHeight="1" thickBot="1">
      <c r="A19" s="172" t="s">
        <v>405</v>
      </c>
      <c r="B19" s="173">
        <f t="shared" si="1"/>
        <v>30</v>
      </c>
      <c r="C19" s="174" t="s">
        <v>282</v>
      </c>
      <c r="D19" s="174">
        <v>30</v>
      </c>
      <c r="E19" s="174" t="s">
        <v>282</v>
      </c>
      <c r="F19" s="174">
        <v>1</v>
      </c>
      <c r="G19" s="174" t="s">
        <v>282</v>
      </c>
      <c r="H19" s="174" t="s">
        <v>282</v>
      </c>
      <c r="I19" s="174">
        <v>13</v>
      </c>
      <c r="J19" s="168"/>
      <c r="K19" s="174">
        <v>16</v>
      </c>
      <c r="L19" s="174">
        <v>7</v>
      </c>
      <c r="M19" s="174" t="s">
        <v>282</v>
      </c>
      <c r="N19" s="174">
        <v>4</v>
      </c>
      <c r="O19" s="174">
        <v>6</v>
      </c>
      <c r="P19" s="175">
        <v>9</v>
      </c>
      <c r="Q19" s="175">
        <v>4</v>
      </c>
    </row>
    <row r="20" spans="1:17" ht="16.5" customHeight="1" thickTop="1">
      <c r="A20" s="28" t="s">
        <v>280</v>
      </c>
      <c r="B20" s="176"/>
      <c r="C20" s="176"/>
      <c r="D20" s="176"/>
      <c r="E20" s="176"/>
      <c r="F20" s="176"/>
      <c r="G20" s="176"/>
      <c r="I20" s="176"/>
      <c r="J20" s="150"/>
      <c r="K20" s="150"/>
      <c r="L20" s="176"/>
      <c r="M20" s="176"/>
      <c r="N20" s="176"/>
      <c r="O20" s="176"/>
      <c r="P20" s="176"/>
      <c r="Q20" s="150"/>
    </row>
    <row r="21" spans="2:17" ht="16.5" customHeight="1">
      <c r="B21" s="176"/>
      <c r="C21" s="176"/>
      <c r="D21" s="176"/>
      <c r="E21" s="176"/>
      <c r="F21" s="176"/>
      <c r="G21" s="176"/>
      <c r="I21" s="176"/>
      <c r="J21" s="150"/>
      <c r="K21" s="150"/>
      <c r="L21" s="176"/>
      <c r="M21" s="176"/>
      <c r="N21" s="176"/>
      <c r="O21" s="176"/>
      <c r="P21" s="176"/>
      <c r="Q21" s="150"/>
    </row>
    <row r="22" spans="2:17" ht="16.5" customHeight="1">
      <c r="B22" s="176"/>
      <c r="C22" s="176"/>
      <c r="D22" s="176"/>
      <c r="E22" s="176"/>
      <c r="F22" s="176"/>
      <c r="G22" s="176"/>
      <c r="I22" s="176"/>
      <c r="J22" s="150"/>
      <c r="K22" s="150"/>
      <c r="L22" s="176"/>
      <c r="M22" s="176"/>
      <c r="N22" s="176"/>
      <c r="O22" s="176"/>
      <c r="P22" s="176"/>
      <c r="Q22" s="150"/>
    </row>
    <row r="23" spans="2:17" ht="16.5" customHeight="1">
      <c r="B23" s="176"/>
      <c r="C23" s="176"/>
      <c r="D23" s="176"/>
      <c r="E23" s="176"/>
      <c r="F23" s="176"/>
      <c r="G23" s="176"/>
      <c r="I23" s="176"/>
      <c r="J23" s="150"/>
      <c r="K23" s="150"/>
      <c r="L23" s="176"/>
      <c r="M23" s="176"/>
      <c r="N23" s="176"/>
      <c r="O23" s="176"/>
      <c r="P23" s="176"/>
      <c r="Q23" s="176"/>
    </row>
    <row r="24" spans="2:17" ht="16.5" customHeight="1">
      <c r="B24" s="176"/>
      <c r="C24" s="176"/>
      <c r="D24" s="176"/>
      <c r="E24" s="176"/>
      <c r="F24" s="176"/>
      <c r="G24" s="176"/>
      <c r="I24" s="176"/>
      <c r="J24" s="150"/>
      <c r="K24" s="150"/>
      <c r="L24" s="176"/>
      <c r="M24" s="176"/>
      <c r="N24" s="176"/>
      <c r="O24" s="176"/>
      <c r="P24" s="176"/>
      <c r="Q24" s="176"/>
    </row>
  </sheetData>
  <mergeCells count="5">
    <mergeCell ref="A1:I1"/>
    <mergeCell ref="K1:Q1"/>
    <mergeCell ref="F3:I3"/>
    <mergeCell ref="L3:Q3"/>
    <mergeCell ref="B3:E3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5" r:id="rId3"/>
  <headerFooter alignWithMargins="0">
    <oddHeader>&amp;L&amp;"굴림체,굵게"&amp;12공공행정 및 사법&amp;R&amp;"Times New Roman,보통"&amp;12Public Administration and Justice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29" customWidth="1"/>
    <col min="2" max="9" width="8.77734375" style="29" customWidth="1"/>
    <col min="10" max="10" width="2.77734375" style="30" customWidth="1"/>
    <col min="11" max="11" width="11.77734375" style="29" customWidth="1"/>
    <col min="12" max="12" width="11.77734375" style="192" customWidth="1"/>
    <col min="13" max="13" width="11.77734375" style="193" customWidth="1"/>
    <col min="14" max="14" width="11.77734375" style="192" customWidth="1"/>
    <col min="15" max="16" width="11.77734375" style="19" customWidth="1"/>
    <col min="17" max="16384" width="8.88671875" style="19" customWidth="1"/>
  </cols>
  <sheetData>
    <row r="1" spans="1:16" s="3" customFormat="1" ht="45" customHeight="1">
      <c r="A1" s="251" t="s">
        <v>467</v>
      </c>
      <c r="B1" s="251"/>
      <c r="C1" s="251"/>
      <c r="D1" s="251"/>
      <c r="E1" s="251"/>
      <c r="F1" s="251"/>
      <c r="G1" s="251"/>
      <c r="H1" s="251"/>
      <c r="I1" s="251"/>
      <c r="J1" s="116"/>
      <c r="K1" s="251" t="s">
        <v>99</v>
      </c>
      <c r="L1" s="251"/>
      <c r="M1" s="251"/>
      <c r="N1" s="251"/>
      <c r="O1" s="251"/>
      <c r="P1" s="251"/>
    </row>
    <row r="2" spans="1:16" s="7" customFormat="1" ht="25.5" customHeight="1" thickBot="1">
      <c r="A2" s="5" t="s">
        <v>220</v>
      </c>
      <c r="B2" s="5"/>
      <c r="C2" s="5"/>
      <c r="D2" s="5"/>
      <c r="E2" s="5"/>
      <c r="F2" s="5"/>
      <c r="G2" s="5"/>
      <c r="H2" s="5"/>
      <c r="I2" s="5"/>
      <c r="J2" s="52"/>
      <c r="K2" s="8"/>
      <c r="L2" s="178"/>
      <c r="M2" s="179"/>
      <c r="N2" s="178"/>
      <c r="O2" s="5"/>
      <c r="P2" s="8" t="s">
        <v>57</v>
      </c>
    </row>
    <row r="3" spans="1:16" s="7" customFormat="1" ht="16.5" customHeight="1" thickTop="1">
      <c r="A3" s="162" t="s">
        <v>409</v>
      </c>
      <c r="B3" s="264" t="s">
        <v>18</v>
      </c>
      <c r="C3" s="265"/>
      <c r="D3" s="261" t="s">
        <v>221</v>
      </c>
      <c r="E3" s="265"/>
      <c r="F3" s="264" t="s">
        <v>222</v>
      </c>
      <c r="G3" s="265"/>
      <c r="H3" s="264" t="s">
        <v>223</v>
      </c>
      <c r="I3" s="261"/>
      <c r="J3" s="75"/>
      <c r="K3" s="276" t="s">
        <v>224</v>
      </c>
      <c r="L3" s="277"/>
      <c r="M3" s="279" t="s">
        <v>225</v>
      </c>
      <c r="N3" s="280"/>
      <c r="O3" s="264" t="s">
        <v>226</v>
      </c>
      <c r="P3" s="261"/>
    </row>
    <row r="4" spans="1:16" s="7" customFormat="1" ht="16.5" customHeight="1">
      <c r="A4" s="134" t="s">
        <v>212</v>
      </c>
      <c r="B4" s="246" t="s">
        <v>1</v>
      </c>
      <c r="C4" s="278"/>
      <c r="D4" s="246" t="s">
        <v>102</v>
      </c>
      <c r="E4" s="278"/>
      <c r="F4" s="246" t="s">
        <v>227</v>
      </c>
      <c r="G4" s="278"/>
      <c r="H4" s="246" t="s">
        <v>101</v>
      </c>
      <c r="I4" s="275"/>
      <c r="J4" s="75"/>
      <c r="K4" s="275" t="s">
        <v>103</v>
      </c>
      <c r="L4" s="278"/>
      <c r="M4" s="281" t="s">
        <v>228</v>
      </c>
      <c r="N4" s="282"/>
      <c r="O4" s="244" t="s">
        <v>229</v>
      </c>
      <c r="P4" s="245"/>
    </row>
    <row r="5" spans="1:16" s="7" customFormat="1" ht="16.5" customHeight="1">
      <c r="A5" s="47" t="s">
        <v>70</v>
      </c>
      <c r="B5" s="74" t="s">
        <v>230</v>
      </c>
      <c r="C5" s="94" t="s">
        <v>231</v>
      </c>
      <c r="D5" s="94" t="s">
        <v>230</v>
      </c>
      <c r="E5" s="75" t="s">
        <v>231</v>
      </c>
      <c r="F5" s="74" t="s">
        <v>230</v>
      </c>
      <c r="G5" s="94" t="s">
        <v>231</v>
      </c>
      <c r="H5" s="74" t="s">
        <v>230</v>
      </c>
      <c r="I5" s="100" t="s">
        <v>231</v>
      </c>
      <c r="J5" s="75"/>
      <c r="K5" s="75" t="s">
        <v>230</v>
      </c>
      <c r="L5" s="180" t="s">
        <v>231</v>
      </c>
      <c r="M5" s="181" t="s">
        <v>230</v>
      </c>
      <c r="N5" s="180" t="s">
        <v>231</v>
      </c>
      <c r="O5" s="75" t="s">
        <v>230</v>
      </c>
      <c r="P5" s="100" t="s">
        <v>231</v>
      </c>
    </row>
    <row r="6" spans="1:16" s="7" customFormat="1" ht="16.5" customHeight="1">
      <c r="A6" s="85" t="s">
        <v>74</v>
      </c>
      <c r="B6" s="82" t="s">
        <v>100</v>
      </c>
      <c r="C6" s="79" t="s">
        <v>58</v>
      </c>
      <c r="D6" s="82" t="s">
        <v>100</v>
      </c>
      <c r="E6" s="79" t="s">
        <v>58</v>
      </c>
      <c r="F6" s="82" t="s">
        <v>100</v>
      </c>
      <c r="G6" s="79" t="s">
        <v>58</v>
      </c>
      <c r="H6" s="82" t="s">
        <v>100</v>
      </c>
      <c r="I6" s="82" t="s">
        <v>58</v>
      </c>
      <c r="J6" s="75"/>
      <c r="K6" s="81" t="s">
        <v>100</v>
      </c>
      <c r="L6" s="182" t="s">
        <v>58</v>
      </c>
      <c r="M6" s="82" t="s">
        <v>100</v>
      </c>
      <c r="N6" s="182" t="s">
        <v>58</v>
      </c>
      <c r="O6" s="82" t="s">
        <v>100</v>
      </c>
      <c r="P6" s="82" t="s">
        <v>58</v>
      </c>
    </row>
    <row r="7" spans="1:16" s="7" customFormat="1" ht="28.5" customHeight="1">
      <c r="A7" s="183">
        <v>2001</v>
      </c>
      <c r="B7" s="184">
        <f aca="true" t="shared" si="0" ref="B7:C10">SUM(D7,F7,H7,K7,M7,O7)</f>
        <v>557</v>
      </c>
      <c r="C7" s="41">
        <f t="shared" si="0"/>
        <v>565</v>
      </c>
      <c r="D7" s="41">
        <v>7</v>
      </c>
      <c r="E7" s="41">
        <v>7</v>
      </c>
      <c r="F7" s="41">
        <v>19</v>
      </c>
      <c r="G7" s="41">
        <v>19</v>
      </c>
      <c r="H7" s="41">
        <v>85</v>
      </c>
      <c r="I7" s="41">
        <v>86</v>
      </c>
      <c r="J7" s="41"/>
      <c r="K7" s="41">
        <v>27</v>
      </c>
      <c r="L7" s="41">
        <v>35</v>
      </c>
      <c r="M7" s="41">
        <v>22</v>
      </c>
      <c r="N7" s="41">
        <v>22</v>
      </c>
      <c r="O7" s="41">
        <v>397</v>
      </c>
      <c r="P7" s="41">
        <v>396</v>
      </c>
    </row>
    <row r="8" spans="1:16" s="7" customFormat="1" ht="28.5" customHeight="1">
      <c r="A8" s="34">
        <v>2002</v>
      </c>
      <c r="B8" s="185">
        <f t="shared" si="0"/>
        <v>584</v>
      </c>
      <c r="C8" s="41">
        <f t="shared" si="0"/>
        <v>583</v>
      </c>
      <c r="D8" s="186" t="s">
        <v>282</v>
      </c>
      <c r="E8" s="186" t="s">
        <v>282</v>
      </c>
      <c r="F8" s="41">
        <v>41</v>
      </c>
      <c r="G8" s="41">
        <v>39</v>
      </c>
      <c r="H8" s="41">
        <v>48</v>
      </c>
      <c r="I8" s="41">
        <v>52</v>
      </c>
      <c r="J8" s="41"/>
      <c r="K8" s="41">
        <v>50</v>
      </c>
      <c r="L8" s="41">
        <v>48</v>
      </c>
      <c r="M8" s="41">
        <v>17</v>
      </c>
      <c r="N8" s="41">
        <v>19</v>
      </c>
      <c r="O8" s="186">
        <v>428</v>
      </c>
      <c r="P8" s="41">
        <v>425</v>
      </c>
    </row>
    <row r="9" spans="1:16" s="7" customFormat="1" ht="28.5" customHeight="1">
      <c r="A9" s="187">
        <v>2003</v>
      </c>
      <c r="B9" s="185">
        <f t="shared" si="0"/>
        <v>542</v>
      </c>
      <c r="C9" s="41">
        <f t="shared" si="0"/>
        <v>584</v>
      </c>
      <c r="D9" s="41">
        <v>1</v>
      </c>
      <c r="E9" s="41">
        <v>1</v>
      </c>
      <c r="F9" s="41">
        <v>14</v>
      </c>
      <c r="G9" s="41">
        <v>13</v>
      </c>
      <c r="H9" s="41">
        <v>54</v>
      </c>
      <c r="I9" s="41">
        <v>56</v>
      </c>
      <c r="J9" s="41"/>
      <c r="K9" s="41">
        <v>43</v>
      </c>
      <c r="L9" s="41">
        <v>63</v>
      </c>
      <c r="M9" s="41">
        <v>12</v>
      </c>
      <c r="N9" s="41">
        <v>16</v>
      </c>
      <c r="O9" s="41">
        <v>418</v>
      </c>
      <c r="P9" s="41">
        <v>435</v>
      </c>
    </row>
    <row r="10" spans="1:16" s="7" customFormat="1" ht="28.5" customHeight="1">
      <c r="A10" s="187">
        <v>2004</v>
      </c>
      <c r="B10" s="185">
        <f t="shared" si="0"/>
        <v>681</v>
      </c>
      <c r="C10" s="41">
        <f t="shared" si="0"/>
        <v>580</v>
      </c>
      <c r="D10" s="41">
        <v>1</v>
      </c>
      <c r="E10" s="41"/>
      <c r="F10" s="41">
        <v>17</v>
      </c>
      <c r="G10" s="41">
        <v>15</v>
      </c>
      <c r="H10" s="41">
        <v>68</v>
      </c>
      <c r="I10" s="41">
        <v>59</v>
      </c>
      <c r="J10" s="41"/>
      <c r="K10" s="41">
        <v>90</v>
      </c>
      <c r="L10" s="41">
        <v>59</v>
      </c>
      <c r="M10" s="41">
        <v>17</v>
      </c>
      <c r="N10" s="41">
        <v>12</v>
      </c>
      <c r="O10" s="41">
        <v>488</v>
      </c>
      <c r="P10" s="41">
        <v>435</v>
      </c>
    </row>
    <row r="11" spans="1:16" s="16" customFormat="1" ht="28.5" customHeight="1">
      <c r="A11" s="163">
        <v>2005</v>
      </c>
      <c r="B11" s="188">
        <f>SUM(D11,F11,H11,K11,M11,O11)</f>
        <v>612</v>
      </c>
      <c r="C11" s="43">
        <f>SUM(E11,G11,I11,L11,N11,P11)</f>
        <v>519</v>
      </c>
      <c r="D11" s="43">
        <f>SUM(D12:D23)</f>
        <v>1</v>
      </c>
      <c r="E11" s="43">
        <f aca="true" t="shared" si="1" ref="E11:P11">SUM(E12:E23)</f>
        <v>1</v>
      </c>
      <c r="F11" s="43">
        <f t="shared" si="1"/>
        <v>21</v>
      </c>
      <c r="G11" s="43">
        <f t="shared" si="1"/>
        <v>18</v>
      </c>
      <c r="H11" s="43">
        <f t="shared" si="1"/>
        <v>72</v>
      </c>
      <c r="I11" s="43">
        <f t="shared" si="1"/>
        <v>67</v>
      </c>
      <c r="J11" s="43"/>
      <c r="K11" s="43">
        <f t="shared" si="1"/>
        <v>87</v>
      </c>
      <c r="L11" s="43">
        <f t="shared" si="1"/>
        <v>58</v>
      </c>
      <c r="M11" s="43">
        <f t="shared" si="1"/>
        <v>23</v>
      </c>
      <c r="N11" s="43">
        <f t="shared" si="1"/>
        <v>21</v>
      </c>
      <c r="O11" s="43">
        <f t="shared" si="1"/>
        <v>408</v>
      </c>
      <c r="P11" s="43">
        <f t="shared" si="1"/>
        <v>354</v>
      </c>
    </row>
    <row r="12" spans="1:16" ht="28.5" customHeight="1">
      <c r="A12" s="166" t="s">
        <v>394</v>
      </c>
      <c r="B12" s="185">
        <f aca="true" t="shared" si="2" ref="B12:B23">SUM(D12,F12,H12,K12,M12,O12)</f>
        <v>31</v>
      </c>
      <c r="C12" s="41">
        <f aca="true" t="shared" si="3" ref="C12:C23">SUM(E12,G12,I12,L12,N12,P12)</f>
        <v>31</v>
      </c>
      <c r="D12" s="12" t="s">
        <v>282</v>
      </c>
      <c r="E12" s="12" t="s">
        <v>282</v>
      </c>
      <c r="F12" s="12">
        <v>2</v>
      </c>
      <c r="G12" s="12">
        <v>3</v>
      </c>
      <c r="H12" s="12">
        <v>3</v>
      </c>
      <c r="I12" s="12">
        <v>3</v>
      </c>
      <c r="J12" s="12"/>
      <c r="K12" s="12">
        <v>4</v>
      </c>
      <c r="L12" s="12">
        <v>4</v>
      </c>
      <c r="M12" s="12">
        <v>2</v>
      </c>
      <c r="N12" s="12">
        <v>2</v>
      </c>
      <c r="O12" s="12">
        <v>20</v>
      </c>
      <c r="P12" s="12">
        <v>19</v>
      </c>
    </row>
    <row r="13" spans="1:16" ht="28.5" customHeight="1">
      <c r="A13" s="170" t="s">
        <v>395</v>
      </c>
      <c r="B13" s="185">
        <f t="shared" si="2"/>
        <v>25</v>
      </c>
      <c r="C13" s="41">
        <f t="shared" si="3"/>
        <v>25</v>
      </c>
      <c r="D13" s="12" t="s">
        <v>282</v>
      </c>
      <c r="E13" s="12" t="s">
        <v>282</v>
      </c>
      <c r="F13" s="12">
        <v>1</v>
      </c>
      <c r="G13" s="12">
        <v>1</v>
      </c>
      <c r="H13" s="12">
        <v>3</v>
      </c>
      <c r="I13" s="12">
        <v>3</v>
      </c>
      <c r="J13" s="12"/>
      <c r="K13" s="12">
        <v>5</v>
      </c>
      <c r="L13" s="12">
        <v>8</v>
      </c>
      <c r="M13" s="12" t="s">
        <v>282</v>
      </c>
      <c r="N13" s="12" t="s">
        <v>282</v>
      </c>
      <c r="O13" s="12">
        <v>16</v>
      </c>
      <c r="P13" s="12">
        <v>13</v>
      </c>
    </row>
    <row r="14" spans="1:16" ht="28.5" customHeight="1">
      <c r="A14" s="171" t="s">
        <v>396</v>
      </c>
      <c r="B14" s="185">
        <f t="shared" si="2"/>
        <v>61</v>
      </c>
      <c r="C14" s="41">
        <f t="shared" si="3"/>
        <v>51</v>
      </c>
      <c r="D14" s="12" t="s">
        <v>282</v>
      </c>
      <c r="E14" s="12" t="s">
        <v>282</v>
      </c>
      <c r="F14" s="12">
        <v>3</v>
      </c>
      <c r="G14" s="12">
        <v>2</v>
      </c>
      <c r="H14" s="12">
        <v>5</v>
      </c>
      <c r="I14" s="12">
        <v>5</v>
      </c>
      <c r="J14" s="12"/>
      <c r="K14" s="12">
        <v>4</v>
      </c>
      <c r="L14" s="12">
        <v>1</v>
      </c>
      <c r="M14" s="12">
        <v>2</v>
      </c>
      <c r="N14" s="12">
        <v>2</v>
      </c>
      <c r="O14" s="12">
        <v>47</v>
      </c>
      <c r="P14" s="12">
        <v>41</v>
      </c>
    </row>
    <row r="15" spans="1:16" ht="28.5" customHeight="1">
      <c r="A15" s="171" t="s">
        <v>397</v>
      </c>
      <c r="B15" s="185">
        <f t="shared" si="2"/>
        <v>55</v>
      </c>
      <c r="C15" s="41">
        <f t="shared" si="3"/>
        <v>36</v>
      </c>
      <c r="D15" s="12" t="s">
        <v>282</v>
      </c>
      <c r="E15" s="12" t="s">
        <v>282</v>
      </c>
      <c r="F15" s="12">
        <v>1</v>
      </c>
      <c r="G15" s="12" t="s">
        <v>282</v>
      </c>
      <c r="H15" s="12">
        <v>4</v>
      </c>
      <c r="I15" s="12">
        <v>3</v>
      </c>
      <c r="J15" s="12"/>
      <c r="K15" s="12">
        <v>10</v>
      </c>
      <c r="L15" s="12">
        <v>2</v>
      </c>
      <c r="M15" s="12">
        <v>1</v>
      </c>
      <c r="N15" s="12" t="s">
        <v>282</v>
      </c>
      <c r="O15" s="12">
        <v>39</v>
      </c>
      <c r="P15" s="12">
        <v>31</v>
      </c>
    </row>
    <row r="16" spans="1:16" ht="28.5" customHeight="1">
      <c r="A16" s="171" t="s">
        <v>271</v>
      </c>
      <c r="B16" s="185">
        <f t="shared" si="2"/>
        <v>50</v>
      </c>
      <c r="C16" s="41">
        <f t="shared" si="3"/>
        <v>43</v>
      </c>
      <c r="D16" s="12" t="s">
        <v>282</v>
      </c>
      <c r="E16" s="12" t="s">
        <v>282</v>
      </c>
      <c r="F16" s="12">
        <v>6</v>
      </c>
      <c r="G16" s="12">
        <v>5</v>
      </c>
      <c r="H16" s="12">
        <v>6</v>
      </c>
      <c r="I16" s="12">
        <v>6</v>
      </c>
      <c r="J16" s="12"/>
      <c r="K16" s="12">
        <v>3</v>
      </c>
      <c r="L16" s="12">
        <v>1</v>
      </c>
      <c r="M16" s="12">
        <v>2</v>
      </c>
      <c r="N16" s="12">
        <v>2</v>
      </c>
      <c r="O16" s="12">
        <v>33</v>
      </c>
      <c r="P16" s="12">
        <v>29</v>
      </c>
    </row>
    <row r="17" spans="1:16" ht="28.5" customHeight="1">
      <c r="A17" s="171" t="s">
        <v>406</v>
      </c>
      <c r="B17" s="185">
        <f t="shared" si="2"/>
        <v>78</v>
      </c>
      <c r="C17" s="41">
        <f t="shared" si="3"/>
        <v>55</v>
      </c>
      <c r="D17" s="12" t="s">
        <v>282</v>
      </c>
      <c r="E17" s="12" t="s">
        <v>282</v>
      </c>
      <c r="F17" s="12">
        <v>2</v>
      </c>
      <c r="G17" s="12">
        <v>1</v>
      </c>
      <c r="H17" s="12">
        <v>10</v>
      </c>
      <c r="I17" s="12">
        <v>7</v>
      </c>
      <c r="J17" s="12"/>
      <c r="K17" s="12">
        <v>12</v>
      </c>
      <c r="L17" s="12">
        <v>4</v>
      </c>
      <c r="M17" s="12">
        <v>1</v>
      </c>
      <c r="N17" s="12">
        <v>1</v>
      </c>
      <c r="O17" s="12">
        <v>53</v>
      </c>
      <c r="P17" s="12">
        <v>42</v>
      </c>
    </row>
    <row r="18" spans="1:16" ht="28.5" customHeight="1">
      <c r="A18" s="171" t="s">
        <v>407</v>
      </c>
      <c r="B18" s="185">
        <f t="shared" si="2"/>
        <v>60</v>
      </c>
      <c r="C18" s="41">
        <f t="shared" si="3"/>
        <v>55</v>
      </c>
      <c r="D18" s="12" t="s">
        <v>282</v>
      </c>
      <c r="E18" s="12" t="s">
        <v>282</v>
      </c>
      <c r="F18" s="12" t="s">
        <v>282</v>
      </c>
      <c r="G18" s="12" t="s">
        <v>282</v>
      </c>
      <c r="H18" s="12">
        <v>8</v>
      </c>
      <c r="I18" s="12">
        <v>9</v>
      </c>
      <c r="J18" s="12"/>
      <c r="K18" s="12">
        <v>8</v>
      </c>
      <c r="L18" s="12">
        <v>7</v>
      </c>
      <c r="M18" s="12">
        <v>2</v>
      </c>
      <c r="N18" s="12">
        <v>2</v>
      </c>
      <c r="O18" s="12">
        <v>42</v>
      </c>
      <c r="P18" s="12">
        <v>37</v>
      </c>
    </row>
    <row r="19" spans="1:16" ht="28.5" customHeight="1">
      <c r="A19" s="171" t="s">
        <v>401</v>
      </c>
      <c r="B19" s="185">
        <f t="shared" si="2"/>
        <v>58</v>
      </c>
      <c r="C19" s="41">
        <f t="shared" si="3"/>
        <v>49</v>
      </c>
      <c r="D19" s="12" t="s">
        <v>282</v>
      </c>
      <c r="E19" s="12" t="s">
        <v>282</v>
      </c>
      <c r="F19" s="12">
        <v>1</v>
      </c>
      <c r="G19" s="12">
        <v>1</v>
      </c>
      <c r="H19" s="12">
        <v>11</v>
      </c>
      <c r="I19" s="12">
        <v>9</v>
      </c>
      <c r="J19" s="12"/>
      <c r="K19" s="12">
        <v>3</v>
      </c>
      <c r="L19" s="12">
        <v>4</v>
      </c>
      <c r="M19" s="12">
        <v>3</v>
      </c>
      <c r="N19" s="12">
        <v>3</v>
      </c>
      <c r="O19" s="12">
        <v>40</v>
      </c>
      <c r="P19" s="12">
        <v>32</v>
      </c>
    </row>
    <row r="20" spans="1:16" ht="28.5" customHeight="1">
      <c r="A20" s="171" t="s">
        <v>402</v>
      </c>
      <c r="B20" s="185">
        <f t="shared" si="2"/>
        <v>52</v>
      </c>
      <c r="C20" s="41">
        <f t="shared" si="3"/>
        <v>51</v>
      </c>
      <c r="D20" s="12">
        <v>1</v>
      </c>
      <c r="E20" s="12">
        <v>1</v>
      </c>
      <c r="F20" s="12">
        <v>3</v>
      </c>
      <c r="G20" s="12">
        <v>3</v>
      </c>
      <c r="H20" s="12">
        <v>6</v>
      </c>
      <c r="I20" s="12">
        <v>6</v>
      </c>
      <c r="J20" s="12"/>
      <c r="K20" s="12">
        <v>9</v>
      </c>
      <c r="L20" s="12">
        <v>8</v>
      </c>
      <c r="M20" s="12">
        <v>5</v>
      </c>
      <c r="N20" s="12">
        <v>5</v>
      </c>
      <c r="O20" s="12">
        <v>28</v>
      </c>
      <c r="P20" s="12">
        <v>28</v>
      </c>
    </row>
    <row r="21" spans="1:16" ht="28.5" customHeight="1">
      <c r="A21" s="171" t="s">
        <v>403</v>
      </c>
      <c r="B21" s="185">
        <f t="shared" si="2"/>
        <v>46</v>
      </c>
      <c r="C21" s="41">
        <f t="shared" si="3"/>
        <v>38</v>
      </c>
      <c r="D21" s="12" t="s">
        <v>282</v>
      </c>
      <c r="E21" s="12" t="s">
        <v>282</v>
      </c>
      <c r="F21" s="12">
        <v>1</v>
      </c>
      <c r="G21" s="12">
        <v>1</v>
      </c>
      <c r="H21" s="12">
        <v>11</v>
      </c>
      <c r="I21" s="12">
        <v>11</v>
      </c>
      <c r="J21" s="12"/>
      <c r="K21" s="12">
        <v>9</v>
      </c>
      <c r="L21" s="12">
        <v>5</v>
      </c>
      <c r="M21" s="12">
        <v>1</v>
      </c>
      <c r="N21" s="12">
        <v>1</v>
      </c>
      <c r="O21" s="12">
        <v>24</v>
      </c>
      <c r="P21" s="12">
        <v>20</v>
      </c>
    </row>
    <row r="22" spans="1:16" ht="28.5" customHeight="1">
      <c r="A22" s="171" t="s">
        <v>404</v>
      </c>
      <c r="B22" s="185">
        <f t="shared" si="2"/>
        <v>52</v>
      </c>
      <c r="C22" s="41">
        <f t="shared" si="3"/>
        <v>44</v>
      </c>
      <c r="D22" s="12" t="s">
        <v>282</v>
      </c>
      <c r="E22" s="12" t="s">
        <v>282</v>
      </c>
      <c r="F22" s="12">
        <v>1</v>
      </c>
      <c r="G22" s="12">
        <v>1</v>
      </c>
      <c r="H22" s="12">
        <v>4</v>
      </c>
      <c r="I22" s="12">
        <v>4</v>
      </c>
      <c r="J22" s="12"/>
      <c r="K22" s="12">
        <v>6</v>
      </c>
      <c r="L22" s="12">
        <v>2</v>
      </c>
      <c r="M22" s="12">
        <v>2</v>
      </c>
      <c r="N22" s="12">
        <v>1</v>
      </c>
      <c r="O22" s="12">
        <v>39</v>
      </c>
      <c r="P22" s="12">
        <v>36</v>
      </c>
    </row>
    <row r="23" spans="1:16" ht="28.5" customHeight="1" thickBot="1">
      <c r="A23" s="172" t="s">
        <v>405</v>
      </c>
      <c r="B23" s="189">
        <f t="shared" si="2"/>
        <v>44</v>
      </c>
      <c r="C23" s="190">
        <f t="shared" si="3"/>
        <v>41</v>
      </c>
      <c r="D23" s="25" t="s">
        <v>282</v>
      </c>
      <c r="E23" s="25" t="s">
        <v>282</v>
      </c>
      <c r="F23" s="25" t="s">
        <v>282</v>
      </c>
      <c r="G23" s="25" t="s">
        <v>282</v>
      </c>
      <c r="H23" s="25">
        <v>1</v>
      </c>
      <c r="I23" s="25">
        <v>1</v>
      </c>
      <c r="J23" s="12"/>
      <c r="K23" s="25">
        <v>14</v>
      </c>
      <c r="L23" s="25">
        <v>12</v>
      </c>
      <c r="M23" s="25">
        <v>2</v>
      </c>
      <c r="N23" s="25">
        <v>2</v>
      </c>
      <c r="O23" s="25">
        <v>27</v>
      </c>
      <c r="P23" s="25">
        <v>26</v>
      </c>
    </row>
    <row r="24" ht="19.5" customHeight="1" thickTop="1">
      <c r="A24" s="191" t="s">
        <v>408</v>
      </c>
    </row>
  </sheetData>
  <mergeCells count="16">
    <mergeCell ref="M3:N3"/>
    <mergeCell ref="M4:N4"/>
    <mergeCell ref="D3:E3"/>
    <mergeCell ref="D4:E4"/>
    <mergeCell ref="F3:G3"/>
    <mergeCell ref="F4:G4"/>
    <mergeCell ref="A1:I1"/>
    <mergeCell ref="K1:P1"/>
    <mergeCell ref="O3:P3"/>
    <mergeCell ref="O4:P4"/>
    <mergeCell ref="H3:I3"/>
    <mergeCell ref="H4:I4"/>
    <mergeCell ref="K3:L3"/>
    <mergeCell ref="K4:L4"/>
    <mergeCell ref="B3:C3"/>
    <mergeCell ref="B4:C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0">
      <selection activeCell="H11" sqref="H11"/>
    </sheetView>
  </sheetViews>
  <sheetFormatPr defaultColWidth="8.88671875" defaultRowHeight="13.5"/>
  <cols>
    <col min="1" max="1" width="9.77734375" style="29" customWidth="1"/>
    <col min="2" max="6" width="11.6640625" style="29" customWidth="1"/>
    <col min="7" max="7" width="11.6640625" style="216" customWidth="1"/>
    <col min="8" max="8" width="2.99609375" style="30" customWidth="1"/>
    <col min="9" max="9" width="11.6640625" style="29" customWidth="1"/>
    <col min="10" max="10" width="11.6640625" style="216" customWidth="1"/>
    <col min="11" max="14" width="11.6640625" style="29" customWidth="1"/>
    <col min="15" max="16384" width="8.88671875" style="19" customWidth="1"/>
  </cols>
  <sheetData>
    <row r="1" spans="1:14" s="3" customFormat="1" ht="45" customHeight="1">
      <c r="A1" s="251" t="s">
        <v>418</v>
      </c>
      <c r="B1" s="251"/>
      <c r="C1" s="251"/>
      <c r="D1" s="251"/>
      <c r="E1" s="251"/>
      <c r="F1" s="251"/>
      <c r="G1" s="251"/>
      <c r="H1" s="116"/>
      <c r="I1" s="283" t="s">
        <v>270</v>
      </c>
      <c r="J1" s="283"/>
      <c r="K1" s="283"/>
      <c r="L1" s="283"/>
      <c r="M1" s="283"/>
      <c r="N1" s="283"/>
    </row>
    <row r="2" spans="1:14" s="7" customFormat="1" ht="25.5" customHeight="1" thickBot="1">
      <c r="A2" s="5" t="s">
        <v>117</v>
      </c>
      <c r="B2" s="5"/>
      <c r="C2" s="5"/>
      <c r="D2" s="5"/>
      <c r="E2" s="5"/>
      <c r="F2" s="5"/>
      <c r="G2" s="194"/>
      <c r="H2" s="52"/>
      <c r="I2" s="5"/>
      <c r="J2" s="194"/>
      <c r="K2" s="5"/>
      <c r="L2" s="5"/>
      <c r="M2" s="5"/>
      <c r="N2" s="8" t="s">
        <v>0</v>
      </c>
    </row>
    <row r="3" spans="1:14" s="7" customFormat="1" ht="16.5" customHeight="1" thickTop="1">
      <c r="A3" s="195"/>
      <c r="B3" s="196" t="s">
        <v>68</v>
      </c>
      <c r="C3" s="197" t="s">
        <v>232</v>
      </c>
      <c r="D3" s="196" t="s">
        <v>233</v>
      </c>
      <c r="E3" s="197" t="s">
        <v>234</v>
      </c>
      <c r="F3" s="197" t="s">
        <v>235</v>
      </c>
      <c r="G3" s="196" t="s">
        <v>236</v>
      </c>
      <c r="H3" s="75"/>
      <c r="I3" s="162" t="s">
        <v>237</v>
      </c>
      <c r="J3" s="196" t="s">
        <v>238</v>
      </c>
      <c r="K3" s="197" t="s">
        <v>239</v>
      </c>
      <c r="L3" s="196" t="s">
        <v>240</v>
      </c>
      <c r="M3" s="197" t="s">
        <v>241</v>
      </c>
      <c r="N3" s="198" t="s">
        <v>75</v>
      </c>
    </row>
    <row r="4" spans="1:14" s="7" customFormat="1" ht="16.5" customHeight="1">
      <c r="A4" s="34" t="s">
        <v>409</v>
      </c>
      <c r="B4" s="196"/>
      <c r="C4" s="77"/>
      <c r="D4" s="75"/>
      <c r="E4" s="199"/>
      <c r="F4" s="47"/>
      <c r="G4" s="200"/>
      <c r="H4" s="75"/>
      <c r="I4" s="47"/>
      <c r="J4" s="201"/>
      <c r="K4" s="47"/>
      <c r="L4" s="47"/>
      <c r="M4" s="47"/>
      <c r="N4" s="74"/>
    </row>
    <row r="5" spans="1:14" s="7" customFormat="1" ht="16.5" customHeight="1">
      <c r="A5" s="34" t="s">
        <v>269</v>
      </c>
      <c r="B5" s="196"/>
      <c r="C5" s="77" t="s">
        <v>242</v>
      </c>
      <c r="D5" s="199"/>
      <c r="E5" s="77"/>
      <c r="F5" s="47"/>
      <c r="G5" s="75"/>
      <c r="H5" s="75"/>
      <c r="I5" s="47"/>
      <c r="J5" s="47"/>
      <c r="K5" s="47"/>
      <c r="L5" s="47"/>
      <c r="M5" s="47"/>
      <c r="N5" s="74" t="s">
        <v>76</v>
      </c>
    </row>
    <row r="6" spans="1:14" s="7" customFormat="1" ht="16.5" customHeight="1">
      <c r="A6" s="95"/>
      <c r="B6" s="135" t="s">
        <v>69</v>
      </c>
      <c r="C6" s="79" t="s">
        <v>77</v>
      </c>
      <c r="D6" s="79" t="s">
        <v>243</v>
      </c>
      <c r="E6" s="81" t="s">
        <v>244</v>
      </c>
      <c r="F6" s="81" t="s">
        <v>245</v>
      </c>
      <c r="G6" s="80" t="s">
        <v>246</v>
      </c>
      <c r="H6" s="75"/>
      <c r="I6" s="81" t="s">
        <v>247</v>
      </c>
      <c r="J6" s="81" t="s">
        <v>248</v>
      </c>
      <c r="K6" s="81" t="s">
        <v>249</v>
      </c>
      <c r="L6" s="81" t="s">
        <v>250</v>
      </c>
      <c r="M6" s="81" t="s">
        <v>78</v>
      </c>
      <c r="N6" s="82" t="s">
        <v>79</v>
      </c>
    </row>
    <row r="7" spans="1:14" s="7" customFormat="1" ht="99.75" customHeight="1">
      <c r="A7" s="187">
        <v>2001</v>
      </c>
      <c r="B7" s="202">
        <v>740</v>
      </c>
      <c r="C7" s="203" t="s">
        <v>282</v>
      </c>
      <c r="D7" s="204" t="s">
        <v>282</v>
      </c>
      <c r="E7" s="204" t="s">
        <v>282</v>
      </c>
      <c r="F7" s="204" t="s">
        <v>282</v>
      </c>
      <c r="G7" s="205" t="s">
        <v>282</v>
      </c>
      <c r="H7" s="206"/>
      <c r="I7" s="205" t="s">
        <v>282</v>
      </c>
      <c r="J7" s="205" t="s">
        <v>282</v>
      </c>
      <c r="K7" s="205" t="s">
        <v>282</v>
      </c>
      <c r="L7" s="205" t="s">
        <v>282</v>
      </c>
      <c r="M7" s="205" t="s">
        <v>282</v>
      </c>
      <c r="N7" s="205" t="s">
        <v>282</v>
      </c>
    </row>
    <row r="8" spans="1:14" s="7" customFormat="1" ht="99.75" customHeight="1">
      <c r="A8" s="187">
        <v>2002</v>
      </c>
      <c r="B8" s="202">
        <v>652</v>
      </c>
      <c r="C8" s="108" t="s">
        <v>282</v>
      </c>
      <c r="D8" s="205" t="s">
        <v>282</v>
      </c>
      <c r="E8" s="205" t="s">
        <v>282</v>
      </c>
      <c r="F8" s="205" t="s">
        <v>282</v>
      </c>
      <c r="G8" s="205" t="s">
        <v>282</v>
      </c>
      <c r="H8" s="206"/>
      <c r="I8" s="205" t="s">
        <v>282</v>
      </c>
      <c r="J8" s="205" t="s">
        <v>282</v>
      </c>
      <c r="K8" s="205" t="s">
        <v>282</v>
      </c>
      <c r="L8" s="205" t="s">
        <v>282</v>
      </c>
      <c r="M8" s="205" t="s">
        <v>282</v>
      </c>
      <c r="N8" s="205" t="s">
        <v>282</v>
      </c>
    </row>
    <row r="9" spans="1:14" s="7" customFormat="1" ht="99.75" customHeight="1">
      <c r="A9" s="187">
        <v>2003</v>
      </c>
      <c r="B9" s="142">
        <v>713</v>
      </c>
      <c r="C9" s="108" t="s">
        <v>282</v>
      </c>
      <c r="D9" s="205" t="s">
        <v>282</v>
      </c>
      <c r="E9" s="205" t="s">
        <v>282</v>
      </c>
      <c r="F9" s="205" t="s">
        <v>282</v>
      </c>
      <c r="G9" s="205" t="s">
        <v>282</v>
      </c>
      <c r="H9" s="206"/>
      <c r="I9" s="205" t="s">
        <v>282</v>
      </c>
      <c r="J9" s="205" t="s">
        <v>282</v>
      </c>
      <c r="K9" s="205" t="s">
        <v>282</v>
      </c>
      <c r="L9" s="205" t="s">
        <v>282</v>
      </c>
      <c r="M9" s="205" t="s">
        <v>282</v>
      </c>
      <c r="N9" s="205" t="s">
        <v>282</v>
      </c>
    </row>
    <row r="10" spans="1:14" s="7" customFormat="1" ht="99.75" customHeight="1">
      <c r="A10" s="187">
        <v>2004</v>
      </c>
      <c r="B10" s="142">
        <v>766</v>
      </c>
      <c r="C10" s="108" t="s">
        <v>282</v>
      </c>
      <c r="D10" s="205" t="s">
        <v>282</v>
      </c>
      <c r="E10" s="205" t="s">
        <v>282</v>
      </c>
      <c r="F10" s="205" t="s">
        <v>282</v>
      </c>
      <c r="G10" s="205" t="s">
        <v>282</v>
      </c>
      <c r="H10" s="206"/>
      <c r="I10" s="205" t="s">
        <v>282</v>
      </c>
      <c r="J10" s="205" t="s">
        <v>282</v>
      </c>
      <c r="K10" s="205" t="s">
        <v>282</v>
      </c>
      <c r="L10" s="205" t="s">
        <v>282</v>
      </c>
      <c r="M10" s="205" t="s">
        <v>282</v>
      </c>
      <c r="N10" s="205" t="s">
        <v>282</v>
      </c>
    </row>
    <row r="11" spans="1:14" s="16" customFormat="1" ht="99.75" customHeight="1" thickBot="1">
      <c r="A11" s="207">
        <v>2005</v>
      </c>
      <c r="B11" s="208">
        <f>SUM(C11:N11)</f>
        <v>652</v>
      </c>
      <c r="C11" s="209" t="s">
        <v>282</v>
      </c>
      <c r="D11" s="210">
        <v>13</v>
      </c>
      <c r="E11" s="210">
        <v>36</v>
      </c>
      <c r="F11" s="210">
        <v>63</v>
      </c>
      <c r="G11" s="210">
        <v>77</v>
      </c>
      <c r="H11" s="249"/>
      <c r="I11" s="210">
        <v>95</v>
      </c>
      <c r="J11" s="210">
        <v>197</v>
      </c>
      <c r="K11" s="210">
        <v>91</v>
      </c>
      <c r="L11" s="210">
        <v>39</v>
      </c>
      <c r="M11" s="210">
        <v>18</v>
      </c>
      <c r="N11" s="210">
        <v>23</v>
      </c>
    </row>
    <row r="12" spans="1:14" ht="19.5" customHeight="1" thickTop="1">
      <c r="A12" s="28" t="s">
        <v>408</v>
      </c>
      <c r="B12" s="28"/>
      <c r="C12" s="211"/>
      <c r="D12" s="211"/>
      <c r="E12" s="211"/>
      <c r="F12" s="211"/>
      <c r="G12" s="211"/>
      <c r="H12" s="151"/>
      <c r="I12" s="30"/>
      <c r="J12" s="211"/>
      <c r="K12" s="211"/>
      <c r="L12" s="176"/>
      <c r="M12" s="211"/>
      <c r="N12" s="211"/>
    </row>
    <row r="13" spans="1:14" s="215" customFormat="1" ht="14.25">
      <c r="A13" s="212"/>
      <c r="B13" s="212"/>
      <c r="C13" s="212"/>
      <c r="D13" s="212"/>
      <c r="E13" s="212"/>
      <c r="F13" s="212"/>
      <c r="G13" s="213"/>
      <c r="H13" s="214"/>
      <c r="I13" s="212"/>
      <c r="J13" s="213"/>
      <c r="K13" s="212"/>
      <c r="L13" s="212"/>
      <c r="M13" s="212"/>
      <c r="N13" s="212"/>
    </row>
    <row r="14" spans="1:14" s="215" customFormat="1" ht="14.25">
      <c r="A14" s="212"/>
      <c r="B14" s="212"/>
      <c r="C14" s="212"/>
      <c r="D14" s="212"/>
      <c r="E14" s="212"/>
      <c r="F14" s="212"/>
      <c r="G14" s="213"/>
      <c r="H14" s="214"/>
      <c r="I14" s="212"/>
      <c r="J14" s="213"/>
      <c r="K14" s="212"/>
      <c r="L14" s="212"/>
      <c r="M14" s="212"/>
      <c r="N14" s="212"/>
    </row>
    <row r="15" spans="1:14" s="215" customFormat="1" ht="14.25">
      <c r="A15" s="212"/>
      <c r="B15" s="212"/>
      <c r="C15" s="212"/>
      <c r="D15" s="212"/>
      <c r="E15" s="212"/>
      <c r="F15" s="212"/>
      <c r="G15" s="213"/>
      <c r="H15" s="214"/>
      <c r="I15" s="212"/>
      <c r="J15" s="213"/>
      <c r="K15" s="212"/>
      <c r="L15" s="212"/>
      <c r="M15" s="212"/>
      <c r="N15" s="212"/>
    </row>
    <row r="16" spans="1:14" s="215" customFormat="1" ht="14.25">
      <c r="A16" s="212"/>
      <c r="B16" s="212"/>
      <c r="C16" s="212"/>
      <c r="D16" s="212"/>
      <c r="E16" s="212"/>
      <c r="F16" s="212"/>
      <c r="G16" s="213"/>
      <c r="H16" s="214"/>
      <c r="I16" s="212"/>
      <c r="J16" s="213"/>
      <c r="K16" s="212"/>
      <c r="L16" s="212"/>
      <c r="M16" s="212"/>
      <c r="N16" s="212"/>
    </row>
    <row r="17" spans="1:14" s="215" customFormat="1" ht="14.25">
      <c r="A17" s="212"/>
      <c r="B17" s="212"/>
      <c r="C17" s="212"/>
      <c r="D17" s="212"/>
      <c r="E17" s="212"/>
      <c r="F17" s="212"/>
      <c r="G17" s="213"/>
      <c r="H17" s="214"/>
      <c r="I17" s="212"/>
      <c r="J17" s="213"/>
      <c r="K17" s="212"/>
      <c r="L17" s="212"/>
      <c r="M17" s="212"/>
      <c r="N17" s="212"/>
    </row>
    <row r="18" spans="1:14" s="215" customFormat="1" ht="14.25">
      <c r="A18" s="212"/>
      <c r="B18" s="212"/>
      <c r="C18" s="212"/>
      <c r="D18" s="212"/>
      <c r="E18" s="212"/>
      <c r="F18" s="212"/>
      <c r="G18" s="213"/>
      <c r="H18" s="214"/>
      <c r="I18" s="212"/>
      <c r="J18" s="213"/>
      <c r="K18" s="212"/>
      <c r="L18" s="212"/>
      <c r="M18" s="212"/>
      <c r="N18" s="212"/>
    </row>
    <row r="19" spans="1:14" s="215" customFormat="1" ht="14.25">
      <c r="A19" s="212"/>
      <c r="B19" s="212"/>
      <c r="C19" s="212"/>
      <c r="D19" s="212"/>
      <c r="E19" s="212"/>
      <c r="F19" s="212"/>
      <c r="G19" s="213"/>
      <c r="H19" s="214"/>
      <c r="I19" s="212"/>
      <c r="J19" s="213"/>
      <c r="K19" s="212"/>
      <c r="L19" s="212"/>
      <c r="M19" s="212"/>
      <c r="N19" s="212"/>
    </row>
    <row r="20" spans="1:14" s="215" customFormat="1" ht="14.25">
      <c r="A20" s="212"/>
      <c r="B20" s="212"/>
      <c r="C20" s="212"/>
      <c r="D20" s="212"/>
      <c r="E20" s="212"/>
      <c r="F20" s="212"/>
      <c r="G20" s="213"/>
      <c r="H20" s="214"/>
      <c r="I20" s="212"/>
      <c r="J20" s="213"/>
      <c r="K20" s="212"/>
      <c r="L20" s="212"/>
      <c r="M20" s="212"/>
      <c r="N20" s="212"/>
    </row>
    <row r="21" spans="1:14" s="215" customFormat="1" ht="14.25">
      <c r="A21" s="212"/>
      <c r="B21" s="212"/>
      <c r="C21" s="212"/>
      <c r="D21" s="212"/>
      <c r="E21" s="212"/>
      <c r="F21" s="212"/>
      <c r="G21" s="213"/>
      <c r="H21" s="214"/>
      <c r="I21" s="212"/>
      <c r="J21" s="213"/>
      <c r="K21" s="212"/>
      <c r="L21" s="212"/>
      <c r="M21" s="212"/>
      <c r="N21" s="212"/>
    </row>
    <row r="22" spans="1:14" s="215" customFormat="1" ht="14.25">
      <c r="A22" s="212"/>
      <c r="B22" s="212"/>
      <c r="C22" s="212"/>
      <c r="D22" s="212"/>
      <c r="E22" s="212"/>
      <c r="F22" s="212"/>
      <c r="G22" s="213"/>
      <c r="H22" s="214"/>
      <c r="I22" s="212"/>
      <c r="J22" s="213"/>
      <c r="K22" s="212"/>
      <c r="L22" s="212"/>
      <c r="M22" s="212"/>
      <c r="N22" s="212"/>
    </row>
    <row r="23" spans="1:14" s="215" customFormat="1" ht="14.25">
      <c r="A23" s="212"/>
      <c r="B23" s="212"/>
      <c r="C23" s="212"/>
      <c r="D23" s="212"/>
      <c r="E23" s="212"/>
      <c r="F23" s="212"/>
      <c r="G23" s="213"/>
      <c r="H23" s="214"/>
      <c r="I23" s="212"/>
      <c r="J23" s="213"/>
      <c r="K23" s="212"/>
      <c r="L23" s="212"/>
      <c r="M23" s="212"/>
      <c r="N23" s="212"/>
    </row>
    <row r="24" spans="1:14" s="215" customFormat="1" ht="14.25">
      <c r="A24" s="212"/>
      <c r="B24" s="212"/>
      <c r="C24" s="212"/>
      <c r="D24" s="212"/>
      <c r="E24" s="212"/>
      <c r="F24" s="212"/>
      <c r="G24" s="213"/>
      <c r="H24" s="214"/>
      <c r="I24" s="212"/>
      <c r="J24" s="213"/>
      <c r="K24" s="212"/>
      <c r="L24" s="212"/>
      <c r="M24" s="212"/>
      <c r="N24" s="212"/>
    </row>
    <row r="25" spans="1:14" s="215" customFormat="1" ht="14.25">
      <c r="A25" s="212"/>
      <c r="B25" s="212"/>
      <c r="C25" s="212"/>
      <c r="D25" s="212"/>
      <c r="E25" s="212"/>
      <c r="F25" s="212"/>
      <c r="G25" s="213"/>
      <c r="H25" s="214"/>
      <c r="I25" s="212"/>
      <c r="J25" s="213"/>
      <c r="K25" s="212"/>
      <c r="L25" s="212"/>
      <c r="M25" s="212"/>
      <c r="N25" s="212"/>
    </row>
    <row r="26" spans="1:14" s="215" customFormat="1" ht="14.25">
      <c r="A26" s="212"/>
      <c r="B26" s="212"/>
      <c r="C26" s="212"/>
      <c r="D26" s="212"/>
      <c r="E26" s="212"/>
      <c r="F26" s="212"/>
      <c r="G26" s="213"/>
      <c r="H26" s="214"/>
      <c r="I26" s="212"/>
      <c r="J26" s="213"/>
      <c r="K26" s="212"/>
      <c r="L26" s="212"/>
      <c r="M26" s="212"/>
      <c r="N26" s="212"/>
    </row>
    <row r="27" spans="1:14" s="215" customFormat="1" ht="14.25">
      <c r="A27" s="212"/>
      <c r="B27" s="212"/>
      <c r="C27" s="212"/>
      <c r="D27" s="212"/>
      <c r="E27" s="212"/>
      <c r="F27" s="212"/>
      <c r="G27" s="213"/>
      <c r="H27" s="214"/>
      <c r="I27" s="212"/>
      <c r="J27" s="213"/>
      <c r="K27" s="212"/>
      <c r="L27" s="212"/>
      <c r="M27" s="212"/>
      <c r="N27" s="212"/>
    </row>
    <row r="28" spans="1:14" s="215" customFormat="1" ht="14.25">
      <c r="A28" s="212"/>
      <c r="B28" s="212"/>
      <c r="C28" s="212"/>
      <c r="D28" s="212"/>
      <c r="E28" s="212"/>
      <c r="F28" s="212"/>
      <c r="G28" s="213"/>
      <c r="H28" s="214"/>
      <c r="I28" s="212"/>
      <c r="J28" s="213"/>
      <c r="K28" s="212"/>
      <c r="L28" s="212"/>
      <c r="M28" s="212"/>
      <c r="N28" s="212"/>
    </row>
    <row r="29" spans="1:14" s="215" customFormat="1" ht="14.25">
      <c r="A29" s="212"/>
      <c r="B29" s="212"/>
      <c r="C29" s="212"/>
      <c r="D29" s="212"/>
      <c r="E29" s="212"/>
      <c r="F29" s="212"/>
      <c r="G29" s="213"/>
      <c r="H29" s="214"/>
      <c r="I29" s="212"/>
      <c r="J29" s="213"/>
      <c r="K29" s="212"/>
      <c r="L29" s="212"/>
      <c r="M29" s="212"/>
      <c r="N29" s="212"/>
    </row>
    <row r="30" spans="1:14" s="215" customFormat="1" ht="14.25">
      <c r="A30" s="212"/>
      <c r="B30" s="212"/>
      <c r="C30" s="212"/>
      <c r="D30" s="212"/>
      <c r="E30" s="212"/>
      <c r="F30" s="212"/>
      <c r="G30" s="213"/>
      <c r="H30" s="214"/>
      <c r="I30" s="212"/>
      <c r="J30" s="213"/>
      <c r="K30" s="212"/>
      <c r="L30" s="212"/>
      <c r="M30" s="212"/>
      <c r="N30" s="212"/>
    </row>
    <row r="31" spans="1:14" s="215" customFormat="1" ht="14.25">
      <c r="A31" s="212"/>
      <c r="B31" s="212"/>
      <c r="C31" s="212"/>
      <c r="D31" s="212"/>
      <c r="E31" s="212"/>
      <c r="F31" s="212"/>
      <c r="G31" s="213"/>
      <c r="H31" s="214"/>
      <c r="I31" s="212"/>
      <c r="J31" s="213"/>
      <c r="K31" s="212"/>
      <c r="L31" s="212"/>
      <c r="M31" s="212"/>
      <c r="N31" s="212"/>
    </row>
    <row r="32" spans="1:14" s="215" customFormat="1" ht="14.25">
      <c r="A32" s="212"/>
      <c r="B32" s="212"/>
      <c r="C32" s="212"/>
      <c r="D32" s="212"/>
      <c r="E32" s="212"/>
      <c r="F32" s="212"/>
      <c r="G32" s="213"/>
      <c r="H32" s="214"/>
      <c r="I32" s="212"/>
      <c r="J32" s="213"/>
      <c r="K32" s="212"/>
      <c r="L32" s="212"/>
      <c r="M32" s="212"/>
      <c r="N32" s="212"/>
    </row>
    <row r="33" spans="1:14" s="215" customFormat="1" ht="14.25">
      <c r="A33" s="212"/>
      <c r="B33" s="212"/>
      <c r="C33" s="212"/>
      <c r="D33" s="212"/>
      <c r="E33" s="212"/>
      <c r="F33" s="212"/>
      <c r="G33" s="213"/>
      <c r="H33" s="214"/>
      <c r="I33" s="212"/>
      <c r="J33" s="213"/>
      <c r="K33" s="212"/>
      <c r="L33" s="212"/>
      <c r="M33" s="212"/>
      <c r="N33" s="212"/>
    </row>
    <row r="34" spans="1:14" s="215" customFormat="1" ht="14.25">
      <c r="A34" s="212"/>
      <c r="B34" s="212"/>
      <c r="C34" s="212"/>
      <c r="D34" s="212"/>
      <c r="E34" s="212"/>
      <c r="F34" s="212"/>
      <c r="G34" s="213"/>
      <c r="H34" s="214"/>
      <c r="I34" s="212"/>
      <c r="J34" s="213"/>
      <c r="K34" s="212"/>
      <c r="L34" s="212"/>
      <c r="M34" s="212"/>
      <c r="N34" s="212"/>
    </row>
    <row r="35" spans="1:14" s="215" customFormat="1" ht="14.25">
      <c r="A35" s="212"/>
      <c r="B35" s="212"/>
      <c r="C35" s="212"/>
      <c r="D35" s="212"/>
      <c r="E35" s="212"/>
      <c r="F35" s="212"/>
      <c r="G35" s="213"/>
      <c r="H35" s="214"/>
      <c r="I35" s="212"/>
      <c r="J35" s="213"/>
      <c r="K35" s="212"/>
      <c r="L35" s="212"/>
      <c r="M35" s="212"/>
      <c r="N35" s="212"/>
    </row>
    <row r="36" spans="1:14" s="215" customFormat="1" ht="14.25">
      <c r="A36" s="212"/>
      <c r="B36" s="212"/>
      <c r="C36" s="212"/>
      <c r="D36" s="212"/>
      <c r="E36" s="212"/>
      <c r="F36" s="212"/>
      <c r="G36" s="213"/>
      <c r="H36" s="214"/>
      <c r="I36" s="212"/>
      <c r="J36" s="213"/>
      <c r="K36" s="212"/>
      <c r="L36" s="212"/>
      <c r="M36" s="212"/>
      <c r="N36" s="212"/>
    </row>
    <row r="37" spans="1:14" s="215" customFormat="1" ht="14.25">
      <c r="A37" s="212"/>
      <c r="B37" s="212"/>
      <c r="C37" s="212"/>
      <c r="D37" s="212"/>
      <c r="E37" s="212"/>
      <c r="F37" s="212"/>
      <c r="G37" s="213"/>
      <c r="H37" s="214"/>
      <c r="I37" s="212"/>
      <c r="J37" s="213"/>
      <c r="K37" s="212"/>
      <c r="L37" s="212"/>
      <c r="M37" s="212"/>
      <c r="N37" s="212"/>
    </row>
    <row r="38" spans="1:14" s="215" customFormat="1" ht="14.25">
      <c r="A38" s="212"/>
      <c r="B38" s="212"/>
      <c r="C38" s="212"/>
      <c r="D38" s="212"/>
      <c r="E38" s="212"/>
      <c r="F38" s="212"/>
      <c r="G38" s="213"/>
      <c r="H38" s="214"/>
      <c r="I38" s="212"/>
      <c r="J38" s="213"/>
      <c r="K38" s="212"/>
      <c r="L38" s="212"/>
      <c r="M38" s="212"/>
      <c r="N38" s="212"/>
    </row>
    <row r="39" spans="1:14" s="215" customFormat="1" ht="14.25">
      <c r="A39" s="212"/>
      <c r="B39" s="212"/>
      <c r="C39" s="212"/>
      <c r="D39" s="212"/>
      <c r="E39" s="212"/>
      <c r="F39" s="212"/>
      <c r="G39" s="213"/>
      <c r="H39" s="214"/>
      <c r="I39" s="212"/>
      <c r="J39" s="213"/>
      <c r="K39" s="212"/>
      <c r="L39" s="212"/>
      <c r="M39" s="212"/>
      <c r="N39" s="212"/>
    </row>
    <row r="40" spans="1:14" s="215" customFormat="1" ht="14.25">
      <c r="A40" s="212"/>
      <c r="B40" s="212"/>
      <c r="C40" s="212"/>
      <c r="D40" s="212"/>
      <c r="E40" s="212"/>
      <c r="F40" s="212"/>
      <c r="G40" s="213"/>
      <c r="H40" s="214"/>
      <c r="I40" s="212"/>
      <c r="J40" s="213"/>
      <c r="K40" s="212"/>
      <c r="L40" s="212"/>
      <c r="M40" s="212"/>
      <c r="N40" s="212"/>
    </row>
    <row r="41" spans="1:14" s="215" customFormat="1" ht="14.25">
      <c r="A41" s="212"/>
      <c r="B41" s="212"/>
      <c r="C41" s="212"/>
      <c r="D41" s="212"/>
      <c r="E41" s="212"/>
      <c r="F41" s="212"/>
      <c r="G41" s="213"/>
      <c r="H41" s="214"/>
      <c r="I41" s="212"/>
      <c r="J41" s="213"/>
      <c r="K41" s="212"/>
      <c r="L41" s="212"/>
      <c r="M41" s="212"/>
      <c r="N41" s="212"/>
    </row>
    <row r="42" spans="1:14" s="215" customFormat="1" ht="14.25">
      <c r="A42" s="212"/>
      <c r="B42" s="212"/>
      <c r="C42" s="212"/>
      <c r="D42" s="212"/>
      <c r="E42" s="212"/>
      <c r="F42" s="212"/>
      <c r="G42" s="213"/>
      <c r="H42" s="214"/>
      <c r="I42" s="212"/>
      <c r="J42" s="213"/>
      <c r="K42" s="212"/>
      <c r="L42" s="212"/>
      <c r="M42" s="212"/>
      <c r="N42" s="212"/>
    </row>
    <row r="43" spans="1:14" s="215" customFormat="1" ht="14.25">
      <c r="A43" s="212"/>
      <c r="B43" s="212"/>
      <c r="C43" s="212"/>
      <c r="D43" s="212"/>
      <c r="E43" s="212"/>
      <c r="F43" s="212"/>
      <c r="G43" s="213"/>
      <c r="H43" s="214"/>
      <c r="I43" s="212"/>
      <c r="J43" s="213"/>
      <c r="K43" s="212"/>
      <c r="L43" s="212"/>
      <c r="M43" s="212"/>
      <c r="N43" s="212"/>
    </row>
    <row r="44" spans="1:14" s="215" customFormat="1" ht="14.25">
      <c r="A44" s="212"/>
      <c r="B44" s="212"/>
      <c r="C44" s="212"/>
      <c r="D44" s="212"/>
      <c r="E44" s="212"/>
      <c r="F44" s="212"/>
      <c r="G44" s="213"/>
      <c r="H44" s="214"/>
      <c r="I44" s="212"/>
      <c r="J44" s="213"/>
      <c r="K44" s="212"/>
      <c r="L44" s="212"/>
      <c r="M44" s="212"/>
      <c r="N44" s="212"/>
    </row>
    <row r="45" spans="1:14" s="215" customFormat="1" ht="14.25">
      <c r="A45" s="212"/>
      <c r="B45" s="212"/>
      <c r="C45" s="212"/>
      <c r="D45" s="212"/>
      <c r="E45" s="212"/>
      <c r="F45" s="212"/>
      <c r="G45" s="213"/>
      <c r="H45" s="214"/>
      <c r="I45" s="212"/>
      <c r="J45" s="213"/>
      <c r="K45" s="212"/>
      <c r="L45" s="212"/>
      <c r="M45" s="212"/>
      <c r="N45" s="212"/>
    </row>
    <row r="46" spans="1:14" s="215" customFormat="1" ht="14.25">
      <c r="A46" s="212"/>
      <c r="B46" s="212"/>
      <c r="C46" s="212"/>
      <c r="D46" s="212"/>
      <c r="E46" s="212"/>
      <c r="F46" s="212"/>
      <c r="G46" s="213"/>
      <c r="H46" s="214"/>
      <c r="I46" s="212"/>
      <c r="J46" s="213"/>
      <c r="K46" s="212"/>
      <c r="L46" s="212"/>
      <c r="M46" s="212"/>
      <c r="N46" s="212"/>
    </row>
    <row r="47" spans="1:14" s="215" customFormat="1" ht="14.25">
      <c r="A47" s="212"/>
      <c r="B47" s="212"/>
      <c r="C47" s="212"/>
      <c r="D47" s="212"/>
      <c r="E47" s="212"/>
      <c r="F47" s="212"/>
      <c r="G47" s="213"/>
      <c r="H47" s="214"/>
      <c r="I47" s="212"/>
      <c r="J47" s="213"/>
      <c r="K47" s="212"/>
      <c r="L47" s="212"/>
      <c r="M47" s="212"/>
      <c r="N47" s="212"/>
    </row>
    <row r="48" spans="1:14" s="215" customFormat="1" ht="14.25">
      <c r="A48" s="212"/>
      <c r="B48" s="212"/>
      <c r="C48" s="212"/>
      <c r="D48" s="212"/>
      <c r="E48" s="212"/>
      <c r="F48" s="212"/>
      <c r="G48" s="213"/>
      <c r="H48" s="214"/>
      <c r="I48" s="212"/>
      <c r="J48" s="213"/>
      <c r="K48" s="212"/>
      <c r="L48" s="212"/>
      <c r="M48" s="212"/>
      <c r="N48" s="212"/>
    </row>
    <row r="49" spans="1:14" s="215" customFormat="1" ht="14.25">
      <c r="A49" s="212"/>
      <c r="B49" s="212"/>
      <c r="C49" s="212"/>
      <c r="D49" s="212"/>
      <c r="E49" s="212"/>
      <c r="F49" s="212"/>
      <c r="G49" s="213"/>
      <c r="H49" s="214"/>
      <c r="I49" s="212"/>
      <c r="J49" s="213"/>
      <c r="K49" s="212"/>
      <c r="L49" s="212"/>
      <c r="M49" s="212"/>
      <c r="N49" s="212"/>
    </row>
    <row r="50" spans="1:14" s="215" customFormat="1" ht="14.25">
      <c r="A50" s="212"/>
      <c r="B50" s="212"/>
      <c r="C50" s="212"/>
      <c r="D50" s="212"/>
      <c r="E50" s="212"/>
      <c r="F50" s="212"/>
      <c r="G50" s="213"/>
      <c r="H50" s="214"/>
      <c r="I50" s="212"/>
      <c r="J50" s="213"/>
      <c r="K50" s="212"/>
      <c r="L50" s="212"/>
      <c r="M50" s="212"/>
      <c r="N50" s="212"/>
    </row>
    <row r="51" spans="1:14" s="215" customFormat="1" ht="14.25">
      <c r="A51" s="212"/>
      <c r="B51" s="212"/>
      <c r="C51" s="212"/>
      <c r="D51" s="212"/>
      <c r="E51" s="212"/>
      <c r="F51" s="212"/>
      <c r="G51" s="213"/>
      <c r="H51" s="214"/>
      <c r="I51" s="212"/>
      <c r="J51" s="213"/>
      <c r="K51" s="212"/>
      <c r="L51" s="212"/>
      <c r="M51" s="212"/>
      <c r="N51" s="212"/>
    </row>
    <row r="52" spans="1:14" s="215" customFormat="1" ht="14.25">
      <c r="A52" s="212"/>
      <c r="B52" s="212"/>
      <c r="C52" s="212"/>
      <c r="D52" s="212"/>
      <c r="E52" s="212"/>
      <c r="F52" s="212"/>
      <c r="G52" s="213"/>
      <c r="H52" s="214"/>
      <c r="I52" s="212"/>
      <c r="J52" s="213"/>
      <c r="K52" s="212"/>
      <c r="L52" s="212"/>
      <c r="M52" s="212"/>
      <c r="N52" s="212"/>
    </row>
    <row r="53" spans="1:14" s="215" customFormat="1" ht="14.25">
      <c r="A53" s="212"/>
      <c r="B53" s="212"/>
      <c r="C53" s="212"/>
      <c r="D53" s="212"/>
      <c r="E53" s="212"/>
      <c r="F53" s="212"/>
      <c r="G53" s="213"/>
      <c r="H53" s="214"/>
      <c r="I53" s="212"/>
      <c r="J53" s="213"/>
      <c r="K53" s="212"/>
      <c r="L53" s="212"/>
      <c r="M53" s="212"/>
      <c r="N53" s="212"/>
    </row>
    <row r="54" spans="1:14" s="215" customFormat="1" ht="14.25">
      <c r="A54" s="212"/>
      <c r="B54" s="212"/>
      <c r="C54" s="212"/>
      <c r="D54" s="212"/>
      <c r="E54" s="212"/>
      <c r="F54" s="212"/>
      <c r="G54" s="213"/>
      <c r="H54" s="214"/>
      <c r="I54" s="212"/>
      <c r="J54" s="213"/>
      <c r="K54" s="212"/>
      <c r="L54" s="212"/>
      <c r="M54" s="212"/>
      <c r="N54" s="212"/>
    </row>
    <row r="55" spans="1:14" s="215" customFormat="1" ht="14.25">
      <c r="A55" s="212"/>
      <c r="B55" s="212"/>
      <c r="C55" s="212"/>
      <c r="D55" s="212"/>
      <c r="E55" s="212"/>
      <c r="F55" s="212"/>
      <c r="G55" s="213"/>
      <c r="H55" s="214"/>
      <c r="I55" s="212"/>
      <c r="J55" s="213"/>
      <c r="K55" s="212"/>
      <c r="L55" s="212"/>
      <c r="M55" s="212"/>
      <c r="N55" s="212"/>
    </row>
    <row r="56" spans="1:14" s="215" customFormat="1" ht="14.25">
      <c r="A56" s="212"/>
      <c r="B56" s="212"/>
      <c r="C56" s="212"/>
      <c r="D56" s="212"/>
      <c r="E56" s="212"/>
      <c r="F56" s="212"/>
      <c r="G56" s="213"/>
      <c r="H56" s="214"/>
      <c r="I56" s="212"/>
      <c r="J56" s="213"/>
      <c r="K56" s="212"/>
      <c r="L56" s="212"/>
      <c r="M56" s="212"/>
      <c r="N56" s="212"/>
    </row>
    <row r="57" spans="1:14" s="215" customFormat="1" ht="14.25">
      <c r="A57" s="212"/>
      <c r="B57" s="212"/>
      <c r="C57" s="212"/>
      <c r="D57" s="212"/>
      <c r="E57" s="212"/>
      <c r="F57" s="212"/>
      <c r="G57" s="213"/>
      <c r="H57" s="214"/>
      <c r="I57" s="212"/>
      <c r="J57" s="213"/>
      <c r="K57" s="212"/>
      <c r="L57" s="212"/>
      <c r="M57" s="212"/>
      <c r="N57" s="212"/>
    </row>
    <row r="58" spans="1:14" s="215" customFormat="1" ht="14.25">
      <c r="A58" s="212"/>
      <c r="B58" s="212"/>
      <c r="C58" s="212"/>
      <c r="D58" s="212"/>
      <c r="E58" s="212"/>
      <c r="F58" s="212"/>
      <c r="G58" s="213"/>
      <c r="H58" s="214"/>
      <c r="I58" s="212"/>
      <c r="J58" s="213"/>
      <c r="K58" s="212"/>
      <c r="L58" s="212"/>
      <c r="M58" s="212"/>
      <c r="N58" s="212"/>
    </row>
    <row r="59" spans="1:14" s="215" customFormat="1" ht="14.25">
      <c r="A59" s="212"/>
      <c r="B59" s="212"/>
      <c r="C59" s="212"/>
      <c r="D59" s="212"/>
      <c r="E59" s="212"/>
      <c r="F59" s="212"/>
      <c r="G59" s="213"/>
      <c r="H59" s="214"/>
      <c r="I59" s="212"/>
      <c r="J59" s="213"/>
      <c r="K59" s="212"/>
      <c r="L59" s="212"/>
      <c r="M59" s="212"/>
      <c r="N59" s="212"/>
    </row>
    <row r="60" spans="1:14" s="215" customFormat="1" ht="14.25">
      <c r="A60" s="212"/>
      <c r="B60" s="212"/>
      <c r="C60" s="212"/>
      <c r="D60" s="212"/>
      <c r="E60" s="212"/>
      <c r="F60" s="212"/>
      <c r="G60" s="213"/>
      <c r="H60" s="214"/>
      <c r="I60" s="212"/>
      <c r="J60" s="213"/>
      <c r="K60" s="212"/>
      <c r="L60" s="212"/>
      <c r="M60" s="212"/>
      <c r="N60" s="212"/>
    </row>
    <row r="61" spans="1:14" s="215" customFormat="1" ht="14.25">
      <c r="A61" s="212"/>
      <c r="B61" s="212"/>
      <c r="C61" s="212"/>
      <c r="D61" s="212"/>
      <c r="E61" s="212"/>
      <c r="F61" s="212"/>
      <c r="G61" s="213"/>
      <c r="H61" s="214"/>
      <c r="I61" s="212"/>
      <c r="J61" s="213"/>
      <c r="K61" s="212"/>
      <c r="L61" s="212"/>
      <c r="M61" s="212"/>
      <c r="N61" s="212"/>
    </row>
    <row r="62" spans="1:14" s="215" customFormat="1" ht="14.25">
      <c r="A62" s="212"/>
      <c r="B62" s="212"/>
      <c r="C62" s="212"/>
      <c r="D62" s="212"/>
      <c r="E62" s="212"/>
      <c r="F62" s="212"/>
      <c r="G62" s="213"/>
      <c r="H62" s="214"/>
      <c r="I62" s="212"/>
      <c r="J62" s="213"/>
      <c r="K62" s="212"/>
      <c r="L62" s="212"/>
      <c r="M62" s="212"/>
      <c r="N62" s="212"/>
    </row>
    <row r="63" spans="1:14" s="215" customFormat="1" ht="14.25">
      <c r="A63" s="212"/>
      <c r="B63" s="212"/>
      <c r="C63" s="212"/>
      <c r="D63" s="212"/>
      <c r="E63" s="212"/>
      <c r="F63" s="212"/>
      <c r="G63" s="213"/>
      <c r="H63" s="214"/>
      <c r="I63" s="212"/>
      <c r="J63" s="213"/>
      <c r="K63" s="212"/>
      <c r="L63" s="212"/>
      <c r="M63" s="212"/>
      <c r="N63" s="212"/>
    </row>
    <row r="64" spans="1:14" s="215" customFormat="1" ht="14.25">
      <c r="A64" s="212"/>
      <c r="B64" s="212"/>
      <c r="C64" s="212"/>
      <c r="D64" s="212"/>
      <c r="E64" s="212"/>
      <c r="F64" s="212"/>
      <c r="G64" s="213"/>
      <c r="H64" s="214"/>
      <c r="I64" s="212"/>
      <c r="J64" s="213"/>
      <c r="K64" s="212"/>
      <c r="L64" s="212"/>
      <c r="M64" s="212"/>
      <c r="N64" s="212"/>
    </row>
    <row r="65" spans="1:14" s="215" customFormat="1" ht="14.25">
      <c r="A65" s="212"/>
      <c r="B65" s="212"/>
      <c r="C65" s="212"/>
      <c r="D65" s="212"/>
      <c r="E65" s="212"/>
      <c r="F65" s="212"/>
      <c r="G65" s="213"/>
      <c r="H65" s="214"/>
      <c r="I65" s="212"/>
      <c r="J65" s="213"/>
      <c r="K65" s="212"/>
      <c r="L65" s="212"/>
      <c r="M65" s="212"/>
      <c r="N65" s="212"/>
    </row>
    <row r="66" spans="1:14" s="215" customFormat="1" ht="14.25">
      <c r="A66" s="212"/>
      <c r="B66" s="212"/>
      <c r="C66" s="212"/>
      <c r="D66" s="212"/>
      <c r="E66" s="212"/>
      <c r="F66" s="212"/>
      <c r="G66" s="213"/>
      <c r="H66" s="214"/>
      <c r="I66" s="212"/>
      <c r="J66" s="213"/>
      <c r="K66" s="212"/>
      <c r="L66" s="212"/>
      <c r="M66" s="212"/>
      <c r="N66" s="212"/>
    </row>
    <row r="67" spans="1:14" s="215" customFormat="1" ht="14.25">
      <c r="A67" s="212"/>
      <c r="B67" s="212"/>
      <c r="C67" s="212"/>
      <c r="D67" s="212"/>
      <c r="E67" s="212"/>
      <c r="F67" s="212"/>
      <c r="G67" s="213"/>
      <c r="H67" s="214"/>
      <c r="I67" s="212"/>
      <c r="J67" s="213"/>
      <c r="K67" s="212"/>
      <c r="L67" s="212"/>
      <c r="M67" s="212"/>
      <c r="N67" s="212"/>
    </row>
    <row r="68" spans="1:14" s="215" customFormat="1" ht="14.25">
      <c r="A68" s="212"/>
      <c r="B68" s="212"/>
      <c r="C68" s="212"/>
      <c r="D68" s="212"/>
      <c r="E68" s="212"/>
      <c r="F68" s="212"/>
      <c r="G68" s="213"/>
      <c r="H68" s="214"/>
      <c r="I68" s="212"/>
      <c r="J68" s="213"/>
      <c r="K68" s="212"/>
      <c r="L68" s="212"/>
      <c r="M68" s="212"/>
      <c r="N68" s="212"/>
    </row>
    <row r="69" spans="1:14" s="215" customFormat="1" ht="14.25">
      <c r="A69" s="212"/>
      <c r="B69" s="212"/>
      <c r="C69" s="212"/>
      <c r="D69" s="212"/>
      <c r="E69" s="212"/>
      <c r="F69" s="212"/>
      <c r="G69" s="213"/>
      <c r="H69" s="214"/>
      <c r="I69" s="212"/>
      <c r="J69" s="213"/>
      <c r="K69" s="212"/>
      <c r="L69" s="212"/>
      <c r="M69" s="212"/>
      <c r="N69" s="212"/>
    </row>
    <row r="70" spans="1:14" s="215" customFormat="1" ht="14.25">
      <c r="A70" s="212"/>
      <c r="B70" s="212"/>
      <c r="C70" s="212"/>
      <c r="D70" s="212"/>
      <c r="E70" s="212"/>
      <c r="F70" s="212"/>
      <c r="G70" s="213"/>
      <c r="H70" s="214"/>
      <c r="I70" s="212"/>
      <c r="J70" s="213"/>
      <c r="K70" s="212"/>
      <c r="L70" s="212"/>
      <c r="M70" s="212"/>
      <c r="N70" s="212"/>
    </row>
  </sheetData>
  <mergeCells count="2">
    <mergeCell ref="A1:G1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9.77734375" style="29" customWidth="1"/>
    <col min="2" max="6" width="9.99609375" style="29" customWidth="1"/>
    <col min="7" max="7" width="9.99609375" style="216" customWidth="1"/>
    <col min="8" max="8" width="9.99609375" style="29" customWidth="1"/>
    <col min="9" max="9" width="2.77734375" style="30" customWidth="1"/>
    <col min="10" max="10" width="8.5546875" style="29" customWidth="1"/>
    <col min="11" max="11" width="8.5546875" style="216" customWidth="1"/>
    <col min="12" max="14" width="8.5546875" style="29" customWidth="1"/>
    <col min="15" max="15" width="8.5546875" style="150" customWidth="1"/>
    <col min="16" max="17" width="8.5546875" style="19" customWidth="1"/>
    <col min="18" max="16384" width="8.88671875" style="19" customWidth="1"/>
  </cols>
  <sheetData>
    <row r="1" spans="1:17" s="3" customFormat="1" ht="45" customHeight="1">
      <c r="A1" s="251" t="s">
        <v>419</v>
      </c>
      <c r="B1" s="251"/>
      <c r="C1" s="251"/>
      <c r="D1" s="251"/>
      <c r="E1" s="251"/>
      <c r="F1" s="251"/>
      <c r="G1" s="251"/>
      <c r="H1" s="251"/>
      <c r="I1" s="116"/>
      <c r="J1" s="283" t="s">
        <v>104</v>
      </c>
      <c r="K1" s="283"/>
      <c r="L1" s="283"/>
      <c r="M1" s="283"/>
      <c r="N1" s="283"/>
      <c r="O1" s="283"/>
      <c r="P1" s="283"/>
      <c r="Q1" s="283"/>
    </row>
    <row r="2" spans="1:17" s="7" customFormat="1" ht="25.5" customHeight="1" thickBot="1">
      <c r="A2" s="5" t="s">
        <v>117</v>
      </c>
      <c r="B2" s="5"/>
      <c r="C2" s="5"/>
      <c r="D2" s="5"/>
      <c r="E2" s="5"/>
      <c r="F2" s="5"/>
      <c r="G2" s="194" t="s">
        <v>80</v>
      </c>
      <c r="H2" s="5"/>
      <c r="I2" s="52"/>
      <c r="J2" s="5"/>
      <c r="K2" s="194"/>
      <c r="L2" s="5"/>
      <c r="M2" s="5"/>
      <c r="N2" s="217"/>
      <c r="O2" s="8"/>
      <c r="P2" s="5"/>
      <c r="Q2" s="8" t="s">
        <v>0</v>
      </c>
    </row>
    <row r="3" spans="1:17" s="7" customFormat="1" ht="16.5" customHeight="1" thickTop="1">
      <c r="A3" s="117"/>
      <c r="B3" s="218" t="s">
        <v>18</v>
      </c>
      <c r="C3" s="266" t="s">
        <v>251</v>
      </c>
      <c r="D3" s="267"/>
      <c r="E3" s="284"/>
      <c r="F3" s="266" t="s">
        <v>252</v>
      </c>
      <c r="G3" s="267"/>
      <c r="H3" s="267"/>
      <c r="I3" s="108"/>
      <c r="J3" s="267" t="s">
        <v>253</v>
      </c>
      <c r="K3" s="267"/>
      <c r="L3" s="284"/>
      <c r="M3" s="266" t="s">
        <v>254</v>
      </c>
      <c r="N3" s="267"/>
      <c r="O3" s="284"/>
      <c r="P3" s="219" t="s">
        <v>81</v>
      </c>
      <c r="Q3" s="220" t="s">
        <v>255</v>
      </c>
    </row>
    <row r="4" spans="1:17" s="7" customFormat="1" ht="16.5" customHeight="1">
      <c r="A4" s="117" t="s">
        <v>274</v>
      </c>
      <c r="B4" s="218"/>
      <c r="C4" s="218" t="s">
        <v>256</v>
      </c>
      <c r="D4" s="218" t="s">
        <v>257</v>
      </c>
      <c r="E4" s="218" t="s">
        <v>258</v>
      </c>
      <c r="F4" s="218" t="s">
        <v>256</v>
      </c>
      <c r="G4" s="221" t="s">
        <v>257</v>
      </c>
      <c r="H4" s="108" t="s">
        <v>258</v>
      </c>
      <c r="I4" s="108"/>
      <c r="J4" s="108" t="s">
        <v>259</v>
      </c>
      <c r="K4" s="221" t="s">
        <v>260</v>
      </c>
      <c r="L4" s="222" t="s">
        <v>261</v>
      </c>
      <c r="M4" s="108" t="s">
        <v>256</v>
      </c>
      <c r="N4" s="221" t="s">
        <v>260</v>
      </c>
      <c r="O4" s="222" t="s">
        <v>410</v>
      </c>
      <c r="P4" s="223"/>
      <c r="Q4" s="218"/>
    </row>
    <row r="5" spans="1:17" s="7" customFormat="1" ht="16.5" customHeight="1">
      <c r="A5" s="34" t="s">
        <v>269</v>
      </c>
      <c r="B5" s="218"/>
      <c r="C5" s="218"/>
      <c r="D5" s="218"/>
      <c r="E5" s="218" t="s">
        <v>82</v>
      </c>
      <c r="F5" s="218"/>
      <c r="G5" s="223"/>
      <c r="H5" s="108" t="s">
        <v>82</v>
      </c>
      <c r="I5" s="108"/>
      <c r="J5" s="108"/>
      <c r="K5" s="223"/>
      <c r="L5" s="222" t="s">
        <v>82</v>
      </c>
      <c r="M5" s="108"/>
      <c r="N5" s="223"/>
      <c r="O5" s="222" t="s">
        <v>82</v>
      </c>
      <c r="P5" s="223" t="s">
        <v>262</v>
      </c>
      <c r="Q5" s="218"/>
    </row>
    <row r="6" spans="1:17" s="7" customFormat="1" ht="16.5" customHeight="1">
      <c r="A6" s="224"/>
      <c r="B6" s="225" t="s">
        <v>1</v>
      </c>
      <c r="C6" s="225" t="s">
        <v>83</v>
      </c>
      <c r="D6" s="225" t="s">
        <v>84</v>
      </c>
      <c r="E6" s="225" t="s">
        <v>85</v>
      </c>
      <c r="F6" s="225" t="s">
        <v>83</v>
      </c>
      <c r="G6" s="226" t="s">
        <v>84</v>
      </c>
      <c r="H6" s="227" t="s">
        <v>85</v>
      </c>
      <c r="I6" s="108"/>
      <c r="J6" s="227" t="s">
        <v>83</v>
      </c>
      <c r="K6" s="226" t="s">
        <v>84</v>
      </c>
      <c r="L6" s="228" t="s">
        <v>85</v>
      </c>
      <c r="M6" s="227" t="s">
        <v>83</v>
      </c>
      <c r="N6" s="226" t="s">
        <v>84</v>
      </c>
      <c r="O6" s="228" t="s">
        <v>411</v>
      </c>
      <c r="P6" s="226" t="s">
        <v>86</v>
      </c>
      <c r="Q6" s="225" t="s">
        <v>50</v>
      </c>
    </row>
    <row r="7" spans="1:17" s="7" customFormat="1" ht="99.75" customHeight="1">
      <c r="A7" s="229">
        <v>2001</v>
      </c>
      <c r="B7" s="10">
        <f>SUM(C7:Q7)</f>
        <v>740</v>
      </c>
      <c r="C7" s="10">
        <v>58</v>
      </c>
      <c r="D7" s="10">
        <v>15</v>
      </c>
      <c r="E7" s="10">
        <v>6</v>
      </c>
      <c r="F7" s="10">
        <v>258</v>
      </c>
      <c r="G7" s="10">
        <v>45</v>
      </c>
      <c r="H7" s="10">
        <v>11</v>
      </c>
      <c r="I7" s="10"/>
      <c r="J7" s="10">
        <v>93</v>
      </c>
      <c r="K7" s="10">
        <v>30</v>
      </c>
      <c r="L7" s="10">
        <v>12</v>
      </c>
      <c r="M7" s="10">
        <v>120</v>
      </c>
      <c r="N7" s="10">
        <v>28</v>
      </c>
      <c r="O7" s="10" t="s">
        <v>203</v>
      </c>
      <c r="P7" s="10">
        <v>24</v>
      </c>
      <c r="Q7" s="10">
        <v>40</v>
      </c>
    </row>
    <row r="8" spans="1:17" s="7" customFormat="1" ht="99.75" customHeight="1">
      <c r="A8" s="229">
        <v>2002</v>
      </c>
      <c r="B8" s="10">
        <f>SUM(C8:Q8)</f>
        <v>652</v>
      </c>
      <c r="C8" s="10">
        <v>57</v>
      </c>
      <c r="D8" s="10">
        <v>11</v>
      </c>
      <c r="E8" s="10" t="s">
        <v>203</v>
      </c>
      <c r="F8" s="10">
        <v>266</v>
      </c>
      <c r="G8" s="10">
        <v>32</v>
      </c>
      <c r="H8" s="10">
        <v>9</v>
      </c>
      <c r="I8" s="10"/>
      <c r="J8" s="10">
        <v>86</v>
      </c>
      <c r="K8" s="10">
        <v>13</v>
      </c>
      <c r="L8" s="10">
        <v>5</v>
      </c>
      <c r="M8" s="10">
        <v>119</v>
      </c>
      <c r="N8" s="10">
        <v>26</v>
      </c>
      <c r="O8" s="10" t="s">
        <v>203</v>
      </c>
      <c r="P8" s="10">
        <v>28</v>
      </c>
      <c r="Q8" s="10" t="s">
        <v>203</v>
      </c>
    </row>
    <row r="9" spans="1:17" s="7" customFormat="1" ht="99.75" customHeight="1">
      <c r="A9" s="229">
        <v>2003</v>
      </c>
      <c r="B9" s="10">
        <f>SUM(C9:Q9)</f>
        <v>713</v>
      </c>
      <c r="C9" s="10">
        <v>71</v>
      </c>
      <c r="D9" s="10">
        <v>9</v>
      </c>
      <c r="E9" s="10">
        <v>11</v>
      </c>
      <c r="F9" s="10">
        <v>220</v>
      </c>
      <c r="G9" s="10">
        <v>41</v>
      </c>
      <c r="H9" s="10">
        <v>12</v>
      </c>
      <c r="I9" s="10"/>
      <c r="J9" s="10">
        <v>61</v>
      </c>
      <c r="K9" s="10">
        <v>24</v>
      </c>
      <c r="L9" s="10">
        <v>4</v>
      </c>
      <c r="M9" s="10">
        <v>111</v>
      </c>
      <c r="N9" s="10">
        <v>23</v>
      </c>
      <c r="O9" s="10">
        <v>2</v>
      </c>
      <c r="P9" s="10">
        <v>16</v>
      </c>
      <c r="Q9" s="10">
        <v>108</v>
      </c>
    </row>
    <row r="10" spans="1:17" s="7" customFormat="1" ht="99.75" customHeight="1">
      <c r="A10" s="229">
        <v>2004</v>
      </c>
      <c r="B10" s="10">
        <f>SUM(C10:Q10)</f>
        <v>766</v>
      </c>
      <c r="C10" s="10">
        <v>63</v>
      </c>
      <c r="D10" s="10">
        <v>4</v>
      </c>
      <c r="E10" s="10">
        <v>8</v>
      </c>
      <c r="F10" s="10">
        <v>340</v>
      </c>
      <c r="G10" s="10">
        <v>25</v>
      </c>
      <c r="H10" s="10">
        <v>9</v>
      </c>
      <c r="I10" s="10"/>
      <c r="J10" s="10">
        <v>40</v>
      </c>
      <c r="K10" s="10">
        <v>13</v>
      </c>
      <c r="L10" s="10">
        <v>6</v>
      </c>
      <c r="M10" s="10">
        <v>62</v>
      </c>
      <c r="N10" s="10">
        <v>17</v>
      </c>
      <c r="O10" s="10">
        <v>1</v>
      </c>
      <c r="P10" s="10">
        <v>13</v>
      </c>
      <c r="Q10" s="10">
        <v>165</v>
      </c>
    </row>
    <row r="11" spans="1:17" s="16" customFormat="1" ht="99.75" customHeight="1" thickBot="1">
      <c r="A11" s="230">
        <v>2005</v>
      </c>
      <c r="B11" s="231">
        <f>SUM(C11:Q11)</f>
        <v>652</v>
      </c>
      <c r="C11" s="231">
        <v>57</v>
      </c>
      <c r="D11" s="231">
        <v>6</v>
      </c>
      <c r="E11" s="231">
        <v>6</v>
      </c>
      <c r="F11" s="231">
        <v>343</v>
      </c>
      <c r="G11" s="231">
        <v>8</v>
      </c>
      <c r="H11" s="231">
        <v>6</v>
      </c>
      <c r="I11" s="15"/>
      <c r="J11" s="231">
        <v>26</v>
      </c>
      <c r="K11" s="231">
        <v>1</v>
      </c>
      <c r="L11" s="231">
        <v>3</v>
      </c>
      <c r="M11" s="231">
        <v>42</v>
      </c>
      <c r="N11" s="231">
        <v>12</v>
      </c>
      <c r="O11" s="231"/>
      <c r="P11" s="231">
        <v>14</v>
      </c>
      <c r="Q11" s="231">
        <v>128</v>
      </c>
    </row>
    <row r="12" spans="1:6" s="215" customFormat="1" ht="15.75" customHeight="1" thickTop="1">
      <c r="A12" s="28" t="s">
        <v>408</v>
      </c>
      <c r="B12" s="232"/>
      <c r="C12" s="212"/>
      <c r="D12" s="214"/>
      <c r="E12" s="213"/>
      <c r="F12" s="212"/>
    </row>
  </sheetData>
  <mergeCells count="6">
    <mergeCell ref="A1:H1"/>
    <mergeCell ref="J1:Q1"/>
    <mergeCell ref="C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20.77734375" style="31" customWidth="1"/>
    <col min="2" max="3" width="30.10546875" style="29" customWidth="1"/>
    <col min="4" max="4" width="2.77734375" style="29" customWidth="1"/>
    <col min="5" max="5" width="22.77734375" style="29" customWidth="1"/>
    <col min="6" max="6" width="22.77734375" style="32" customWidth="1"/>
    <col min="7" max="7" width="22.77734375" style="29" customWidth="1"/>
    <col min="8" max="16384" width="8.88671875" style="19" customWidth="1"/>
  </cols>
  <sheetData>
    <row r="1" spans="1:7" s="3" customFormat="1" ht="45" customHeight="1">
      <c r="A1" s="250" t="s">
        <v>116</v>
      </c>
      <c r="B1" s="250"/>
      <c r="C1" s="250"/>
      <c r="D1" s="102"/>
      <c r="E1" s="251" t="s">
        <v>87</v>
      </c>
      <c r="F1" s="251"/>
      <c r="G1" s="251"/>
    </row>
    <row r="2" spans="1:7" s="7" customFormat="1" ht="25.5" customHeight="1" thickBot="1">
      <c r="A2" s="4" t="s">
        <v>117</v>
      </c>
      <c r="B2" s="5"/>
      <c r="C2" s="5"/>
      <c r="E2" s="5"/>
      <c r="F2" s="6"/>
      <c r="G2" s="8" t="s">
        <v>0</v>
      </c>
    </row>
    <row r="3" spans="1:7" s="7" customFormat="1" ht="16.5" customHeight="1" thickTop="1">
      <c r="A3" s="76" t="s">
        <v>300</v>
      </c>
      <c r="B3" s="73" t="s">
        <v>118</v>
      </c>
      <c r="C3" s="74" t="s">
        <v>367</v>
      </c>
      <c r="D3" s="75"/>
      <c r="E3" s="76" t="s">
        <v>329</v>
      </c>
      <c r="F3" s="75" t="s">
        <v>326</v>
      </c>
      <c r="G3" s="73" t="s">
        <v>119</v>
      </c>
    </row>
    <row r="4" spans="1:7" s="7" customFormat="1" ht="16.5" customHeight="1">
      <c r="A4" s="34" t="s">
        <v>465</v>
      </c>
      <c r="B4" s="77"/>
      <c r="C4" s="74"/>
      <c r="D4" s="75"/>
      <c r="E4" s="128"/>
      <c r="F4" s="47"/>
      <c r="G4" s="74"/>
    </row>
    <row r="5" spans="1:7" s="7" customFormat="1" ht="16.5" customHeight="1">
      <c r="A5" s="75" t="s">
        <v>65</v>
      </c>
      <c r="B5" s="77"/>
      <c r="C5" s="74"/>
      <c r="D5" s="75"/>
      <c r="E5" s="47" t="s">
        <v>369</v>
      </c>
      <c r="F5" s="47"/>
      <c r="G5" s="74"/>
    </row>
    <row r="6" spans="1:7" s="7" customFormat="1" ht="16.5" customHeight="1">
      <c r="A6" s="85" t="s">
        <v>325</v>
      </c>
      <c r="B6" s="79" t="s">
        <v>1</v>
      </c>
      <c r="C6" s="80" t="s">
        <v>368</v>
      </c>
      <c r="D6" s="75"/>
      <c r="E6" s="129" t="s">
        <v>370</v>
      </c>
      <c r="F6" s="81" t="s">
        <v>327</v>
      </c>
      <c r="G6" s="82" t="s">
        <v>120</v>
      </c>
    </row>
    <row r="7" spans="1:9" s="7" customFormat="1" ht="39.75" customHeight="1">
      <c r="A7" s="9">
        <v>2001</v>
      </c>
      <c r="B7" s="86">
        <f>SUM(C7:G7)</f>
        <v>440</v>
      </c>
      <c r="C7" s="86">
        <v>236</v>
      </c>
      <c r="D7" s="87"/>
      <c r="E7" s="86">
        <v>96</v>
      </c>
      <c r="F7" s="86">
        <v>83</v>
      </c>
      <c r="G7" s="86">
        <v>25</v>
      </c>
      <c r="I7" s="67"/>
    </row>
    <row r="8" spans="1:9" s="7" customFormat="1" ht="39.75" customHeight="1">
      <c r="A8" s="9">
        <v>2002</v>
      </c>
      <c r="B8" s="86">
        <f>SUM(C8:G8)</f>
        <v>446</v>
      </c>
      <c r="C8" s="86">
        <v>234</v>
      </c>
      <c r="D8" s="87"/>
      <c r="E8" s="86">
        <v>96</v>
      </c>
      <c r="F8" s="86">
        <v>91</v>
      </c>
      <c r="G8" s="86">
        <v>25</v>
      </c>
      <c r="I8" s="67"/>
    </row>
    <row r="9" spans="1:9" s="7" customFormat="1" ht="39.75" customHeight="1">
      <c r="A9" s="9">
        <v>2003</v>
      </c>
      <c r="B9" s="86">
        <f>SUM(C9:G9)</f>
        <v>522</v>
      </c>
      <c r="C9" s="86">
        <v>238</v>
      </c>
      <c r="D9" s="87"/>
      <c r="E9" s="86">
        <v>94</v>
      </c>
      <c r="F9" s="86">
        <v>98</v>
      </c>
      <c r="G9" s="86">
        <v>92</v>
      </c>
      <c r="I9" s="67"/>
    </row>
    <row r="10" spans="1:9" s="7" customFormat="1" ht="39.75" customHeight="1">
      <c r="A10" s="9">
        <v>2004</v>
      </c>
      <c r="B10" s="86">
        <f>SUM(C10:G10)</f>
        <v>543</v>
      </c>
      <c r="C10" s="86">
        <v>252</v>
      </c>
      <c r="D10" s="87"/>
      <c r="E10" s="86">
        <v>95</v>
      </c>
      <c r="F10" s="86">
        <v>107</v>
      </c>
      <c r="G10" s="86">
        <v>89</v>
      </c>
      <c r="I10" s="67"/>
    </row>
    <row r="11" spans="1:9" s="7" customFormat="1" ht="39.75" customHeight="1">
      <c r="A11" s="14">
        <v>2005</v>
      </c>
      <c r="B11" s="88">
        <f>SUM(C11:G11)</f>
        <v>552</v>
      </c>
      <c r="C11" s="88">
        <f>SUM(C12:C18)</f>
        <v>251</v>
      </c>
      <c r="D11" s="88"/>
      <c r="E11" s="88">
        <f>SUM(E12:E18)</f>
        <v>108</v>
      </c>
      <c r="F11" s="88">
        <f>SUM(F12:F18)</f>
        <v>107</v>
      </c>
      <c r="G11" s="88">
        <f>SUM(G12:G18)</f>
        <v>86</v>
      </c>
      <c r="I11" s="67"/>
    </row>
    <row r="12" spans="1:13" s="7" customFormat="1" ht="39.75" customHeight="1">
      <c r="A12" s="59" t="s">
        <v>319</v>
      </c>
      <c r="B12" s="88">
        <f aca="true" t="shared" si="0" ref="B12:B17">SUM(C12:G12)</f>
        <v>1</v>
      </c>
      <c r="C12" s="89">
        <f>'2.본청공무원'!C11</f>
        <v>1</v>
      </c>
      <c r="D12" s="90"/>
      <c r="E12" s="89" t="s">
        <v>203</v>
      </c>
      <c r="F12" s="89" t="s">
        <v>203</v>
      </c>
      <c r="G12" s="89" t="s">
        <v>203</v>
      </c>
      <c r="I12" s="67"/>
      <c r="M12" s="68"/>
    </row>
    <row r="13" spans="1:9" s="7" customFormat="1" ht="39.75" customHeight="1">
      <c r="A13" s="59" t="s">
        <v>320</v>
      </c>
      <c r="B13" s="88">
        <f t="shared" si="0"/>
        <v>11</v>
      </c>
      <c r="C13" s="89">
        <f>'2.본청공무원'!D11</f>
        <v>1</v>
      </c>
      <c r="D13" s="90"/>
      <c r="E13" s="89">
        <f>'3.군의회 사무과 및 사업소 공무원'!C11</f>
        <v>10</v>
      </c>
      <c r="F13" s="89" t="s">
        <v>203</v>
      </c>
      <c r="G13" s="89" t="s">
        <v>203</v>
      </c>
      <c r="I13" s="67"/>
    </row>
    <row r="14" spans="1:9" s="7" customFormat="1" ht="39.75" customHeight="1">
      <c r="A14" s="83" t="s">
        <v>321</v>
      </c>
      <c r="B14" s="88">
        <f t="shared" si="0"/>
        <v>381</v>
      </c>
      <c r="C14" s="89">
        <f>'2.본청공무원'!E11</f>
        <v>204</v>
      </c>
      <c r="D14" s="90"/>
      <c r="E14" s="89">
        <f>'3.군의회 사무과 및 사업소 공무원'!D11</f>
        <v>84</v>
      </c>
      <c r="F14" s="89">
        <f>'4.읍면공무원'!C11</f>
        <v>93</v>
      </c>
      <c r="G14" s="89" t="s">
        <v>203</v>
      </c>
      <c r="I14" s="67"/>
    </row>
    <row r="15" spans="1:9" s="7" customFormat="1" ht="39.75" customHeight="1">
      <c r="A15" s="59" t="s">
        <v>322</v>
      </c>
      <c r="B15" s="88">
        <f t="shared" si="0"/>
        <v>73</v>
      </c>
      <c r="C15" s="89">
        <f>'2.본청공무원'!M11</f>
        <v>45</v>
      </c>
      <c r="D15" s="90"/>
      <c r="E15" s="89">
        <f>'3.군의회 사무과 및 사업소 공무원'!O11</f>
        <v>14</v>
      </c>
      <c r="F15" s="89">
        <f>'4.읍면공무원'!K11</f>
        <v>14</v>
      </c>
      <c r="G15" s="90" t="s">
        <v>203</v>
      </c>
      <c r="I15" s="67"/>
    </row>
    <row r="16" spans="1:9" s="7" customFormat="1" ht="39.75" customHeight="1">
      <c r="A16" s="59" t="s">
        <v>323</v>
      </c>
      <c r="B16" s="88" t="s">
        <v>328</v>
      </c>
      <c r="C16" s="89" t="s">
        <v>203</v>
      </c>
      <c r="D16" s="90"/>
      <c r="E16" s="89" t="s">
        <v>203</v>
      </c>
      <c r="F16" s="89" t="s">
        <v>203</v>
      </c>
      <c r="G16" s="89" t="s">
        <v>203</v>
      </c>
      <c r="I16" s="67"/>
    </row>
    <row r="17" spans="1:9" s="7" customFormat="1" ht="39.75" customHeight="1">
      <c r="A17" s="59" t="s">
        <v>324</v>
      </c>
      <c r="B17" s="88">
        <f t="shared" si="0"/>
        <v>86</v>
      </c>
      <c r="C17" s="89" t="s">
        <v>203</v>
      </c>
      <c r="D17" s="90"/>
      <c r="E17" s="89" t="s">
        <v>203</v>
      </c>
      <c r="F17" s="89" t="s">
        <v>203</v>
      </c>
      <c r="G17" s="90">
        <f>'5.소방공무원'!C11</f>
        <v>86</v>
      </c>
      <c r="I17" s="67"/>
    </row>
    <row r="18" spans="1:9" s="7" customFormat="1" ht="39.75" customHeight="1" thickBot="1">
      <c r="A18" s="84" t="s">
        <v>350</v>
      </c>
      <c r="B18" s="91" t="s">
        <v>328</v>
      </c>
      <c r="C18" s="92" t="s">
        <v>203</v>
      </c>
      <c r="D18" s="90"/>
      <c r="E18" s="92" t="s">
        <v>203</v>
      </c>
      <c r="F18" s="92" t="s">
        <v>203</v>
      </c>
      <c r="G18" s="92" t="s">
        <v>203</v>
      </c>
      <c r="I18" s="67"/>
    </row>
    <row r="19" spans="1:7" ht="15.75" customHeight="1" thickTop="1">
      <c r="A19" s="36" t="s">
        <v>121</v>
      </c>
      <c r="B19" s="37"/>
      <c r="C19" s="37"/>
      <c r="D19" s="37"/>
      <c r="E19" s="37"/>
      <c r="F19" s="38"/>
      <c r="G19" s="37"/>
    </row>
    <row r="20" spans="1:7" s="7" customFormat="1" ht="15.75" customHeight="1">
      <c r="A20" s="69" t="s">
        <v>330</v>
      </c>
      <c r="B20" s="28"/>
      <c r="C20" s="28"/>
      <c r="D20" s="28"/>
      <c r="E20" s="28"/>
      <c r="F20" s="70"/>
      <c r="G20" s="28"/>
    </row>
    <row r="21" spans="1:7" s="7" customFormat="1" ht="15.75" customHeight="1">
      <c r="A21" s="69" t="s">
        <v>332</v>
      </c>
      <c r="B21" s="28"/>
      <c r="C21" s="28"/>
      <c r="D21" s="28"/>
      <c r="E21" s="28"/>
      <c r="F21" s="70"/>
      <c r="G21" s="28"/>
    </row>
    <row r="22" ht="13.5">
      <c r="A22" s="69" t="s">
        <v>331</v>
      </c>
    </row>
    <row r="23" spans="1:5" ht="13.5">
      <c r="A23" s="69"/>
      <c r="E23" s="71"/>
    </row>
    <row r="24" spans="3:5" ht="13.5">
      <c r="C24" s="72"/>
      <c r="D24" s="72"/>
      <c r="E24" s="72"/>
    </row>
    <row r="25" spans="3:5" ht="13.5">
      <c r="C25" s="72"/>
      <c r="D25" s="72"/>
      <c r="E25" s="72"/>
    </row>
    <row r="26" spans="3:5" ht="13.5">
      <c r="C26" s="72"/>
      <c r="D26" s="72"/>
      <c r="E26" s="72"/>
    </row>
    <row r="27" spans="3:5" ht="13.5">
      <c r="C27" s="72"/>
      <c r="D27" s="72"/>
      <c r="E27" s="72"/>
    </row>
    <row r="28" spans="3:5" ht="13.5">
      <c r="C28" s="72"/>
      <c r="D28" s="72"/>
      <c r="E28" s="72"/>
    </row>
    <row r="29" ht="13.5">
      <c r="E29" s="72"/>
    </row>
    <row r="30" ht="13.5">
      <c r="E30" s="71"/>
    </row>
    <row r="31" ht="13.5">
      <c r="E31" s="71"/>
    </row>
  </sheetData>
  <mergeCells count="2">
    <mergeCell ref="A1:C1"/>
    <mergeCell ref="E1:G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selection activeCell="A3" sqref="A3:A4"/>
    </sheetView>
  </sheetViews>
  <sheetFormatPr defaultColWidth="8.88671875" defaultRowHeight="13.5"/>
  <cols>
    <col min="1" max="1" width="14.5546875" style="31" customWidth="1"/>
    <col min="2" max="2" width="10.99609375" style="29" customWidth="1"/>
    <col min="3" max="4" width="10.99609375" style="32" customWidth="1"/>
    <col min="5" max="7" width="10.99609375" style="29" customWidth="1"/>
    <col min="8" max="8" width="2.77734375" style="29" customWidth="1"/>
    <col min="9" max="12" width="11.88671875" style="29" customWidth="1"/>
    <col min="13" max="13" width="11.88671875" style="19" customWidth="1"/>
    <col min="14" max="14" width="11.88671875" style="32" customWidth="1"/>
    <col min="15" max="16384" width="8.88671875" style="19" customWidth="1"/>
  </cols>
  <sheetData>
    <row r="1" spans="1:14" s="3" customFormat="1" ht="45" customHeight="1">
      <c r="A1" s="250" t="s">
        <v>343</v>
      </c>
      <c r="B1" s="250"/>
      <c r="C1" s="250"/>
      <c r="D1" s="250"/>
      <c r="E1" s="250"/>
      <c r="F1" s="250"/>
      <c r="G1" s="250"/>
      <c r="H1" s="96"/>
      <c r="I1" s="257" t="s">
        <v>344</v>
      </c>
      <c r="J1" s="257"/>
      <c r="K1" s="257"/>
      <c r="L1" s="257"/>
      <c r="M1" s="257"/>
      <c r="N1" s="257"/>
    </row>
    <row r="2" spans="1:14" s="7" customFormat="1" ht="25.5" customHeight="1" thickBot="1">
      <c r="A2" s="4" t="s">
        <v>122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N2" s="8" t="s">
        <v>0</v>
      </c>
    </row>
    <row r="3" spans="1:14" s="7" customFormat="1" ht="16.5" customHeight="1" thickTop="1">
      <c r="A3" s="76" t="s">
        <v>300</v>
      </c>
      <c r="B3" s="93" t="s">
        <v>286</v>
      </c>
      <c r="C3" s="255" t="s">
        <v>287</v>
      </c>
      <c r="D3" s="256"/>
      <c r="E3" s="256"/>
      <c r="F3" s="256"/>
      <c r="G3" s="256"/>
      <c r="H3" s="75"/>
      <c r="I3" s="255" t="s">
        <v>288</v>
      </c>
      <c r="J3" s="255"/>
      <c r="K3" s="255"/>
      <c r="L3" s="255"/>
      <c r="M3" s="255"/>
      <c r="N3" s="255"/>
    </row>
    <row r="4" spans="1:14" s="7" customFormat="1" ht="16.5" customHeight="1">
      <c r="A4" s="34" t="s">
        <v>333</v>
      </c>
      <c r="B4" s="74"/>
      <c r="C4" s="94" t="s">
        <v>135</v>
      </c>
      <c r="D4" s="94" t="s">
        <v>66</v>
      </c>
      <c r="E4" s="252" t="s">
        <v>263</v>
      </c>
      <c r="F4" s="253"/>
      <c r="G4" s="253"/>
      <c r="H4" s="75"/>
      <c r="I4" s="253" t="s">
        <v>264</v>
      </c>
      <c r="J4" s="253"/>
      <c r="K4" s="253"/>
      <c r="L4" s="254"/>
      <c r="M4" s="77" t="s">
        <v>136</v>
      </c>
      <c r="N4" s="74" t="s">
        <v>137</v>
      </c>
    </row>
    <row r="5" spans="1:14" s="7" customFormat="1" ht="16.5" customHeight="1">
      <c r="A5" s="34" t="s">
        <v>334</v>
      </c>
      <c r="B5" s="74"/>
      <c r="C5" s="77"/>
      <c r="D5" s="77"/>
      <c r="E5" s="94" t="s">
        <v>123</v>
      </c>
      <c r="F5" s="75" t="s">
        <v>124</v>
      </c>
      <c r="G5" s="74" t="s">
        <v>125</v>
      </c>
      <c r="H5" s="75"/>
      <c r="I5" s="53" t="s">
        <v>126</v>
      </c>
      <c r="J5" s="47" t="s">
        <v>127</v>
      </c>
      <c r="K5" s="47" t="s">
        <v>128</v>
      </c>
      <c r="L5" s="47" t="s">
        <v>129</v>
      </c>
      <c r="M5" s="74"/>
      <c r="N5" s="74"/>
    </row>
    <row r="6" spans="1:27" s="7" customFormat="1" ht="16.5" customHeight="1">
      <c r="A6" s="95" t="s">
        <v>335</v>
      </c>
      <c r="B6" s="82" t="s">
        <v>69</v>
      </c>
      <c r="C6" s="79" t="s">
        <v>138</v>
      </c>
      <c r="D6" s="81" t="s">
        <v>8</v>
      </c>
      <c r="E6" s="81" t="s">
        <v>1</v>
      </c>
      <c r="F6" s="80" t="s">
        <v>9</v>
      </c>
      <c r="G6" s="82" t="s">
        <v>10</v>
      </c>
      <c r="H6" s="75"/>
      <c r="I6" s="81" t="s">
        <v>11</v>
      </c>
      <c r="J6" s="81" t="s">
        <v>12</v>
      </c>
      <c r="K6" s="81" t="s">
        <v>13</v>
      </c>
      <c r="L6" s="81" t="s">
        <v>14</v>
      </c>
      <c r="M6" s="82" t="s">
        <v>130</v>
      </c>
      <c r="N6" s="82" t="s">
        <v>134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2001</v>
      </c>
      <c r="B7" s="10">
        <f>SUM(C7:N7)</f>
        <v>396</v>
      </c>
      <c r="C7" s="10">
        <v>1</v>
      </c>
      <c r="D7" s="10">
        <v>2</v>
      </c>
      <c r="E7" s="10">
        <f>SUM(F7:L7)</f>
        <v>171</v>
      </c>
      <c r="F7" s="10">
        <v>2</v>
      </c>
      <c r="G7" s="10">
        <v>9</v>
      </c>
      <c r="H7" s="10"/>
      <c r="I7" s="10">
        <v>48</v>
      </c>
      <c r="J7" s="10">
        <v>55</v>
      </c>
      <c r="K7" s="10">
        <v>46</v>
      </c>
      <c r="L7" s="10">
        <v>11</v>
      </c>
      <c r="M7" s="10">
        <v>51</v>
      </c>
      <c r="N7" s="10" t="s">
        <v>351</v>
      </c>
      <c r="Q7" s="11"/>
    </row>
    <row r="8" spans="1:17" s="7" customFormat="1" ht="32.25" customHeight="1">
      <c r="A8" s="9">
        <v>2002</v>
      </c>
      <c r="B8" s="10">
        <f>SUM(C8:N8)</f>
        <v>397</v>
      </c>
      <c r="C8" s="10">
        <v>1</v>
      </c>
      <c r="D8" s="10">
        <v>1</v>
      </c>
      <c r="E8" s="10">
        <f>SUM(F8:L8)</f>
        <v>174</v>
      </c>
      <c r="F8" s="10">
        <v>2</v>
      </c>
      <c r="G8" s="10">
        <v>9</v>
      </c>
      <c r="H8" s="10"/>
      <c r="I8" s="10">
        <v>49</v>
      </c>
      <c r="J8" s="10">
        <v>57</v>
      </c>
      <c r="K8" s="10">
        <v>45</v>
      </c>
      <c r="L8" s="10">
        <v>12</v>
      </c>
      <c r="M8" s="10">
        <v>47</v>
      </c>
      <c r="N8" s="10" t="s">
        <v>351</v>
      </c>
      <c r="Q8" s="11"/>
    </row>
    <row r="9" spans="1:17" s="7" customFormat="1" ht="32.25" customHeight="1">
      <c r="A9" s="9">
        <v>2003</v>
      </c>
      <c r="B9" s="10">
        <f>SUM(C9:N9)</f>
        <v>406</v>
      </c>
      <c r="C9" s="10">
        <v>1</v>
      </c>
      <c r="D9" s="10">
        <v>1</v>
      </c>
      <c r="E9" s="10">
        <f>SUM(F9:L9)</f>
        <v>179</v>
      </c>
      <c r="F9" s="10">
        <v>2</v>
      </c>
      <c r="G9" s="10">
        <v>9</v>
      </c>
      <c r="H9" s="10"/>
      <c r="I9" s="10">
        <v>51</v>
      </c>
      <c r="J9" s="10">
        <v>57</v>
      </c>
      <c r="K9" s="10">
        <v>45</v>
      </c>
      <c r="L9" s="10">
        <v>15</v>
      </c>
      <c r="M9" s="10">
        <v>46</v>
      </c>
      <c r="N9" s="10" t="s">
        <v>351</v>
      </c>
      <c r="Q9" s="11"/>
    </row>
    <row r="10" spans="1:17" s="7" customFormat="1" ht="32.25" customHeight="1">
      <c r="A10" s="9">
        <v>2004</v>
      </c>
      <c r="B10" s="10">
        <f>SUM(C10:N10)</f>
        <v>435</v>
      </c>
      <c r="C10" s="12">
        <v>1</v>
      </c>
      <c r="D10" s="12">
        <v>1</v>
      </c>
      <c r="E10" s="10">
        <f>SUM(F10:L10)</f>
        <v>194</v>
      </c>
      <c r="F10" s="12">
        <v>2</v>
      </c>
      <c r="G10" s="12">
        <v>9</v>
      </c>
      <c r="H10" s="12"/>
      <c r="I10" s="12">
        <v>52</v>
      </c>
      <c r="J10" s="12">
        <v>64</v>
      </c>
      <c r="K10" s="12">
        <v>49</v>
      </c>
      <c r="L10" s="12">
        <v>18</v>
      </c>
      <c r="M10" s="12">
        <v>45</v>
      </c>
      <c r="N10" s="13" t="s">
        <v>351</v>
      </c>
      <c r="Q10" s="11"/>
    </row>
    <row r="11" spans="1:17" s="16" customFormat="1" ht="32.25" customHeight="1">
      <c r="A11" s="14">
        <v>2005</v>
      </c>
      <c r="B11" s="15">
        <f>SUM(B12:B22)</f>
        <v>251</v>
      </c>
      <c r="C11" s="15">
        <v>1</v>
      </c>
      <c r="D11" s="15">
        <v>1</v>
      </c>
      <c r="E11" s="15">
        <f>SUM(E12:E22)</f>
        <v>204</v>
      </c>
      <c r="F11" s="15">
        <f aca="true" t="shared" si="0" ref="F11:M11">SUM(F12:F22)</f>
        <v>2</v>
      </c>
      <c r="G11" s="15">
        <f t="shared" si="0"/>
        <v>10</v>
      </c>
      <c r="H11" s="15"/>
      <c r="I11" s="15">
        <f t="shared" si="0"/>
        <v>54</v>
      </c>
      <c r="J11" s="15">
        <f t="shared" si="0"/>
        <v>69</v>
      </c>
      <c r="K11" s="15">
        <f t="shared" si="0"/>
        <v>47</v>
      </c>
      <c r="L11" s="15">
        <f t="shared" si="0"/>
        <v>22</v>
      </c>
      <c r="M11" s="15">
        <f t="shared" si="0"/>
        <v>45</v>
      </c>
      <c r="N11" s="15" t="s">
        <v>351</v>
      </c>
      <c r="Q11" s="17"/>
    </row>
    <row r="12" spans="1:17" ht="32.25" customHeight="1">
      <c r="A12" s="18" t="s">
        <v>289</v>
      </c>
      <c r="B12" s="13">
        <f>SUM(C12,D12,E12,M12)</f>
        <v>21</v>
      </c>
      <c r="C12" s="12" t="s">
        <v>351</v>
      </c>
      <c r="D12" s="12" t="s">
        <v>351</v>
      </c>
      <c r="E12" s="13">
        <f>SUM(F12:L12)</f>
        <v>20</v>
      </c>
      <c r="F12" s="12">
        <v>1</v>
      </c>
      <c r="G12" s="12" t="s">
        <v>351</v>
      </c>
      <c r="H12" s="12"/>
      <c r="I12" s="12">
        <v>7</v>
      </c>
      <c r="J12" s="12">
        <v>8</v>
      </c>
      <c r="K12" s="12">
        <v>4</v>
      </c>
      <c r="L12" s="12" t="s">
        <v>351</v>
      </c>
      <c r="M12" s="12">
        <v>1</v>
      </c>
      <c r="N12" s="12" t="s">
        <v>351</v>
      </c>
      <c r="Q12" s="17"/>
    </row>
    <row r="13" spans="1:17" ht="32.25" customHeight="1">
      <c r="A13" s="18" t="s">
        <v>290</v>
      </c>
      <c r="B13" s="13">
        <f aca="true" t="shared" si="1" ref="B13:B22">SUM(C13,D13,E13,M13)</f>
        <v>25</v>
      </c>
      <c r="C13" s="12" t="s">
        <v>351</v>
      </c>
      <c r="D13" s="12" t="s">
        <v>351</v>
      </c>
      <c r="E13" s="13">
        <f aca="true" t="shared" si="2" ref="E13:E22">SUM(F13:L13)</f>
        <v>21</v>
      </c>
      <c r="F13" s="12" t="s">
        <v>351</v>
      </c>
      <c r="G13" s="12">
        <v>1</v>
      </c>
      <c r="H13" s="12"/>
      <c r="I13" s="12">
        <v>5</v>
      </c>
      <c r="J13" s="12">
        <v>8</v>
      </c>
      <c r="K13" s="12">
        <v>5</v>
      </c>
      <c r="L13" s="12">
        <v>2</v>
      </c>
      <c r="M13" s="12">
        <v>4</v>
      </c>
      <c r="N13" s="13" t="s">
        <v>351</v>
      </c>
      <c r="Q13" s="17"/>
    </row>
    <row r="14" spans="1:17" ht="32.25" customHeight="1">
      <c r="A14" s="18" t="s">
        <v>291</v>
      </c>
      <c r="B14" s="13">
        <f t="shared" si="1"/>
        <v>31</v>
      </c>
      <c r="C14" s="12">
        <v>1</v>
      </c>
      <c r="D14" s="12">
        <v>1</v>
      </c>
      <c r="E14" s="13">
        <f t="shared" si="2"/>
        <v>25</v>
      </c>
      <c r="F14" s="12">
        <v>1</v>
      </c>
      <c r="G14" s="12">
        <v>1</v>
      </c>
      <c r="H14" s="12"/>
      <c r="I14" s="12">
        <v>7</v>
      </c>
      <c r="J14" s="12">
        <v>8</v>
      </c>
      <c r="K14" s="12">
        <v>6</v>
      </c>
      <c r="L14" s="12">
        <v>2</v>
      </c>
      <c r="M14" s="12">
        <v>4</v>
      </c>
      <c r="N14" s="13" t="s">
        <v>351</v>
      </c>
      <c r="Q14" s="17"/>
    </row>
    <row r="15" spans="1:17" ht="32.25" customHeight="1">
      <c r="A15" s="18" t="s">
        <v>347</v>
      </c>
      <c r="B15" s="13">
        <f t="shared" si="1"/>
        <v>26</v>
      </c>
      <c r="C15" s="12" t="s">
        <v>351</v>
      </c>
      <c r="D15" s="12" t="s">
        <v>351</v>
      </c>
      <c r="E15" s="13">
        <f t="shared" si="2"/>
        <v>19</v>
      </c>
      <c r="F15" s="12" t="s">
        <v>351</v>
      </c>
      <c r="G15" s="12">
        <v>1</v>
      </c>
      <c r="H15" s="12"/>
      <c r="I15" s="12">
        <v>4</v>
      </c>
      <c r="J15" s="12">
        <v>8</v>
      </c>
      <c r="K15" s="12">
        <v>4</v>
      </c>
      <c r="L15" s="12">
        <v>2</v>
      </c>
      <c r="M15" s="12">
        <v>7</v>
      </c>
      <c r="N15" s="13" t="s">
        <v>351</v>
      </c>
      <c r="Q15" s="17"/>
    </row>
    <row r="16" spans="1:17" ht="32.25" customHeight="1">
      <c r="A16" s="18" t="s">
        <v>348</v>
      </c>
      <c r="B16" s="13">
        <f t="shared" si="1"/>
        <v>22</v>
      </c>
      <c r="C16" s="12" t="s">
        <v>351</v>
      </c>
      <c r="D16" s="12" t="s">
        <v>351</v>
      </c>
      <c r="E16" s="13">
        <f t="shared" si="2"/>
        <v>18</v>
      </c>
      <c r="F16" s="12" t="s">
        <v>351</v>
      </c>
      <c r="G16" s="12">
        <v>1</v>
      </c>
      <c r="H16" s="12"/>
      <c r="I16" s="12">
        <v>4</v>
      </c>
      <c r="J16" s="12">
        <v>8</v>
      </c>
      <c r="K16" s="12">
        <v>3</v>
      </c>
      <c r="L16" s="12">
        <v>2</v>
      </c>
      <c r="M16" s="12">
        <v>4</v>
      </c>
      <c r="N16" s="12" t="s">
        <v>351</v>
      </c>
      <c r="Q16" s="17"/>
    </row>
    <row r="17" spans="1:17" ht="32.25" customHeight="1">
      <c r="A17" s="18" t="s">
        <v>292</v>
      </c>
      <c r="B17" s="13">
        <f t="shared" si="1"/>
        <v>17</v>
      </c>
      <c r="C17" s="12" t="s">
        <v>351</v>
      </c>
      <c r="D17" s="12" t="s">
        <v>351</v>
      </c>
      <c r="E17" s="13">
        <f t="shared" si="2"/>
        <v>17</v>
      </c>
      <c r="F17" s="12" t="s">
        <v>351</v>
      </c>
      <c r="G17" s="12">
        <v>1</v>
      </c>
      <c r="H17" s="12"/>
      <c r="I17" s="12">
        <v>5</v>
      </c>
      <c r="J17" s="12">
        <v>6</v>
      </c>
      <c r="K17" s="12">
        <v>2</v>
      </c>
      <c r="L17" s="12">
        <v>3</v>
      </c>
      <c r="M17" s="12" t="s">
        <v>351</v>
      </c>
      <c r="N17" s="13" t="s">
        <v>351</v>
      </c>
      <c r="Q17" s="17"/>
    </row>
    <row r="18" spans="1:17" ht="32.25" customHeight="1">
      <c r="A18" s="18" t="s">
        <v>293</v>
      </c>
      <c r="B18" s="13">
        <f t="shared" si="1"/>
        <v>15</v>
      </c>
      <c r="C18" s="12" t="s">
        <v>351</v>
      </c>
      <c r="D18" s="12" t="s">
        <v>351</v>
      </c>
      <c r="E18" s="13">
        <f t="shared" si="2"/>
        <v>13</v>
      </c>
      <c r="F18" s="12" t="s">
        <v>351</v>
      </c>
      <c r="G18" s="12">
        <v>1</v>
      </c>
      <c r="H18" s="12"/>
      <c r="I18" s="12">
        <v>4</v>
      </c>
      <c r="J18" s="12">
        <v>4</v>
      </c>
      <c r="K18" s="12">
        <v>3</v>
      </c>
      <c r="L18" s="12">
        <v>1</v>
      </c>
      <c r="M18" s="12">
        <v>2</v>
      </c>
      <c r="N18" s="12" t="s">
        <v>351</v>
      </c>
      <c r="Q18" s="17"/>
    </row>
    <row r="19" spans="1:17" ht="32.25" customHeight="1">
      <c r="A19" s="18" t="s">
        <v>294</v>
      </c>
      <c r="B19" s="13">
        <f t="shared" si="1"/>
        <v>35</v>
      </c>
      <c r="C19" s="12" t="s">
        <v>351</v>
      </c>
      <c r="D19" s="12" t="s">
        <v>351</v>
      </c>
      <c r="E19" s="13">
        <f t="shared" si="2"/>
        <v>21</v>
      </c>
      <c r="F19" s="12" t="s">
        <v>351</v>
      </c>
      <c r="G19" s="12">
        <v>1</v>
      </c>
      <c r="H19" s="12"/>
      <c r="I19" s="12">
        <v>5</v>
      </c>
      <c r="J19" s="12">
        <v>6</v>
      </c>
      <c r="K19" s="12">
        <v>5</v>
      </c>
      <c r="L19" s="12">
        <v>4</v>
      </c>
      <c r="M19" s="12">
        <v>14</v>
      </c>
      <c r="N19" s="12" t="s">
        <v>351</v>
      </c>
      <c r="Q19" s="17"/>
    </row>
    <row r="20" spans="1:17" ht="32.25" customHeight="1">
      <c r="A20" s="18" t="s">
        <v>295</v>
      </c>
      <c r="B20" s="13">
        <f t="shared" si="1"/>
        <v>25</v>
      </c>
      <c r="C20" s="12" t="s">
        <v>351</v>
      </c>
      <c r="D20" s="12" t="s">
        <v>351</v>
      </c>
      <c r="E20" s="13">
        <f t="shared" si="2"/>
        <v>22</v>
      </c>
      <c r="F20" s="12" t="s">
        <v>351</v>
      </c>
      <c r="G20" s="12">
        <v>1</v>
      </c>
      <c r="H20" s="12"/>
      <c r="I20" s="12">
        <v>5</v>
      </c>
      <c r="J20" s="12">
        <v>5</v>
      </c>
      <c r="K20" s="12">
        <v>7</v>
      </c>
      <c r="L20" s="12">
        <v>4</v>
      </c>
      <c r="M20" s="12">
        <v>3</v>
      </c>
      <c r="N20" s="13" t="s">
        <v>351</v>
      </c>
      <c r="Q20" s="17"/>
    </row>
    <row r="21" spans="1:17" ht="32.25" customHeight="1">
      <c r="A21" s="18" t="s">
        <v>349</v>
      </c>
      <c r="B21" s="13">
        <f t="shared" si="1"/>
        <v>23</v>
      </c>
      <c r="C21" s="20" t="s">
        <v>351</v>
      </c>
      <c r="D21" s="20" t="s">
        <v>351</v>
      </c>
      <c r="E21" s="12">
        <f t="shared" si="2"/>
        <v>19</v>
      </c>
      <c r="F21" s="20" t="s">
        <v>351</v>
      </c>
      <c r="G21" s="21">
        <v>1</v>
      </c>
      <c r="H21" s="21"/>
      <c r="I21" s="21">
        <v>5</v>
      </c>
      <c r="J21" s="21">
        <v>5</v>
      </c>
      <c r="K21" s="21">
        <v>6</v>
      </c>
      <c r="L21" s="21">
        <v>2</v>
      </c>
      <c r="M21" s="10">
        <v>4</v>
      </c>
      <c r="N21" s="20" t="s">
        <v>351</v>
      </c>
      <c r="Q21" s="17"/>
    </row>
    <row r="22" spans="1:17" ht="32.25" customHeight="1" thickBot="1">
      <c r="A22" s="22" t="s">
        <v>296</v>
      </c>
      <c r="B22" s="23">
        <f t="shared" si="1"/>
        <v>11</v>
      </c>
      <c r="C22" s="24" t="s">
        <v>351</v>
      </c>
      <c r="D22" s="24" t="s">
        <v>351</v>
      </c>
      <c r="E22" s="25">
        <f t="shared" si="2"/>
        <v>9</v>
      </c>
      <c r="F22" s="24" t="s">
        <v>351</v>
      </c>
      <c r="G22" s="26">
        <v>1</v>
      </c>
      <c r="H22" s="26"/>
      <c r="I22" s="26">
        <v>3</v>
      </c>
      <c r="J22" s="26">
        <v>3</v>
      </c>
      <c r="K22" s="26">
        <v>2</v>
      </c>
      <c r="L22" s="26" t="s">
        <v>351</v>
      </c>
      <c r="M22" s="27">
        <v>2</v>
      </c>
      <c r="N22" s="24" t="s">
        <v>351</v>
      </c>
      <c r="Q22" s="17"/>
    </row>
    <row r="23" spans="1:14" ht="19.5" customHeight="1" thickTop="1">
      <c r="A23" s="28" t="s">
        <v>16</v>
      </c>
      <c r="C23" s="19"/>
      <c r="D23" s="19"/>
      <c r="F23" s="30"/>
      <c r="I23" s="19"/>
      <c r="J23" s="19"/>
      <c r="K23" s="19"/>
      <c r="L23" s="19"/>
      <c r="N23" s="19"/>
    </row>
  </sheetData>
  <mergeCells count="6">
    <mergeCell ref="E4:G4"/>
    <mergeCell ref="I4:L4"/>
    <mergeCell ref="C3:G3"/>
    <mergeCell ref="A1:G1"/>
    <mergeCell ref="I1:N1"/>
    <mergeCell ref="I3:N3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31" customWidth="1"/>
    <col min="2" max="2" width="10.99609375" style="29" customWidth="1"/>
    <col min="3" max="3" width="10.99609375" style="32" customWidth="1"/>
    <col min="4" max="7" width="10.99609375" style="29" customWidth="1"/>
    <col min="8" max="8" width="2.77734375" style="29" customWidth="1"/>
    <col min="9" max="12" width="8.88671875" style="29" customWidth="1"/>
    <col min="13" max="13" width="13.3359375" style="29" customWidth="1"/>
    <col min="14" max="14" width="8.88671875" style="29" customWidth="1"/>
    <col min="15" max="16384" width="8.88671875" style="19" customWidth="1"/>
  </cols>
  <sheetData>
    <row r="1" spans="1:16" s="3" customFormat="1" ht="45" customHeight="1">
      <c r="A1" s="250" t="s">
        <v>339</v>
      </c>
      <c r="B1" s="250"/>
      <c r="C1" s="250"/>
      <c r="D1" s="250"/>
      <c r="E1" s="250"/>
      <c r="F1" s="250"/>
      <c r="G1" s="250"/>
      <c r="H1" s="97"/>
      <c r="I1" s="258" t="s">
        <v>345</v>
      </c>
      <c r="J1" s="258"/>
      <c r="K1" s="258"/>
      <c r="L1" s="258"/>
      <c r="M1" s="258"/>
      <c r="N1" s="258"/>
      <c r="O1" s="258"/>
      <c r="P1" s="258"/>
    </row>
    <row r="2" spans="1:16" s="7" customFormat="1" ht="25.5" customHeight="1" thickBot="1">
      <c r="A2" s="4" t="s">
        <v>122</v>
      </c>
      <c r="B2" s="5"/>
      <c r="C2" s="6"/>
      <c r="D2" s="5"/>
      <c r="E2" s="8"/>
      <c r="F2" s="5"/>
      <c r="G2" s="5"/>
      <c r="I2" s="5"/>
      <c r="J2" s="5"/>
      <c r="K2" s="5"/>
      <c r="L2" s="8"/>
      <c r="M2" s="8"/>
      <c r="N2" s="8"/>
      <c r="O2" s="5"/>
      <c r="P2" s="8" t="s">
        <v>0</v>
      </c>
    </row>
    <row r="3" spans="1:16" s="7" customFormat="1" ht="16.5" customHeight="1" thickTop="1">
      <c r="A3" s="76" t="s">
        <v>300</v>
      </c>
      <c r="B3" s="47" t="s">
        <v>118</v>
      </c>
      <c r="C3" s="47" t="s">
        <v>3</v>
      </c>
      <c r="D3" s="259" t="s">
        <v>131</v>
      </c>
      <c r="E3" s="255"/>
      <c r="F3" s="255"/>
      <c r="G3" s="255"/>
      <c r="H3" s="75"/>
      <c r="I3" s="255" t="s">
        <v>132</v>
      </c>
      <c r="J3" s="255"/>
      <c r="K3" s="255"/>
      <c r="L3" s="255"/>
      <c r="M3" s="255"/>
      <c r="N3" s="260"/>
      <c r="O3" s="77" t="s">
        <v>4</v>
      </c>
      <c r="P3" s="73" t="s">
        <v>5</v>
      </c>
    </row>
    <row r="4" spans="1:16" s="7" customFormat="1" ht="16.5" customHeight="1">
      <c r="A4" s="75" t="s">
        <v>464</v>
      </c>
      <c r="B4" s="77"/>
      <c r="C4" s="47"/>
      <c r="D4" s="53" t="s">
        <v>123</v>
      </c>
      <c r="E4" s="75" t="s">
        <v>124</v>
      </c>
      <c r="F4" s="94" t="s">
        <v>125</v>
      </c>
      <c r="G4" s="75" t="s">
        <v>126</v>
      </c>
      <c r="H4" s="75"/>
      <c r="I4" s="47" t="s">
        <v>127</v>
      </c>
      <c r="J4" s="47" t="s">
        <v>128</v>
      </c>
      <c r="K4" s="47" t="s">
        <v>129</v>
      </c>
      <c r="L4" s="99" t="s">
        <v>6</v>
      </c>
      <c r="M4" s="100" t="s">
        <v>353</v>
      </c>
      <c r="N4" s="100" t="s">
        <v>352</v>
      </c>
      <c r="O4" s="74"/>
      <c r="P4" s="74"/>
    </row>
    <row r="5" spans="1:16" s="7" customFormat="1" ht="16.5" customHeight="1">
      <c r="A5" s="34" t="s">
        <v>463</v>
      </c>
      <c r="B5" s="47"/>
      <c r="C5" s="47"/>
      <c r="D5" s="47"/>
      <c r="E5" s="75"/>
      <c r="F5" s="77"/>
      <c r="G5" s="75"/>
      <c r="H5" s="75"/>
      <c r="I5" s="47"/>
      <c r="J5" s="47"/>
      <c r="K5" s="47"/>
      <c r="L5" s="134"/>
      <c r="M5" s="74"/>
      <c r="N5" s="74"/>
      <c r="O5" s="74"/>
      <c r="P5" s="74"/>
    </row>
    <row r="6" spans="1:29" s="7" customFormat="1" ht="16.5" customHeight="1">
      <c r="A6" s="95" t="s">
        <v>462</v>
      </c>
      <c r="B6" s="81" t="s">
        <v>1</v>
      </c>
      <c r="C6" s="81" t="s">
        <v>8</v>
      </c>
      <c r="D6" s="81" t="s">
        <v>1</v>
      </c>
      <c r="E6" s="80" t="s">
        <v>9</v>
      </c>
      <c r="F6" s="79" t="s">
        <v>10</v>
      </c>
      <c r="G6" s="80" t="s">
        <v>11</v>
      </c>
      <c r="H6" s="75"/>
      <c r="I6" s="81" t="s">
        <v>12</v>
      </c>
      <c r="J6" s="81" t="s">
        <v>13</v>
      </c>
      <c r="K6" s="81" t="s">
        <v>14</v>
      </c>
      <c r="L6" s="85" t="s">
        <v>15</v>
      </c>
      <c r="M6" s="101" t="s">
        <v>133</v>
      </c>
      <c r="N6" s="79" t="s">
        <v>88</v>
      </c>
      <c r="O6" s="79" t="s">
        <v>130</v>
      </c>
      <c r="P6" s="82" t="s">
        <v>134</v>
      </c>
      <c r="R6" s="1"/>
      <c r="S6" s="2"/>
      <c r="T6" s="1"/>
      <c r="U6" s="1"/>
      <c r="V6" s="1"/>
      <c r="W6" s="1"/>
      <c r="X6" s="1"/>
      <c r="Y6" s="1"/>
      <c r="Z6" s="1"/>
      <c r="AA6" s="2"/>
      <c r="AB6" s="2"/>
      <c r="AC6" s="1"/>
    </row>
    <row r="7" spans="1:16" s="7" customFormat="1" ht="63" customHeight="1">
      <c r="A7" s="9">
        <v>2001</v>
      </c>
      <c r="B7" s="33">
        <f>SUM(C7,D7,O7)</f>
        <v>107</v>
      </c>
      <c r="C7" s="33">
        <v>10</v>
      </c>
      <c r="D7" s="33">
        <f>SUM(E7:N7)</f>
        <v>83</v>
      </c>
      <c r="E7" s="10">
        <v>1</v>
      </c>
      <c r="F7" s="10">
        <v>3</v>
      </c>
      <c r="G7" s="33">
        <v>7</v>
      </c>
      <c r="H7" s="10"/>
      <c r="I7" s="33">
        <v>13</v>
      </c>
      <c r="J7" s="33">
        <v>21</v>
      </c>
      <c r="K7" s="10">
        <v>11</v>
      </c>
      <c r="L7" s="33" t="s">
        <v>351</v>
      </c>
      <c r="M7" s="10">
        <v>2</v>
      </c>
      <c r="N7" s="10">
        <v>25</v>
      </c>
      <c r="O7" s="33">
        <v>14</v>
      </c>
      <c r="P7" s="10" t="s">
        <v>351</v>
      </c>
    </row>
    <row r="8" spans="1:16" s="7" customFormat="1" ht="63" customHeight="1">
      <c r="A8" s="9">
        <v>2002</v>
      </c>
      <c r="B8" s="33">
        <f>SUM(C8,D8,O8)</f>
        <v>107</v>
      </c>
      <c r="C8" s="33">
        <v>10</v>
      </c>
      <c r="D8" s="33">
        <f>SUM(E8:N8)</f>
        <v>83</v>
      </c>
      <c r="E8" s="10">
        <v>1</v>
      </c>
      <c r="F8" s="10">
        <v>3</v>
      </c>
      <c r="G8" s="33">
        <v>7</v>
      </c>
      <c r="H8" s="10"/>
      <c r="I8" s="33">
        <v>13</v>
      </c>
      <c r="J8" s="33">
        <v>21</v>
      </c>
      <c r="K8" s="10">
        <v>11</v>
      </c>
      <c r="L8" s="33" t="s">
        <v>351</v>
      </c>
      <c r="M8" s="10">
        <v>2</v>
      </c>
      <c r="N8" s="10">
        <v>25</v>
      </c>
      <c r="O8" s="33">
        <v>14</v>
      </c>
      <c r="P8" s="10" t="s">
        <v>351</v>
      </c>
    </row>
    <row r="9" spans="1:16" s="7" customFormat="1" ht="63" customHeight="1">
      <c r="A9" s="9">
        <v>2003</v>
      </c>
      <c r="B9" s="33">
        <f>SUM(C9,D9,O9)</f>
        <v>105</v>
      </c>
      <c r="C9" s="33">
        <v>10</v>
      </c>
      <c r="D9" s="33">
        <f>SUM(E9:N9)</f>
        <v>81</v>
      </c>
      <c r="E9" s="10">
        <v>1</v>
      </c>
      <c r="F9" s="10">
        <v>3</v>
      </c>
      <c r="G9" s="33">
        <v>5</v>
      </c>
      <c r="H9" s="10"/>
      <c r="I9" s="33">
        <v>14</v>
      </c>
      <c r="J9" s="33">
        <v>24</v>
      </c>
      <c r="K9" s="10">
        <v>7</v>
      </c>
      <c r="L9" s="33" t="s">
        <v>351</v>
      </c>
      <c r="M9" s="10">
        <v>2</v>
      </c>
      <c r="N9" s="10">
        <v>25</v>
      </c>
      <c r="O9" s="33">
        <v>14</v>
      </c>
      <c r="P9" s="10" t="s">
        <v>351</v>
      </c>
    </row>
    <row r="10" spans="1:16" s="7" customFormat="1" ht="63" customHeight="1">
      <c r="A10" s="9">
        <v>2004</v>
      </c>
      <c r="B10" s="33">
        <f>SUM(C10,D10,O10)</f>
        <v>106</v>
      </c>
      <c r="C10" s="33">
        <v>10</v>
      </c>
      <c r="D10" s="33">
        <f>SUM(E10:N10)</f>
        <v>82</v>
      </c>
      <c r="E10" s="10">
        <v>1</v>
      </c>
      <c r="F10" s="10">
        <v>4</v>
      </c>
      <c r="G10" s="33">
        <v>5</v>
      </c>
      <c r="H10" s="10"/>
      <c r="I10" s="33">
        <v>15</v>
      </c>
      <c r="J10" s="33">
        <v>22</v>
      </c>
      <c r="K10" s="10">
        <v>7</v>
      </c>
      <c r="L10" s="33">
        <v>1</v>
      </c>
      <c r="M10" s="10">
        <v>2</v>
      </c>
      <c r="N10" s="10">
        <v>25</v>
      </c>
      <c r="O10" s="33">
        <v>14</v>
      </c>
      <c r="P10" s="10" t="s">
        <v>351</v>
      </c>
    </row>
    <row r="11" spans="1:16" s="16" customFormat="1" ht="63" customHeight="1">
      <c r="A11" s="14">
        <v>2005</v>
      </c>
      <c r="B11" s="15">
        <f>SUM(B12:B14)</f>
        <v>108</v>
      </c>
      <c r="C11" s="15">
        <f aca="true" t="shared" si="0" ref="C11:O11">SUM(C12:C14)</f>
        <v>10</v>
      </c>
      <c r="D11" s="15">
        <f t="shared" si="0"/>
        <v>84</v>
      </c>
      <c r="E11" s="15">
        <f t="shared" si="0"/>
        <v>1</v>
      </c>
      <c r="F11" s="15">
        <f t="shared" si="0"/>
        <v>4</v>
      </c>
      <c r="G11" s="15">
        <f t="shared" si="0"/>
        <v>5</v>
      </c>
      <c r="H11" s="15"/>
      <c r="I11" s="15">
        <f t="shared" si="0"/>
        <v>17</v>
      </c>
      <c r="J11" s="15">
        <f t="shared" si="0"/>
        <v>22</v>
      </c>
      <c r="K11" s="15">
        <f t="shared" si="0"/>
        <v>7</v>
      </c>
      <c r="L11" s="15">
        <f t="shared" si="0"/>
        <v>1</v>
      </c>
      <c r="M11" s="15">
        <f t="shared" si="0"/>
        <v>2</v>
      </c>
      <c r="N11" s="15">
        <f t="shared" si="0"/>
        <v>25</v>
      </c>
      <c r="O11" s="15">
        <f t="shared" si="0"/>
        <v>14</v>
      </c>
      <c r="P11" s="15" t="s">
        <v>351</v>
      </c>
    </row>
    <row r="12" spans="1:16" s="7" customFormat="1" ht="63" customHeight="1">
      <c r="A12" s="34" t="s">
        <v>297</v>
      </c>
      <c r="B12" s="13">
        <f>SUM(D12,O12)</f>
        <v>12</v>
      </c>
      <c r="C12" s="13" t="s">
        <v>351</v>
      </c>
      <c r="D12" s="13">
        <f>SUM(E12:N12)</f>
        <v>6</v>
      </c>
      <c r="E12" s="13" t="s">
        <v>351</v>
      </c>
      <c r="F12" s="13">
        <v>2</v>
      </c>
      <c r="G12" s="13">
        <v>1</v>
      </c>
      <c r="H12" s="12"/>
      <c r="I12" s="13">
        <v>2</v>
      </c>
      <c r="J12" s="13">
        <v>1</v>
      </c>
      <c r="K12" s="13" t="s">
        <v>351</v>
      </c>
      <c r="L12" s="13" t="s">
        <v>351</v>
      </c>
      <c r="M12" s="13" t="s">
        <v>351</v>
      </c>
      <c r="N12" s="13" t="s">
        <v>351</v>
      </c>
      <c r="O12" s="13">
        <v>6</v>
      </c>
      <c r="P12" s="12" t="s">
        <v>351</v>
      </c>
    </row>
    <row r="13" spans="1:16" s="7" customFormat="1" ht="63" customHeight="1">
      <c r="A13" s="34" t="s">
        <v>298</v>
      </c>
      <c r="B13" s="13">
        <f>SUM(C13,D13,O13)</f>
        <v>64</v>
      </c>
      <c r="C13" s="13">
        <v>9</v>
      </c>
      <c r="D13" s="13">
        <f>SUM(E13:N13)</f>
        <v>50</v>
      </c>
      <c r="E13" s="13">
        <v>1</v>
      </c>
      <c r="F13" s="13">
        <v>2</v>
      </c>
      <c r="G13" s="13">
        <v>4</v>
      </c>
      <c r="H13" s="12"/>
      <c r="I13" s="13">
        <v>15</v>
      </c>
      <c r="J13" s="13">
        <v>21</v>
      </c>
      <c r="K13" s="13">
        <v>7</v>
      </c>
      <c r="L13" s="13" t="s">
        <v>351</v>
      </c>
      <c r="M13" s="13" t="s">
        <v>351</v>
      </c>
      <c r="N13" s="13" t="s">
        <v>351</v>
      </c>
      <c r="O13" s="13">
        <v>5</v>
      </c>
      <c r="P13" s="12" t="s">
        <v>351</v>
      </c>
    </row>
    <row r="14" spans="1:16" s="7" customFormat="1" ht="63" customHeight="1" thickBot="1">
      <c r="A14" s="35" t="s">
        <v>299</v>
      </c>
      <c r="B14" s="23">
        <f>SUM(C14,D14,O14)</f>
        <v>32</v>
      </c>
      <c r="C14" s="25">
        <v>1</v>
      </c>
      <c r="D14" s="25">
        <f>SUM(E14:N14)</f>
        <v>28</v>
      </c>
      <c r="E14" s="25" t="s">
        <v>351</v>
      </c>
      <c r="F14" s="25" t="s">
        <v>351</v>
      </c>
      <c r="G14" s="25" t="s">
        <v>203</v>
      </c>
      <c r="H14" s="25"/>
      <c r="I14" s="25" t="s">
        <v>351</v>
      </c>
      <c r="J14" s="25" t="s">
        <v>351</v>
      </c>
      <c r="K14" s="25" t="s">
        <v>351</v>
      </c>
      <c r="L14" s="25">
        <v>1</v>
      </c>
      <c r="M14" s="25">
        <v>2</v>
      </c>
      <c r="N14" s="25">
        <v>25</v>
      </c>
      <c r="O14" s="25">
        <v>3</v>
      </c>
      <c r="P14" s="25" t="s">
        <v>351</v>
      </c>
    </row>
    <row r="15" spans="1:16" ht="15.75" customHeight="1" thickTop="1">
      <c r="A15" s="36" t="s">
        <v>121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9"/>
      <c r="M15" s="39"/>
      <c r="N15" s="39"/>
      <c r="O15" s="40"/>
      <c r="P15" s="40"/>
    </row>
  </sheetData>
  <mergeCells count="4">
    <mergeCell ref="A1:G1"/>
    <mergeCell ref="I1:P1"/>
    <mergeCell ref="D3:G3"/>
    <mergeCell ref="I3:N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29" customWidth="1"/>
    <col min="2" max="5" width="16.3359375" style="29" customWidth="1"/>
    <col min="6" max="6" width="2.77734375" style="29" customWidth="1"/>
    <col min="7" max="9" width="13.99609375" style="29" customWidth="1"/>
    <col min="10" max="11" width="13.99609375" style="19" customWidth="1"/>
    <col min="12" max="16384" width="8.88671875" style="19" customWidth="1"/>
  </cols>
  <sheetData>
    <row r="1" spans="1:11" s="3" customFormat="1" ht="45" customHeight="1">
      <c r="A1" s="251" t="s">
        <v>340</v>
      </c>
      <c r="B1" s="251"/>
      <c r="C1" s="251"/>
      <c r="D1" s="251"/>
      <c r="E1" s="251"/>
      <c r="F1" s="102"/>
      <c r="G1" s="258" t="s">
        <v>346</v>
      </c>
      <c r="H1" s="258"/>
      <c r="I1" s="258"/>
      <c r="J1" s="258"/>
      <c r="K1" s="258"/>
    </row>
    <row r="2" spans="1:11" s="7" customFormat="1" ht="25.5" customHeight="1" thickBot="1">
      <c r="A2" s="5" t="s">
        <v>117</v>
      </c>
      <c r="B2" s="5"/>
      <c r="C2" s="5"/>
      <c r="D2" s="5"/>
      <c r="E2" s="5"/>
      <c r="G2" s="5"/>
      <c r="H2" s="5"/>
      <c r="I2" s="5"/>
      <c r="J2" s="5"/>
      <c r="K2" s="8" t="s">
        <v>0</v>
      </c>
    </row>
    <row r="3" spans="1:11" s="7" customFormat="1" ht="16.5" customHeight="1" thickTop="1">
      <c r="A3" s="75" t="s">
        <v>300</v>
      </c>
      <c r="B3" s="74" t="s">
        <v>139</v>
      </c>
      <c r="C3" s="259" t="s">
        <v>140</v>
      </c>
      <c r="D3" s="255"/>
      <c r="E3" s="255"/>
      <c r="F3" s="75"/>
      <c r="G3" s="255" t="s">
        <v>17</v>
      </c>
      <c r="H3" s="255"/>
      <c r="I3" s="260"/>
      <c r="J3" s="93" t="s">
        <v>3</v>
      </c>
      <c r="K3" s="75" t="s">
        <v>4</v>
      </c>
    </row>
    <row r="4" spans="1:11" s="7" customFormat="1" ht="16.5" customHeight="1">
      <c r="A4" s="75" t="s">
        <v>336</v>
      </c>
      <c r="B4" s="74"/>
      <c r="C4" s="94" t="s">
        <v>18</v>
      </c>
      <c r="D4" s="94" t="s">
        <v>125</v>
      </c>
      <c r="E4" s="100" t="s">
        <v>126</v>
      </c>
      <c r="F4" s="75"/>
      <c r="G4" s="53" t="s">
        <v>127</v>
      </c>
      <c r="H4" s="94" t="s">
        <v>128</v>
      </c>
      <c r="I4" s="94" t="s">
        <v>129</v>
      </c>
      <c r="J4" s="77"/>
      <c r="K4" s="75"/>
    </row>
    <row r="5" spans="1:11" s="7" customFormat="1" ht="16.5" customHeight="1">
      <c r="A5" s="75" t="s">
        <v>301</v>
      </c>
      <c r="B5" s="74"/>
      <c r="C5" s="77"/>
      <c r="D5" s="77"/>
      <c r="E5" s="74"/>
      <c r="F5" s="75"/>
      <c r="G5" s="47"/>
      <c r="H5" s="77"/>
      <c r="I5" s="77"/>
      <c r="J5" s="77"/>
      <c r="K5" s="75"/>
    </row>
    <row r="6" spans="1:11" s="7" customFormat="1" ht="16.5" customHeight="1">
      <c r="A6" s="103" t="s">
        <v>265</v>
      </c>
      <c r="B6" s="82" t="s">
        <v>1</v>
      </c>
      <c r="C6" s="79" t="s">
        <v>1</v>
      </c>
      <c r="D6" s="79" t="s">
        <v>10</v>
      </c>
      <c r="E6" s="82" t="s">
        <v>11</v>
      </c>
      <c r="F6" s="75"/>
      <c r="G6" s="81" t="s">
        <v>12</v>
      </c>
      <c r="H6" s="79" t="s">
        <v>13</v>
      </c>
      <c r="I6" s="79" t="s">
        <v>14</v>
      </c>
      <c r="J6" s="79" t="s">
        <v>8</v>
      </c>
      <c r="K6" s="80" t="s">
        <v>19</v>
      </c>
    </row>
    <row r="7" spans="1:11" s="7" customFormat="1" ht="41.25" customHeight="1">
      <c r="A7" s="47">
        <v>2001</v>
      </c>
      <c r="B7" s="41">
        <f>SUM(C7,J7,K7)</f>
        <v>83</v>
      </c>
      <c r="C7" s="41">
        <f>SUM(D7:I7)</f>
        <v>75</v>
      </c>
      <c r="D7" s="41">
        <v>7</v>
      </c>
      <c r="E7" s="41">
        <v>21</v>
      </c>
      <c r="F7" s="41"/>
      <c r="G7" s="41">
        <v>30</v>
      </c>
      <c r="H7" s="41">
        <v>4</v>
      </c>
      <c r="I7" s="41">
        <v>13</v>
      </c>
      <c r="J7" s="186" t="s">
        <v>282</v>
      </c>
      <c r="K7" s="41">
        <v>8</v>
      </c>
    </row>
    <row r="8" spans="1:11" s="7" customFormat="1" ht="41.25" customHeight="1">
      <c r="A8" s="47">
        <v>2002</v>
      </c>
      <c r="B8" s="41">
        <f>SUM(C8,J8,K8)</f>
        <v>91</v>
      </c>
      <c r="C8" s="41">
        <f>SUM(D8:I8)</f>
        <v>78</v>
      </c>
      <c r="D8" s="41">
        <v>7</v>
      </c>
      <c r="E8" s="41">
        <v>21</v>
      </c>
      <c r="F8" s="41"/>
      <c r="G8" s="41">
        <v>34</v>
      </c>
      <c r="H8" s="41">
        <v>3</v>
      </c>
      <c r="I8" s="41">
        <v>13</v>
      </c>
      <c r="J8" s="186" t="s">
        <v>282</v>
      </c>
      <c r="K8" s="41">
        <v>13</v>
      </c>
    </row>
    <row r="9" spans="1:11" s="7" customFormat="1" ht="41.25" customHeight="1">
      <c r="A9" s="47">
        <v>2003</v>
      </c>
      <c r="B9" s="41">
        <f>SUM(C9,J9,K9)</f>
        <v>98</v>
      </c>
      <c r="C9" s="41">
        <f>SUM(D9:I9)</f>
        <v>84</v>
      </c>
      <c r="D9" s="41">
        <v>7</v>
      </c>
      <c r="E9" s="41">
        <v>21</v>
      </c>
      <c r="F9" s="41"/>
      <c r="G9" s="41">
        <v>33</v>
      </c>
      <c r="H9" s="41">
        <v>7</v>
      </c>
      <c r="I9" s="41">
        <v>16</v>
      </c>
      <c r="J9" s="186" t="s">
        <v>282</v>
      </c>
      <c r="K9" s="41">
        <v>14</v>
      </c>
    </row>
    <row r="10" spans="1:11" s="7" customFormat="1" ht="41.25" customHeight="1">
      <c r="A10" s="47">
        <v>2004</v>
      </c>
      <c r="B10" s="41">
        <f>SUM(C10,J10,K10)</f>
        <v>107</v>
      </c>
      <c r="C10" s="41">
        <f>SUM(D10:I10)</f>
        <v>93</v>
      </c>
      <c r="D10" s="12">
        <v>7</v>
      </c>
      <c r="E10" s="12">
        <v>23</v>
      </c>
      <c r="F10" s="12"/>
      <c r="G10" s="12">
        <v>30</v>
      </c>
      <c r="H10" s="12">
        <v>10</v>
      </c>
      <c r="I10" s="12">
        <v>23</v>
      </c>
      <c r="J10" s="12" t="s">
        <v>282</v>
      </c>
      <c r="K10" s="12">
        <v>14</v>
      </c>
    </row>
    <row r="11" spans="1:11" s="16" customFormat="1" ht="41.25" customHeight="1">
      <c r="A11" s="48">
        <v>2005</v>
      </c>
      <c r="B11" s="43">
        <f>SUM(B12:B18)</f>
        <v>107</v>
      </c>
      <c r="C11" s="43">
        <f>SUM(C12:C18)</f>
        <v>93</v>
      </c>
      <c r="D11" s="43">
        <f aca="true" t="shared" si="0" ref="D11:K11">SUM(D12:D18)</f>
        <v>7</v>
      </c>
      <c r="E11" s="43">
        <f t="shared" si="0"/>
        <v>23</v>
      </c>
      <c r="F11" s="43"/>
      <c r="G11" s="43">
        <f t="shared" si="0"/>
        <v>30</v>
      </c>
      <c r="H11" s="43">
        <f t="shared" si="0"/>
        <v>12</v>
      </c>
      <c r="I11" s="43">
        <f t="shared" si="0"/>
        <v>21</v>
      </c>
      <c r="J11" s="247" t="s">
        <v>282</v>
      </c>
      <c r="K11" s="43">
        <f t="shared" si="0"/>
        <v>14</v>
      </c>
    </row>
    <row r="12" spans="1:11" ht="41.25" customHeight="1">
      <c r="A12" s="49" t="s">
        <v>302</v>
      </c>
      <c r="B12" s="44">
        <f>SUM(C12,K12)</f>
        <v>20</v>
      </c>
      <c r="C12" s="44">
        <f>SUM(D12:I12)</f>
        <v>17</v>
      </c>
      <c r="D12" s="12">
        <v>1</v>
      </c>
      <c r="E12" s="12">
        <v>4</v>
      </c>
      <c r="F12" s="12"/>
      <c r="G12" s="12">
        <v>6</v>
      </c>
      <c r="H12" s="12">
        <v>5</v>
      </c>
      <c r="I12" s="12">
        <v>1</v>
      </c>
      <c r="J12" s="12" t="s">
        <v>282</v>
      </c>
      <c r="K12" s="42">
        <v>3</v>
      </c>
    </row>
    <row r="13" spans="1:11" ht="41.25" customHeight="1">
      <c r="A13" s="49" t="s">
        <v>303</v>
      </c>
      <c r="B13" s="44">
        <f aca="true" t="shared" si="1" ref="B13:B18">SUM(C13,K13)</f>
        <v>14</v>
      </c>
      <c r="C13" s="44">
        <f aca="true" t="shared" si="2" ref="C13:C18">SUM(D13:I13)</f>
        <v>13</v>
      </c>
      <c r="D13" s="12">
        <v>1</v>
      </c>
      <c r="E13" s="12">
        <v>3</v>
      </c>
      <c r="F13" s="12"/>
      <c r="G13" s="12">
        <v>3</v>
      </c>
      <c r="H13" s="12">
        <v>1</v>
      </c>
      <c r="I13" s="12">
        <v>5</v>
      </c>
      <c r="J13" s="12" t="s">
        <v>282</v>
      </c>
      <c r="K13" s="12">
        <v>1</v>
      </c>
    </row>
    <row r="14" spans="1:11" ht="41.25" customHeight="1">
      <c r="A14" s="49" t="s">
        <v>304</v>
      </c>
      <c r="B14" s="44">
        <f t="shared" si="1"/>
        <v>15</v>
      </c>
      <c r="C14" s="44">
        <f t="shared" si="2"/>
        <v>13</v>
      </c>
      <c r="D14" s="12">
        <v>1</v>
      </c>
      <c r="E14" s="12">
        <v>3</v>
      </c>
      <c r="F14" s="12"/>
      <c r="G14" s="12">
        <v>4</v>
      </c>
      <c r="H14" s="12">
        <v>2</v>
      </c>
      <c r="I14" s="12">
        <v>3</v>
      </c>
      <c r="J14" s="12" t="s">
        <v>282</v>
      </c>
      <c r="K14" s="12">
        <v>2</v>
      </c>
    </row>
    <row r="15" spans="1:11" ht="41.25" customHeight="1">
      <c r="A15" s="49" t="s">
        <v>305</v>
      </c>
      <c r="B15" s="44">
        <f t="shared" si="1"/>
        <v>18</v>
      </c>
      <c r="C15" s="44">
        <f t="shared" si="2"/>
        <v>15</v>
      </c>
      <c r="D15" s="12">
        <v>1</v>
      </c>
      <c r="E15" s="12">
        <v>4</v>
      </c>
      <c r="F15" s="12"/>
      <c r="G15" s="12">
        <v>5</v>
      </c>
      <c r="H15" s="12">
        <v>3</v>
      </c>
      <c r="I15" s="12">
        <v>2</v>
      </c>
      <c r="J15" s="12" t="s">
        <v>282</v>
      </c>
      <c r="K15" s="12">
        <v>3</v>
      </c>
    </row>
    <row r="16" spans="1:11" ht="41.25" customHeight="1">
      <c r="A16" s="49" t="s">
        <v>306</v>
      </c>
      <c r="B16" s="44">
        <f t="shared" si="1"/>
        <v>13</v>
      </c>
      <c r="C16" s="44">
        <f t="shared" si="2"/>
        <v>11</v>
      </c>
      <c r="D16" s="12">
        <v>1</v>
      </c>
      <c r="E16" s="12">
        <v>3</v>
      </c>
      <c r="F16" s="12"/>
      <c r="G16" s="12">
        <v>4</v>
      </c>
      <c r="H16" s="12">
        <v>1</v>
      </c>
      <c r="I16" s="12">
        <v>2</v>
      </c>
      <c r="J16" s="12" t="s">
        <v>282</v>
      </c>
      <c r="K16" s="12">
        <v>2</v>
      </c>
    </row>
    <row r="17" spans="1:11" ht="41.25" customHeight="1">
      <c r="A17" s="49" t="s">
        <v>307</v>
      </c>
      <c r="B17" s="44">
        <f t="shared" si="1"/>
        <v>13</v>
      </c>
      <c r="C17" s="44">
        <f t="shared" si="2"/>
        <v>12</v>
      </c>
      <c r="D17" s="12">
        <v>1</v>
      </c>
      <c r="E17" s="12">
        <v>3</v>
      </c>
      <c r="F17" s="12"/>
      <c r="G17" s="12">
        <v>4</v>
      </c>
      <c r="H17" s="12" t="s">
        <v>282</v>
      </c>
      <c r="I17" s="12">
        <v>4</v>
      </c>
      <c r="J17" s="12" t="s">
        <v>282</v>
      </c>
      <c r="K17" s="12">
        <v>1</v>
      </c>
    </row>
    <row r="18" spans="1:11" ht="41.25" customHeight="1" thickBot="1">
      <c r="A18" s="50" t="s">
        <v>308</v>
      </c>
      <c r="B18" s="45">
        <f t="shared" si="1"/>
        <v>14</v>
      </c>
      <c r="C18" s="46">
        <f t="shared" si="2"/>
        <v>12</v>
      </c>
      <c r="D18" s="25">
        <v>1</v>
      </c>
      <c r="E18" s="25">
        <v>3</v>
      </c>
      <c r="F18" s="12"/>
      <c r="G18" s="25">
        <v>4</v>
      </c>
      <c r="H18" s="25" t="s">
        <v>282</v>
      </c>
      <c r="I18" s="25">
        <v>4</v>
      </c>
      <c r="J18" s="25" t="s">
        <v>282</v>
      </c>
      <c r="K18" s="25">
        <v>2</v>
      </c>
    </row>
    <row r="19" ht="19.5" customHeight="1" thickTop="1">
      <c r="A19" s="28" t="s">
        <v>16</v>
      </c>
    </row>
    <row r="20" ht="15.75" customHeight="1"/>
  </sheetData>
  <mergeCells count="4">
    <mergeCell ref="A1:E1"/>
    <mergeCell ref="G1:K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4.5546875" style="29" customWidth="1"/>
    <col min="2" max="2" width="7.3359375" style="29" customWidth="1"/>
    <col min="3" max="3" width="7.4453125" style="29" customWidth="1"/>
    <col min="4" max="4" width="8.4453125" style="29" customWidth="1"/>
    <col min="5" max="5" width="8.77734375" style="29" customWidth="1"/>
    <col min="6" max="6" width="7.4453125" style="29" customWidth="1"/>
    <col min="7" max="10" width="6.77734375" style="29" customWidth="1"/>
    <col min="11" max="11" width="2.77734375" style="30" customWidth="1"/>
    <col min="12" max="19" width="7.3359375" style="29" customWidth="1"/>
    <col min="20" max="21" width="7.3359375" style="19" customWidth="1"/>
    <col min="22" max="16384" width="8.88671875" style="19" customWidth="1"/>
  </cols>
  <sheetData>
    <row r="1" spans="1:19" s="3" customFormat="1" ht="45" customHeight="1">
      <c r="A1" s="251" t="s">
        <v>412</v>
      </c>
      <c r="B1" s="251"/>
      <c r="C1" s="251"/>
      <c r="D1" s="251"/>
      <c r="E1" s="251"/>
      <c r="F1" s="251"/>
      <c r="G1" s="251"/>
      <c r="H1" s="251"/>
      <c r="I1" s="251"/>
      <c r="J1" s="251"/>
      <c r="K1" s="116"/>
      <c r="L1" s="251" t="s">
        <v>341</v>
      </c>
      <c r="M1" s="251"/>
      <c r="N1" s="251"/>
      <c r="O1" s="251"/>
      <c r="P1" s="251"/>
      <c r="Q1" s="251"/>
      <c r="R1" s="251"/>
      <c r="S1" s="251"/>
    </row>
    <row r="2" spans="1:21" s="7" customFormat="1" ht="25.5" customHeight="1" thickBo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5"/>
      <c r="Q2" s="5"/>
      <c r="R2" s="5"/>
      <c r="U2" s="40" t="s">
        <v>0</v>
      </c>
    </row>
    <row r="3" spans="1:21" s="7" customFormat="1" ht="16.5" customHeight="1" thickTop="1">
      <c r="A3" s="75" t="s">
        <v>274</v>
      </c>
      <c r="B3" s="93" t="s">
        <v>205</v>
      </c>
      <c r="C3" s="259" t="s">
        <v>354</v>
      </c>
      <c r="D3" s="255"/>
      <c r="E3" s="255"/>
      <c r="F3" s="255"/>
      <c r="G3" s="255"/>
      <c r="H3" s="255"/>
      <c r="I3" s="255"/>
      <c r="J3" s="255"/>
      <c r="K3" s="75"/>
      <c r="L3" s="75"/>
      <c r="M3" s="98"/>
      <c r="N3" s="47" t="s">
        <v>4</v>
      </c>
      <c r="O3" s="47" t="s">
        <v>357</v>
      </c>
      <c r="P3" s="75" t="s">
        <v>358</v>
      </c>
      <c r="Q3" s="93" t="s">
        <v>359</v>
      </c>
      <c r="R3" s="264" t="s">
        <v>142</v>
      </c>
      <c r="S3" s="265"/>
      <c r="T3" s="261" t="s">
        <v>459</v>
      </c>
      <c r="U3" s="261"/>
    </row>
    <row r="4" spans="1:21" s="7" customFormat="1" ht="16.5" customHeight="1">
      <c r="A4" s="75" t="s">
        <v>337</v>
      </c>
      <c r="B4" s="104"/>
      <c r="C4" s="94" t="s">
        <v>67</v>
      </c>
      <c r="D4" s="100" t="s">
        <v>20</v>
      </c>
      <c r="E4" s="100" t="s">
        <v>362</v>
      </c>
      <c r="F4" s="100" t="s">
        <v>361</v>
      </c>
      <c r="G4" s="94" t="s">
        <v>360</v>
      </c>
      <c r="H4" s="53" t="s">
        <v>21</v>
      </c>
      <c r="I4" s="94" t="s">
        <v>22</v>
      </c>
      <c r="J4" s="105" t="s">
        <v>23</v>
      </c>
      <c r="K4" s="75"/>
      <c r="L4" s="53" t="s">
        <v>24</v>
      </c>
      <c r="M4" s="53" t="s">
        <v>25</v>
      </c>
      <c r="N4" s="75"/>
      <c r="O4" s="77"/>
      <c r="P4" s="75"/>
      <c r="Q4" s="77"/>
      <c r="R4" s="262" t="s">
        <v>317</v>
      </c>
      <c r="S4" s="263"/>
      <c r="T4" s="75"/>
      <c r="U4" s="75"/>
    </row>
    <row r="5" spans="1:21" s="7" customFormat="1" ht="16.5" customHeight="1">
      <c r="A5" s="75" t="s">
        <v>65</v>
      </c>
      <c r="B5" s="74"/>
      <c r="C5" s="74"/>
      <c r="D5" s="74" t="s">
        <v>144</v>
      </c>
      <c r="E5" s="74" t="s">
        <v>363</v>
      </c>
      <c r="F5" s="74"/>
      <c r="G5" s="77" t="s">
        <v>143</v>
      </c>
      <c r="H5" s="47" t="s">
        <v>364</v>
      </c>
      <c r="I5" s="77" t="s">
        <v>364</v>
      </c>
      <c r="J5" s="75" t="s">
        <v>26</v>
      </c>
      <c r="K5" s="75"/>
      <c r="L5" s="47" t="s">
        <v>27</v>
      </c>
      <c r="M5" s="47" t="s">
        <v>144</v>
      </c>
      <c r="N5" s="47"/>
      <c r="O5" s="47" t="s">
        <v>423</v>
      </c>
      <c r="P5" s="77"/>
      <c r="Q5" s="77" t="s">
        <v>28</v>
      </c>
      <c r="R5" s="94" t="s">
        <v>145</v>
      </c>
      <c r="S5" s="105" t="s">
        <v>146</v>
      </c>
      <c r="T5" s="94" t="s">
        <v>145</v>
      </c>
      <c r="U5" s="105" t="s">
        <v>146</v>
      </c>
    </row>
    <row r="6" spans="1:21" s="7" customFormat="1" ht="16.5" customHeight="1">
      <c r="A6" s="103" t="s">
        <v>265</v>
      </c>
      <c r="B6" s="82" t="s">
        <v>1</v>
      </c>
      <c r="C6" s="82" t="s">
        <v>90</v>
      </c>
      <c r="D6" s="82" t="s">
        <v>318</v>
      </c>
      <c r="E6" s="82" t="s">
        <v>147</v>
      </c>
      <c r="F6" s="82" t="s">
        <v>91</v>
      </c>
      <c r="G6" s="79" t="s">
        <v>148</v>
      </c>
      <c r="H6" s="81" t="s">
        <v>29</v>
      </c>
      <c r="I6" s="79" t="s">
        <v>92</v>
      </c>
      <c r="J6" s="80" t="s">
        <v>149</v>
      </c>
      <c r="K6" s="75"/>
      <c r="L6" s="81" t="s">
        <v>150</v>
      </c>
      <c r="M6" s="81" t="s">
        <v>460</v>
      </c>
      <c r="N6" s="81" t="s">
        <v>94</v>
      </c>
      <c r="O6" s="81" t="s">
        <v>461</v>
      </c>
      <c r="P6" s="79" t="s">
        <v>151</v>
      </c>
      <c r="Q6" s="79" t="s">
        <v>30</v>
      </c>
      <c r="R6" s="79" t="s">
        <v>355</v>
      </c>
      <c r="S6" s="80" t="s">
        <v>356</v>
      </c>
      <c r="T6" s="79" t="s">
        <v>355</v>
      </c>
      <c r="U6" s="80" t="s">
        <v>356</v>
      </c>
    </row>
    <row r="7" spans="1:21" s="7" customFormat="1" ht="41.25" customHeight="1">
      <c r="A7" s="47">
        <v>2002</v>
      </c>
      <c r="B7" s="106">
        <f>SUM(C7,N7,O7,P7,Q7)</f>
        <v>25</v>
      </c>
      <c r="C7" s="107">
        <f>SUM(D7:M7)</f>
        <v>25</v>
      </c>
      <c r="D7" s="107" t="s">
        <v>282</v>
      </c>
      <c r="E7" s="107" t="s">
        <v>365</v>
      </c>
      <c r="F7" s="108" t="s">
        <v>365</v>
      </c>
      <c r="G7" s="108" t="s">
        <v>365</v>
      </c>
      <c r="H7" s="108" t="s">
        <v>365</v>
      </c>
      <c r="I7" s="108">
        <v>1</v>
      </c>
      <c r="J7" s="108">
        <v>6</v>
      </c>
      <c r="K7" s="108"/>
      <c r="L7" s="108">
        <v>9</v>
      </c>
      <c r="M7" s="108">
        <v>9</v>
      </c>
      <c r="N7" s="108" t="s">
        <v>282</v>
      </c>
      <c r="O7" s="108" t="s">
        <v>282</v>
      </c>
      <c r="P7" s="108" t="s">
        <v>282</v>
      </c>
      <c r="Q7" s="108" t="s">
        <v>282</v>
      </c>
      <c r="R7" s="107">
        <v>7</v>
      </c>
      <c r="S7" s="107">
        <v>260</v>
      </c>
      <c r="T7" s="75" t="s">
        <v>282</v>
      </c>
      <c r="U7" s="75" t="s">
        <v>282</v>
      </c>
    </row>
    <row r="8" spans="1:21" s="7" customFormat="1" ht="41.25" customHeight="1">
      <c r="A8" s="47">
        <v>2003</v>
      </c>
      <c r="B8" s="106">
        <f aca="true" t="shared" si="0" ref="B8:B15">SUM(C8,N8,O8,P8,Q8)</f>
        <v>17</v>
      </c>
      <c r="C8" s="107">
        <f>SUM(D8:M8)</f>
        <v>17</v>
      </c>
      <c r="D8" s="107" t="s">
        <v>282</v>
      </c>
      <c r="E8" s="107" t="s">
        <v>365</v>
      </c>
      <c r="F8" s="108" t="s">
        <v>365</v>
      </c>
      <c r="G8" s="108" t="s">
        <v>365</v>
      </c>
      <c r="H8" s="108" t="s">
        <v>365</v>
      </c>
      <c r="I8" s="108">
        <v>1</v>
      </c>
      <c r="J8" s="108">
        <v>7</v>
      </c>
      <c r="K8" s="108"/>
      <c r="L8" s="108">
        <v>7</v>
      </c>
      <c r="M8" s="108">
        <v>2</v>
      </c>
      <c r="N8" s="108" t="s">
        <v>282</v>
      </c>
      <c r="O8" s="108" t="s">
        <v>282</v>
      </c>
      <c r="P8" s="108" t="s">
        <v>282</v>
      </c>
      <c r="Q8" s="108" t="s">
        <v>282</v>
      </c>
      <c r="R8" s="107">
        <v>7</v>
      </c>
      <c r="S8" s="107">
        <v>288</v>
      </c>
      <c r="T8" s="75" t="s">
        <v>282</v>
      </c>
      <c r="U8" s="75" t="s">
        <v>282</v>
      </c>
    </row>
    <row r="9" spans="1:21" s="7" customFormat="1" ht="41.25" customHeight="1">
      <c r="A9" s="47">
        <v>2004</v>
      </c>
      <c r="B9" s="106">
        <f t="shared" si="0"/>
        <v>92</v>
      </c>
      <c r="C9" s="107">
        <f>SUM(D9:M9)</f>
        <v>92</v>
      </c>
      <c r="D9" s="107" t="s">
        <v>282</v>
      </c>
      <c r="E9" s="107" t="s">
        <v>365</v>
      </c>
      <c r="F9" s="108">
        <v>1</v>
      </c>
      <c r="G9" s="108">
        <v>2</v>
      </c>
      <c r="H9" s="108">
        <v>5</v>
      </c>
      <c r="I9" s="108">
        <v>5</v>
      </c>
      <c r="J9" s="108">
        <v>31</v>
      </c>
      <c r="K9" s="108"/>
      <c r="L9" s="108">
        <v>29</v>
      </c>
      <c r="M9" s="108">
        <v>19</v>
      </c>
      <c r="N9" s="108" t="s">
        <v>282</v>
      </c>
      <c r="O9" s="108" t="s">
        <v>282</v>
      </c>
      <c r="P9" s="108" t="s">
        <v>282</v>
      </c>
      <c r="Q9" s="108" t="s">
        <v>282</v>
      </c>
      <c r="R9" s="107">
        <v>7</v>
      </c>
      <c r="S9" s="107">
        <v>288</v>
      </c>
      <c r="T9" s="75" t="s">
        <v>282</v>
      </c>
      <c r="U9" s="75" t="s">
        <v>282</v>
      </c>
    </row>
    <row r="10" spans="1:21" s="7" customFormat="1" ht="41.25" customHeight="1">
      <c r="A10" s="47">
        <v>2005</v>
      </c>
      <c r="B10" s="106">
        <f t="shared" si="0"/>
        <v>89</v>
      </c>
      <c r="C10" s="107">
        <f>SUM(D10:M10)</f>
        <v>89</v>
      </c>
      <c r="D10" s="107" t="s">
        <v>282</v>
      </c>
      <c r="E10" s="107" t="s">
        <v>365</v>
      </c>
      <c r="F10" s="107">
        <v>1</v>
      </c>
      <c r="G10" s="107">
        <v>2</v>
      </c>
      <c r="H10" s="107">
        <v>5</v>
      </c>
      <c r="I10" s="107">
        <v>7</v>
      </c>
      <c r="J10" s="107">
        <v>25</v>
      </c>
      <c r="K10" s="107"/>
      <c r="L10" s="107">
        <v>29</v>
      </c>
      <c r="M10" s="107">
        <v>20</v>
      </c>
      <c r="N10" s="107" t="s">
        <v>282</v>
      </c>
      <c r="O10" s="107" t="s">
        <v>282</v>
      </c>
      <c r="P10" s="107" t="s">
        <v>282</v>
      </c>
      <c r="Q10" s="107" t="s">
        <v>282</v>
      </c>
      <c r="R10" s="107">
        <v>7</v>
      </c>
      <c r="S10" s="107">
        <v>290</v>
      </c>
      <c r="T10" s="75" t="s">
        <v>282</v>
      </c>
      <c r="U10" s="75" t="s">
        <v>282</v>
      </c>
    </row>
    <row r="11" spans="1:21" s="7" customFormat="1" ht="41.25" customHeight="1">
      <c r="A11" s="48">
        <v>2006</v>
      </c>
      <c r="B11" s="109">
        <f t="shared" si="0"/>
        <v>86</v>
      </c>
      <c r="C11" s="110">
        <f>SUM(C12:C18)</f>
        <v>86</v>
      </c>
      <c r="D11" s="110" t="s">
        <v>282</v>
      </c>
      <c r="E11" s="110" t="s">
        <v>365</v>
      </c>
      <c r="F11" s="110">
        <f aca="true" t="shared" si="1" ref="F11:S11">SUM(F12:F18)</f>
        <v>1</v>
      </c>
      <c r="G11" s="110">
        <f t="shared" si="1"/>
        <v>2</v>
      </c>
      <c r="H11" s="110">
        <f t="shared" si="1"/>
        <v>5</v>
      </c>
      <c r="I11" s="110">
        <f t="shared" si="1"/>
        <v>7</v>
      </c>
      <c r="J11" s="110">
        <f t="shared" si="1"/>
        <v>26</v>
      </c>
      <c r="K11" s="110"/>
      <c r="L11" s="110">
        <f t="shared" si="1"/>
        <v>26</v>
      </c>
      <c r="M11" s="110">
        <f t="shared" si="1"/>
        <v>19</v>
      </c>
      <c r="N11" s="110" t="s">
        <v>282</v>
      </c>
      <c r="O11" s="110" t="s">
        <v>282</v>
      </c>
      <c r="P11" s="110" t="s">
        <v>282</v>
      </c>
      <c r="Q11" s="110" t="s">
        <v>282</v>
      </c>
      <c r="R11" s="110">
        <f t="shared" si="1"/>
        <v>7</v>
      </c>
      <c r="S11" s="110">
        <f t="shared" si="1"/>
        <v>240</v>
      </c>
      <c r="T11" s="240">
        <v>1</v>
      </c>
      <c r="U11" s="240">
        <v>50</v>
      </c>
    </row>
    <row r="12" spans="1:21" s="7" customFormat="1" ht="41.25" customHeight="1">
      <c r="A12" s="49" t="s">
        <v>182</v>
      </c>
      <c r="B12" s="106">
        <f t="shared" si="0"/>
        <v>15</v>
      </c>
      <c r="C12" s="107">
        <f>SUM(D12:M12)</f>
        <v>15</v>
      </c>
      <c r="D12" s="107" t="s">
        <v>282</v>
      </c>
      <c r="E12" s="107" t="s">
        <v>365</v>
      </c>
      <c r="F12" s="107" t="s">
        <v>365</v>
      </c>
      <c r="G12" s="107" t="s">
        <v>365</v>
      </c>
      <c r="H12" s="107" t="s">
        <v>365</v>
      </c>
      <c r="I12" s="107">
        <v>1</v>
      </c>
      <c r="J12" s="107">
        <v>6</v>
      </c>
      <c r="K12" s="107"/>
      <c r="L12" s="107">
        <v>4</v>
      </c>
      <c r="M12" s="107">
        <v>4</v>
      </c>
      <c r="N12" s="107" t="s">
        <v>282</v>
      </c>
      <c r="O12" s="107" t="s">
        <v>282</v>
      </c>
      <c r="P12" s="107" t="s">
        <v>282</v>
      </c>
      <c r="Q12" s="107" t="s">
        <v>282</v>
      </c>
      <c r="R12" s="107">
        <v>1</v>
      </c>
      <c r="S12" s="107">
        <v>60</v>
      </c>
      <c r="T12" s="75">
        <v>1</v>
      </c>
      <c r="U12" s="75">
        <v>50</v>
      </c>
    </row>
    <row r="13" spans="1:21" s="7" customFormat="1" ht="41.25" customHeight="1">
      <c r="A13" s="49" t="s">
        <v>183</v>
      </c>
      <c r="B13" s="106">
        <f t="shared" si="0"/>
        <v>2</v>
      </c>
      <c r="C13" s="107">
        <f>SUM(D13:M13)</f>
        <v>2</v>
      </c>
      <c r="D13" s="107" t="s">
        <v>282</v>
      </c>
      <c r="E13" s="107" t="s">
        <v>365</v>
      </c>
      <c r="F13" s="107" t="s">
        <v>365</v>
      </c>
      <c r="G13" s="107" t="s">
        <v>365</v>
      </c>
      <c r="H13" s="107" t="s">
        <v>365</v>
      </c>
      <c r="I13" s="107" t="s">
        <v>365</v>
      </c>
      <c r="J13" s="107">
        <v>2</v>
      </c>
      <c r="K13" s="107"/>
      <c r="L13" s="107" t="s">
        <v>365</v>
      </c>
      <c r="M13" s="107" t="s">
        <v>365</v>
      </c>
      <c r="N13" s="107" t="s">
        <v>282</v>
      </c>
      <c r="O13" s="107" t="s">
        <v>282</v>
      </c>
      <c r="P13" s="107" t="s">
        <v>282</v>
      </c>
      <c r="Q13" s="107" t="s">
        <v>282</v>
      </c>
      <c r="R13" s="107">
        <v>1</v>
      </c>
      <c r="S13" s="107">
        <v>30</v>
      </c>
      <c r="T13" s="75" t="s">
        <v>282</v>
      </c>
      <c r="U13" s="75" t="s">
        <v>282</v>
      </c>
    </row>
    <row r="14" spans="1:21" s="16" customFormat="1" ht="41.25" customHeight="1">
      <c r="A14" s="49" t="s">
        <v>184</v>
      </c>
      <c r="B14" s="106">
        <f t="shared" si="0"/>
        <v>2</v>
      </c>
      <c r="C14" s="107">
        <f>SUM(D14:M14)</f>
        <v>2</v>
      </c>
      <c r="D14" s="110" t="s">
        <v>282</v>
      </c>
      <c r="E14" s="110" t="s">
        <v>365</v>
      </c>
      <c r="F14" s="110" t="s">
        <v>365</v>
      </c>
      <c r="G14" s="110" t="s">
        <v>365</v>
      </c>
      <c r="H14" s="110" t="s">
        <v>365</v>
      </c>
      <c r="I14" s="110" t="s">
        <v>365</v>
      </c>
      <c r="J14" s="110">
        <v>1</v>
      </c>
      <c r="K14" s="110"/>
      <c r="L14" s="110">
        <v>1</v>
      </c>
      <c r="M14" s="110" t="s">
        <v>365</v>
      </c>
      <c r="N14" s="110" t="s">
        <v>282</v>
      </c>
      <c r="O14" s="110" t="s">
        <v>282</v>
      </c>
      <c r="P14" s="110" t="s">
        <v>282</v>
      </c>
      <c r="Q14" s="110" t="s">
        <v>282</v>
      </c>
      <c r="R14" s="107">
        <v>1</v>
      </c>
      <c r="S14" s="107">
        <v>30</v>
      </c>
      <c r="T14" s="240" t="s">
        <v>282</v>
      </c>
      <c r="U14" s="240" t="s">
        <v>282</v>
      </c>
    </row>
    <row r="15" spans="1:21" s="7" customFormat="1" ht="41.25" customHeight="1">
      <c r="A15" s="49" t="s">
        <v>185</v>
      </c>
      <c r="B15" s="106">
        <f t="shared" si="0"/>
        <v>67</v>
      </c>
      <c r="C15" s="107">
        <f>SUM(D15:M15)</f>
        <v>67</v>
      </c>
      <c r="D15" s="111" t="s">
        <v>282</v>
      </c>
      <c r="E15" s="112" t="s">
        <v>365</v>
      </c>
      <c r="F15" s="112">
        <v>1</v>
      </c>
      <c r="G15" s="112">
        <v>2</v>
      </c>
      <c r="H15" s="112">
        <v>5</v>
      </c>
      <c r="I15" s="112">
        <v>6</v>
      </c>
      <c r="J15" s="112">
        <v>17</v>
      </c>
      <c r="K15" s="112"/>
      <c r="L15" s="112">
        <v>21</v>
      </c>
      <c r="M15" s="112">
        <v>15</v>
      </c>
      <c r="N15" s="112" t="s">
        <v>282</v>
      </c>
      <c r="O15" s="112" t="s">
        <v>282</v>
      </c>
      <c r="P15" s="112" t="s">
        <v>282</v>
      </c>
      <c r="Q15" s="112" t="s">
        <v>282</v>
      </c>
      <c r="R15" s="111">
        <v>1</v>
      </c>
      <c r="S15" s="111">
        <v>30</v>
      </c>
      <c r="T15" s="75" t="s">
        <v>282</v>
      </c>
      <c r="U15" s="75" t="s">
        <v>282</v>
      </c>
    </row>
    <row r="16" spans="1:22" ht="41.25" customHeight="1">
      <c r="A16" s="49" t="s">
        <v>186</v>
      </c>
      <c r="B16" s="106" t="s">
        <v>282</v>
      </c>
      <c r="C16" s="107" t="s">
        <v>282</v>
      </c>
      <c r="D16" s="111" t="s">
        <v>282</v>
      </c>
      <c r="E16" s="111" t="s">
        <v>365</v>
      </c>
      <c r="F16" s="111" t="s">
        <v>365</v>
      </c>
      <c r="G16" s="111" t="s">
        <v>365</v>
      </c>
      <c r="H16" s="111" t="s">
        <v>365</v>
      </c>
      <c r="I16" s="111" t="s">
        <v>365</v>
      </c>
      <c r="J16" s="111" t="s">
        <v>365</v>
      </c>
      <c r="K16" s="111"/>
      <c r="L16" s="111" t="s">
        <v>365</v>
      </c>
      <c r="M16" s="111" t="s">
        <v>365</v>
      </c>
      <c r="N16" s="111" t="s">
        <v>282</v>
      </c>
      <c r="O16" s="111" t="s">
        <v>282</v>
      </c>
      <c r="P16" s="111" t="s">
        <v>282</v>
      </c>
      <c r="Q16" s="111" t="s">
        <v>282</v>
      </c>
      <c r="R16" s="111">
        <v>1</v>
      </c>
      <c r="S16" s="111">
        <v>30</v>
      </c>
      <c r="T16" s="75" t="s">
        <v>282</v>
      </c>
      <c r="U16" s="75" t="s">
        <v>282</v>
      </c>
      <c r="V16" s="7"/>
    </row>
    <row r="17" spans="1:22" ht="41.25" customHeight="1">
      <c r="A17" s="49" t="s">
        <v>187</v>
      </c>
      <c r="B17" s="106" t="s">
        <v>282</v>
      </c>
      <c r="C17" s="107" t="s">
        <v>282</v>
      </c>
      <c r="D17" s="111" t="s">
        <v>282</v>
      </c>
      <c r="E17" s="111" t="s">
        <v>365</v>
      </c>
      <c r="F17" s="111" t="s">
        <v>365</v>
      </c>
      <c r="G17" s="111" t="s">
        <v>365</v>
      </c>
      <c r="H17" s="111" t="s">
        <v>365</v>
      </c>
      <c r="I17" s="111" t="s">
        <v>365</v>
      </c>
      <c r="J17" s="111" t="s">
        <v>365</v>
      </c>
      <c r="K17" s="111"/>
      <c r="L17" s="111" t="s">
        <v>365</v>
      </c>
      <c r="M17" s="111" t="s">
        <v>365</v>
      </c>
      <c r="N17" s="111" t="s">
        <v>282</v>
      </c>
      <c r="O17" s="111" t="s">
        <v>282</v>
      </c>
      <c r="P17" s="111" t="s">
        <v>282</v>
      </c>
      <c r="Q17" s="111" t="s">
        <v>282</v>
      </c>
      <c r="R17" s="111">
        <v>1</v>
      </c>
      <c r="S17" s="111">
        <v>30</v>
      </c>
      <c r="T17" s="75" t="s">
        <v>282</v>
      </c>
      <c r="U17" s="75" t="s">
        <v>282</v>
      </c>
      <c r="V17" s="7"/>
    </row>
    <row r="18" spans="1:22" ht="41.25" customHeight="1" thickBot="1">
      <c r="A18" s="50" t="s">
        <v>188</v>
      </c>
      <c r="B18" s="113" t="s">
        <v>282</v>
      </c>
      <c r="C18" s="114" t="s">
        <v>282</v>
      </c>
      <c r="D18" s="115" t="s">
        <v>282</v>
      </c>
      <c r="E18" s="115" t="s">
        <v>365</v>
      </c>
      <c r="F18" s="115" t="s">
        <v>365</v>
      </c>
      <c r="G18" s="115" t="s">
        <v>365</v>
      </c>
      <c r="H18" s="115" t="s">
        <v>365</v>
      </c>
      <c r="I18" s="115" t="s">
        <v>365</v>
      </c>
      <c r="J18" s="115" t="s">
        <v>365</v>
      </c>
      <c r="K18" s="115"/>
      <c r="L18" s="115" t="s">
        <v>365</v>
      </c>
      <c r="M18" s="115" t="s">
        <v>365</v>
      </c>
      <c r="N18" s="115" t="s">
        <v>282</v>
      </c>
      <c r="O18" s="115" t="s">
        <v>282</v>
      </c>
      <c r="P18" s="115" t="s">
        <v>282</v>
      </c>
      <c r="Q18" s="115" t="s">
        <v>282</v>
      </c>
      <c r="R18" s="115">
        <v>1</v>
      </c>
      <c r="S18" s="115">
        <v>30</v>
      </c>
      <c r="T18" s="241" t="s">
        <v>282</v>
      </c>
      <c r="U18" s="241" t="s">
        <v>282</v>
      </c>
      <c r="V18" s="7"/>
    </row>
    <row r="19" spans="1:19" ht="17.25" customHeight="1" thickTop="1">
      <c r="A19" s="65" t="s">
        <v>281</v>
      </c>
      <c r="B19" s="66"/>
      <c r="C19" s="66"/>
      <c r="D19" s="38"/>
      <c r="E19" s="38"/>
      <c r="F19" s="66"/>
      <c r="G19" s="66"/>
      <c r="H19" s="66"/>
      <c r="I19" s="66"/>
      <c r="J19" s="66"/>
      <c r="K19" s="64"/>
      <c r="L19" s="66"/>
      <c r="M19" s="66"/>
      <c r="N19" s="66"/>
      <c r="O19" s="66"/>
      <c r="P19" s="66"/>
      <c r="Q19" s="66"/>
      <c r="R19" s="66"/>
      <c r="S19" s="66"/>
    </row>
    <row r="20" spans="1:12" ht="13.5">
      <c r="A20" s="65" t="s">
        <v>283</v>
      </c>
      <c r="L20" s="28" t="s">
        <v>284</v>
      </c>
    </row>
  </sheetData>
  <mergeCells count="6">
    <mergeCell ref="T3:U3"/>
    <mergeCell ref="R4:S4"/>
    <mergeCell ref="A1:J1"/>
    <mergeCell ref="L1:S1"/>
    <mergeCell ref="C3:J3"/>
    <mergeCell ref="R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selection activeCell="A2" sqref="A2"/>
    </sheetView>
  </sheetViews>
  <sheetFormatPr defaultColWidth="8.88671875" defaultRowHeight="13.5"/>
  <cols>
    <col min="1" max="1" width="17.77734375" style="31" customWidth="1"/>
    <col min="2" max="4" width="10.6640625" style="29" customWidth="1"/>
    <col min="5" max="5" width="10.6640625" style="32" customWidth="1"/>
    <col min="6" max="7" width="10.6640625" style="29" customWidth="1"/>
    <col min="8" max="8" width="3.10546875" style="30" customWidth="1"/>
    <col min="9" max="14" width="7.21484375" style="29" customWidth="1"/>
    <col min="15" max="18" width="7.21484375" style="19" customWidth="1"/>
    <col min="19" max="16384" width="8.88671875" style="19" customWidth="1"/>
  </cols>
  <sheetData>
    <row r="1" spans="1:18" s="3" customFormat="1" ht="45" customHeight="1">
      <c r="A1" s="268" t="s">
        <v>413</v>
      </c>
      <c r="B1" s="268"/>
      <c r="C1" s="268"/>
      <c r="D1" s="268"/>
      <c r="E1" s="268"/>
      <c r="F1" s="268"/>
      <c r="G1" s="268"/>
      <c r="H1" s="116"/>
      <c r="I1" s="258" t="s">
        <v>414</v>
      </c>
      <c r="J1" s="251"/>
      <c r="K1" s="251"/>
      <c r="L1" s="251"/>
      <c r="M1" s="251"/>
      <c r="N1" s="251"/>
      <c r="O1" s="251"/>
      <c r="P1" s="251"/>
      <c r="Q1" s="251"/>
      <c r="R1" s="251"/>
    </row>
    <row r="2" spans="1:18" s="7" customFormat="1" ht="25.5" customHeight="1" thickBot="1">
      <c r="A2" s="4" t="s">
        <v>117</v>
      </c>
      <c r="B2" s="5"/>
      <c r="C2" s="5"/>
      <c r="D2" s="5"/>
      <c r="E2" s="6"/>
      <c r="F2" s="5"/>
      <c r="G2" s="5"/>
      <c r="H2" s="52"/>
      <c r="I2" s="5"/>
      <c r="J2" s="5"/>
      <c r="K2" s="5"/>
      <c r="L2" s="5"/>
      <c r="M2" s="5"/>
      <c r="N2" s="5"/>
      <c r="O2" s="5"/>
      <c r="P2" s="5"/>
      <c r="Q2" s="5"/>
      <c r="R2" s="8" t="s">
        <v>0</v>
      </c>
    </row>
    <row r="3" spans="1:18" s="7" customFormat="1" ht="16.5" customHeight="1" thickTop="1">
      <c r="A3" s="117" t="s">
        <v>309</v>
      </c>
      <c r="B3" s="74" t="s">
        <v>152</v>
      </c>
      <c r="C3" s="74" t="s">
        <v>2</v>
      </c>
      <c r="D3" s="74" t="s">
        <v>3</v>
      </c>
      <c r="E3" s="77" t="s">
        <v>153</v>
      </c>
      <c r="F3" s="266" t="s">
        <v>366</v>
      </c>
      <c r="G3" s="267"/>
      <c r="H3" s="75"/>
      <c r="I3" s="261" t="s">
        <v>17</v>
      </c>
      <c r="J3" s="261"/>
      <c r="K3" s="261"/>
      <c r="L3" s="261"/>
      <c r="M3" s="261"/>
      <c r="N3" s="261"/>
      <c r="O3" s="265"/>
      <c r="P3" s="93" t="s">
        <v>4</v>
      </c>
      <c r="Q3" s="93" t="s">
        <v>72</v>
      </c>
      <c r="R3" s="73" t="s">
        <v>5</v>
      </c>
    </row>
    <row r="4" spans="1:18" s="7" customFormat="1" ht="16.5" customHeight="1">
      <c r="A4" s="117" t="s">
        <v>310</v>
      </c>
      <c r="B4" s="118"/>
      <c r="C4" s="118"/>
      <c r="D4" s="118"/>
      <c r="E4" s="119"/>
      <c r="F4" s="74" t="s">
        <v>123</v>
      </c>
      <c r="G4" s="74" t="s">
        <v>124</v>
      </c>
      <c r="H4" s="75"/>
      <c r="I4" s="53" t="s">
        <v>125</v>
      </c>
      <c r="J4" s="105" t="s">
        <v>126</v>
      </c>
      <c r="K4" s="100" t="s">
        <v>127</v>
      </c>
      <c r="L4" s="94" t="s">
        <v>128</v>
      </c>
      <c r="M4" s="94" t="s">
        <v>129</v>
      </c>
      <c r="N4" s="53" t="s">
        <v>154</v>
      </c>
      <c r="O4" s="53" t="s">
        <v>155</v>
      </c>
      <c r="P4" s="119"/>
      <c r="Q4" s="119"/>
      <c r="R4" s="118"/>
    </row>
    <row r="5" spans="1:18" s="7" customFormat="1" ht="16.5" customHeight="1">
      <c r="A5" s="117" t="s">
        <v>70</v>
      </c>
      <c r="B5" s="120"/>
      <c r="C5" s="74"/>
      <c r="D5" s="121"/>
      <c r="E5" s="47"/>
      <c r="F5" s="119"/>
      <c r="G5" s="74" t="s">
        <v>156</v>
      </c>
      <c r="H5" s="122"/>
      <c r="I5" s="47" t="s">
        <v>157</v>
      </c>
      <c r="J5" s="74" t="s">
        <v>158</v>
      </c>
      <c r="K5" s="74" t="s">
        <v>159</v>
      </c>
      <c r="L5" s="74" t="s">
        <v>160</v>
      </c>
      <c r="M5" s="77" t="s">
        <v>161</v>
      </c>
      <c r="N5" s="47"/>
      <c r="O5" s="121"/>
      <c r="P5" s="77"/>
      <c r="Q5" s="77"/>
      <c r="R5" s="74" t="s">
        <v>423</v>
      </c>
    </row>
    <row r="6" spans="1:18" s="7" customFormat="1" ht="16.5" customHeight="1">
      <c r="A6" s="123" t="s">
        <v>311</v>
      </c>
      <c r="B6" s="82" t="s">
        <v>1</v>
      </c>
      <c r="C6" s="79" t="s">
        <v>7</v>
      </c>
      <c r="D6" s="124" t="s">
        <v>8</v>
      </c>
      <c r="E6" s="81" t="s">
        <v>93</v>
      </c>
      <c r="F6" s="82" t="s">
        <v>1</v>
      </c>
      <c r="G6" s="82" t="s">
        <v>109</v>
      </c>
      <c r="H6" s="125"/>
      <c r="I6" s="81" t="s">
        <v>109</v>
      </c>
      <c r="J6" s="82" t="s">
        <v>109</v>
      </c>
      <c r="K6" s="82" t="s">
        <v>109</v>
      </c>
      <c r="L6" s="82" t="s">
        <v>109</v>
      </c>
      <c r="M6" s="79" t="s">
        <v>109</v>
      </c>
      <c r="N6" s="126" t="s">
        <v>162</v>
      </c>
      <c r="O6" s="127" t="s">
        <v>89</v>
      </c>
      <c r="P6" s="127" t="s">
        <v>94</v>
      </c>
      <c r="Q6" s="127" t="s">
        <v>73</v>
      </c>
      <c r="R6" s="101" t="s">
        <v>422</v>
      </c>
    </row>
    <row r="7" spans="1:18" s="7" customFormat="1" ht="36.75" customHeight="1">
      <c r="A7" s="53">
        <v>2001</v>
      </c>
      <c r="B7" s="10">
        <f>SUM(C7,D7,E7,F7,P7,Q7,R7)</f>
        <v>25</v>
      </c>
      <c r="C7" s="10" t="s">
        <v>282</v>
      </c>
      <c r="D7" s="10">
        <v>2</v>
      </c>
      <c r="E7" s="10" t="s">
        <v>282</v>
      </c>
      <c r="F7" s="10">
        <f>SUM(G7:O7)</f>
        <v>12</v>
      </c>
      <c r="G7" s="10">
        <v>1</v>
      </c>
      <c r="H7" s="10"/>
      <c r="I7" s="10">
        <v>2</v>
      </c>
      <c r="J7" s="10">
        <v>4</v>
      </c>
      <c r="K7" s="10" t="s">
        <v>282</v>
      </c>
      <c r="L7" s="10">
        <v>3</v>
      </c>
      <c r="M7" s="10">
        <v>1</v>
      </c>
      <c r="N7" s="10" t="s">
        <v>282</v>
      </c>
      <c r="O7" s="10">
        <v>1</v>
      </c>
      <c r="P7" s="10">
        <v>6</v>
      </c>
      <c r="Q7" s="10" t="s">
        <v>282</v>
      </c>
      <c r="R7" s="10">
        <v>5</v>
      </c>
    </row>
    <row r="8" spans="1:18" s="7" customFormat="1" ht="36.75" customHeight="1">
      <c r="A8" s="54">
        <v>2002</v>
      </c>
      <c r="B8" s="10">
        <f>SUM(C8,D8,E8,F8,P8,Q8,R8)</f>
        <v>6</v>
      </c>
      <c r="C8" s="10" t="s">
        <v>282</v>
      </c>
      <c r="D8" s="10" t="s">
        <v>282</v>
      </c>
      <c r="E8" s="10" t="s">
        <v>282</v>
      </c>
      <c r="F8" s="10">
        <f>SUM(G8:O8)</f>
        <v>6</v>
      </c>
      <c r="G8" s="10" t="s">
        <v>282</v>
      </c>
      <c r="H8" s="10"/>
      <c r="I8" s="10">
        <v>1</v>
      </c>
      <c r="J8" s="10">
        <v>2</v>
      </c>
      <c r="K8" s="10">
        <v>1</v>
      </c>
      <c r="L8" s="10">
        <v>1</v>
      </c>
      <c r="M8" s="10">
        <v>1</v>
      </c>
      <c r="N8" s="10" t="s">
        <v>282</v>
      </c>
      <c r="O8" s="10"/>
      <c r="P8" s="10" t="s">
        <v>282</v>
      </c>
      <c r="Q8" s="10" t="s">
        <v>282</v>
      </c>
      <c r="R8" s="10" t="s">
        <v>282</v>
      </c>
    </row>
    <row r="9" spans="1:18" s="7" customFormat="1" ht="36.75" customHeight="1">
      <c r="A9" s="54">
        <v>2003</v>
      </c>
      <c r="B9" s="10">
        <f>SUM(C9,D9,E9,F9,P9,Q9,R9)</f>
        <v>8</v>
      </c>
      <c r="C9" s="10" t="s">
        <v>282</v>
      </c>
      <c r="D9" s="10" t="s">
        <v>282</v>
      </c>
      <c r="E9" s="10" t="s">
        <v>282</v>
      </c>
      <c r="F9" s="10">
        <f>SUM(G9:O9)</f>
        <v>8</v>
      </c>
      <c r="G9" s="10" t="s">
        <v>282</v>
      </c>
      <c r="H9" s="10"/>
      <c r="I9" s="10">
        <v>1</v>
      </c>
      <c r="J9" s="10">
        <v>3</v>
      </c>
      <c r="K9" s="10">
        <v>1</v>
      </c>
      <c r="L9" s="10" t="s">
        <v>282</v>
      </c>
      <c r="M9" s="10">
        <v>1</v>
      </c>
      <c r="N9" s="10" t="s">
        <v>282</v>
      </c>
      <c r="O9" s="10">
        <v>2</v>
      </c>
      <c r="P9" s="10" t="s">
        <v>282</v>
      </c>
      <c r="Q9" s="10" t="s">
        <v>282</v>
      </c>
      <c r="R9" s="10" t="s">
        <v>282</v>
      </c>
    </row>
    <row r="10" spans="1:18" s="7" customFormat="1" ht="36.75" customHeight="1">
      <c r="A10" s="9">
        <v>2004</v>
      </c>
      <c r="B10" s="10">
        <f>SUM(C10,D10,E10,F10,P10,Q10,R10)</f>
        <v>11</v>
      </c>
      <c r="C10" s="55" t="s">
        <v>282</v>
      </c>
      <c r="D10" s="55">
        <v>1</v>
      </c>
      <c r="E10" s="55" t="s">
        <v>282</v>
      </c>
      <c r="F10" s="10">
        <f>SUM(G10:O10)</f>
        <v>10</v>
      </c>
      <c r="G10" s="55" t="s">
        <v>282</v>
      </c>
      <c r="H10" s="55"/>
      <c r="I10" s="55">
        <v>2</v>
      </c>
      <c r="J10" s="55">
        <v>5</v>
      </c>
      <c r="K10" s="55">
        <v>1</v>
      </c>
      <c r="L10" s="55" t="s">
        <v>282</v>
      </c>
      <c r="M10" s="55">
        <v>2</v>
      </c>
      <c r="N10" s="55" t="s">
        <v>282</v>
      </c>
      <c r="O10" s="55"/>
      <c r="P10" s="55" t="s">
        <v>282</v>
      </c>
      <c r="Q10" s="55" t="s">
        <v>282</v>
      </c>
      <c r="R10" s="55" t="s">
        <v>282</v>
      </c>
    </row>
    <row r="11" spans="1:18" s="16" customFormat="1" ht="36.75" customHeight="1">
      <c r="A11" s="14">
        <v>2005</v>
      </c>
      <c r="B11" s="56">
        <f>SUM(C11,D11,E11,F11,P11,Q11,R11)</f>
        <v>15</v>
      </c>
      <c r="C11" s="56" t="s">
        <v>282</v>
      </c>
      <c r="D11" s="56" t="s">
        <v>282</v>
      </c>
      <c r="E11" s="56" t="s">
        <v>282</v>
      </c>
      <c r="F11" s="56">
        <f>SUM(F12:F20)</f>
        <v>13</v>
      </c>
      <c r="G11" s="56">
        <f aca="true" t="shared" si="0" ref="G11:Q11">SUM(G12:G20)</f>
        <v>1</v>
      </c>
      <c r="H11" s="56"/>
      <c r="I11" s="56">
        <f t="shared" si="0"/>
        <v>2</v>
      </c>
      <c r="J11" s="56">
        <f t="shared" si="0"/>
        <v>5</v>
      </c>
      <c r="K11" s="56">
        <f t="shared" si="0"/>
        <v>2</v>
      </c>
      <c r="L11" s="56" t="s">
        <v>282</v>
      </c>
      <c r="M11" s="56">
        <f t="shared" si="0"/>
        <v>2</v>
      </c>
      <c r="N11" s="56" t="s">
        <v>371</v>
      </c>
      <c r="O11" s="56">
        <f t="shared" si="0"/>
        <v>1</v>
      </c>
      <c r="P11" s="56">
        <f t="shared" si="0"/>
        <v>1</v>
      </c>
      <c r="Q11" s="56">
        <f t="shared" si="0"/>
        <v>1</v>
      </c>
      <c r="R11" s="56" t="s">
        <v>282</v>
      </c>
    </row>
    <row r="12" spans="1:18" s="7" customFormat="1" ht="36.75" customHeight="1">
      <c r="A12" s="57" t="s">
        <v>312</v>
      </c>
      <c r="B12" s="55">
        <f aca="true" t="shared" si="1" ref="B12:B18">SUM(C12,D12,E12,F12,P12,Q12,R12)</f>
        <v>4</v>
      </c>
      <c r="C12" s="12" t="s">
        <v>282</v>
      </c>
      <c r="D12" s="12" t="s">
        <v>282</v>
      </c>
      <c r="E12" s="12" t="s">
        <v>282</v>
      </c>
      <c r="F12" s="13">
        <f>SUM(G12:O12)</f>
        <v>3</v>
      </c>
      <c r="G12" s="12" t="s">
        <v>282</v>
      </c>
      <c r="H12" s="12"/>
      <c r="I12" s="12" t="s">
        <v>282</v>
      </c>
      <c r="J12" s="12" t="s">
        <v>282</v>
      </c>
      <c r="K12" s="12">
        <v>1</v>
      </c>
      <c r="L12" s="12" t="s">
        <v>282</v>
      </c>
      <c r="M12" s="12">
        <v>2</v>
      </c>
      <c r="N12" s="13" t="s">
        <v>282</v>
      </c>
      <c r="O12" s="12" t="s">
        <v>282</v>
      </c>
      <c r="P12" s="12" t="s">
        <v>282</v>
      </c>
      <c r="Q12" s="12">
        <v>1</v>
      </c>
      <c r="R12" s="12" t="s">
        <v>282</v>
      </c>
    </row>
    <row r="13" spans="1:18" s="7" customFormat="1" ht="36.75" customHeight="1">
      <c r="A13" s="57" t="s">
        <v>420</v>
      </c>
      <c r="B13" s="55" t="s">
        <v>285</v>
      </c>
      <c r="C13" s="12" t="s">
        <v>282</v>
      </c>
      <c r="D13" s="12" t="s">
        <v>282</v>
      </c>
      <c r="E13" s="12" t="s">
        <v>282</v>
      </c>
      <c r="F13" s="13" t="s">
        <v>285</v>
      </c>
      <c r="G13" s="12" t="s">
        <v>282</v>
      </c>
      <c r="H13" s="12"/>
      <c r="I13" s="12" t="s">
        <v>282</v>
      </c>
      <c r="J13" s="12" t="s">
        <v>282</v>
      </c>
      <c r="K13" s="12" t="s">
        <v>282</v>
      </c>
      <c r="L13" s="12" t="s">
        <v>282</v>
      </c>
      <c r="M13" s="58" t="s">
        <v>282</v>
      </c>
      <c r="N13" s="13" t="s">
        <v>282</v>
      </c>
      <c r="O13" s="12" t="s">
        <v>282</v>
      </c>
      <c r="P13" s="12" t="s">
        <v>282</v>
      </c>
      <c r="Q13" s="12" t="s">
        <v>282</v>
      </c>
      <c r="R13" s="12" t="s">
        <v>282</v>
      </c>
    </row>
    <row r="14" spans="1:18" s="7" customFormat="1" ht="36.75" customHeight="1">
      <c r="A14" s="57" t="s">
        <v>421</v>
      </c>
      <c r="B14" s="55">
        <f t="shared" si="1"/>
        <v>1</v>
      </c>
      <c r="C14" s="12" t="s">
        <v>282</v>
      </c>
      <c r="D14" s="12" t="s">
        <v>282</v>
      </c>
      <c r="E14" s="12" t="s">
        <v>282</v>
      </c>
      <c r="F14" s="13">
        <f>SUM(G14:O14)</f>
        <v>1</v>
      </c>
      <c r="G14" s="12" t="s">
        <v>282</v>
      </c>
      <c r="H14" s="12"/>
      <c r="I14" s="12" t="s">
        <v>282</v>
      </c>
      <c r="J14" s="12">
        <v>1</v>
      </c>
      <c r="K14" s="12" t="s">
        <v>282</v>
      </c>
      <c r="L14" s="12" t="s">
        <v>282</v>
      </c>
      <c r="M14" s="58" t="s">
        <v>282</v>
      </c>
      <c r="N14" s="13" t="s">
        <v>282</v>
      </c>
      <c r="O14" s="12" t="s">
        <v>282</v>
      </c>
      <c r="P14" s="12" t="s">
        <v>282</v>
      </c>
      <c r="Q14" s="12" t="s">
        <v>282</v>
      </c>
      <c r="R14" s="12" t="s">
        <v>282</v>
      </c>
    </row>
    <row r="15" spans="1:18" s="7" customFormat="1" ht="36.75" customHeight="1">
      <c r="A15" s="57" t="s">
        <v>313</v>
      </c>
      <c r="B15" s="55" t="s">
        <v>285</v>
      </c>
      <c r="C15" s="12" t="s">
        <v>282</v>
      </c>
      <c r="D15" s="12" t="s">
        <v>282</v>
      </c>
      <c r="E15" s="12" t="s">
        <v>282</v>
      </c>
      <c r="F15" s="13" t="s">
        <v>285</v>
      </c>
      <c r="G15" s="12" t="s">
        <v>282</v>
      </c>
      <c r="H15" s="12"/>
      <c r="I15" s="12" t="s">
        <v>282</v>
      </c>
      <c r="J15" s="12" t="s">
        <v>282</v>
      </c>
      <c r="K15" s="12" t="s">
        <v>282</v>
      </c>
      <c r="L15" s="12" t="s">
        <v>282</v>
      </c>
      <c r="M15" s="12" t="s">
        <v>282</v>
      </c>
      <c r="N15" s="12" t="s">
        <v>282</v>
      </c>
      <c r="O15" s="12" t="s">
        <v>282</v>
      </c>
      <c r="P15" s="12" t="s">
        <v>282</v>
      </c>
      <c r="Q15" s="12" t="s">
        <v>282</v>
      </c>
      <c r="R15" s="12" t="s">
        <v>282</v>
      </c>
    </row>
    <row r="16" spans="1:18" s="7" customFormat="1" ht="36.75" customHeight="1">
      <c r="A16" s="57" t="s">
        <v>314</v>
      </c>
      <c r="B16" s="55" t="s">
        <v>285</v>
      </c>
      <c r="C16" s="12" t="s">
        <v>282</v>
      </c>
      <c r="D16" s="12" t="s">
        <v>282</v>
      </c>
      <c r="E16" s="12" t="s">
        <v>282</v>
      </c>
      <c r="F16" s="13" t="s">
        <v>285</v>
      </c>
      <c r="G16" s="12" t="s">
        <v>282</v>
      </c>
      <c r="H16" s="12"/>
      <c r="I16" s="12" t="s">
        <v>282</v>
      </c>
      <c r="J16" s="12" t="s">
        <v>282</v>
      </c>
      <c r="K16" s="12" t="s">
        <v>282</v>
      </c>
      <c r="L16" s="12" t="s">
        <v>282</v>
      </c>
      <c r="M16" s="12" t="s">
        <v>282</v>
      </c>
      <c r="N16" s="12" t="s">
        <v>282</v>
      </c>
      <c r="O16" s="12" t="s">
        <v>282</v>
      </c>
      <c r="P16" s="12" t="s">
        <v>282</v>
      </c>
      <c r="Q16" s="12" t="s">
        <v>282</v>
      </c>
      <c r="R16" s="12" t="s">
        <v>282</v>
      </c>
    </row>
    <row r="17" spans="1:18" s="7" customFormat="1" ht="36.75" customHeight="1">
      <c r="A17" s="59" t="s">
        <v>315</v>
      </c>
      <c r="B17" s="55">
        <f t="shared" si="1"/>
        <v>9</v>
      </c>
      <c r="C17" s="12" t="s">
        <v>282</v>
      </c>
      <c r="D17" s="12" t="s">
        <v>282</v>
      </c>
      <c r="E17" s="12" t="s">
        <v>282</v>
      </c>
      <c r="F17" s="13">
        <f>SUM(G17:O17)</f>
        <v>9</v>
      </c>
      <c r="G17" s="12">
        <v>1</v>
      </c>
      <c r="H17" s="12"/>
      <c r="I17" s="12">
        <v>2</v>
      </c>
      <c r="J17" s="12">
        <v>4</v>
      </c>
      <c r="K17" s="12">
        <v>1</v>
      </c>
      <c r="L17" s="12" t="s">
        <v>282</v>
      </c>
      <c r="M17" s="12" t="s">
        <v>282</v>
      </c>
      <c r="N17" s="12" t="s">
        <v>282</v>
      </c>
      <c r="O17" s="12">
        <v>1</v>
      </c>
      <c r="P17" s="12" t="s">
        <v>282</v>
      </c>
      <c r="Q17" s="12" t="s">
        <v>282</v>
      </c>
      <c r="R17" s="12" t="s">
        <v>282</v>
      </c>
    </row>
    <row r="18" spans="1:18" s="7" customFormat="1" ht="36.75" customHeight="1">
      <c r="A18" s="60" t="s">
        <v>266</v>
      </c>
      <c r="B18" s="55">
        <f t="shared" si="1"/>
        <v>1</v>
      </c>
      <c r="C18" s="12" t="s">
        <v>282</v>
      </c>
      <c r="D18" s="12" t="s">
        <v>282</v>
      </c>
      <c r="E18" s="12" t="s">
        <v>282</v>
      </c>
      <c r="F18" s="13" t="s">
        <v>285</v>
      </c>
      <c r="G18" s="12" t="s">
        <v>282</v>
      </c>
      <c r="H18" s="12"/>
      <c r="I18" s="12" t="s">
        <v>282</v>
      </c>
      <c r="J18" s="12" t="s">
        <v>282</v>
      </c>
      <c r="K18" s="12" t="s">
        <v>282</v>
      </c>
      <c r="L18" s="12" t="s">
        <v>282</v>
      </c>
      <c r="M18" s="12" t="s">
        <v>282</v>
      </c>
      <c r="N18" s="12" t="s">
        <v>282</v>
      </c>
      <c r="O18" s="12" t="s">
        <v>282</v>
      </c>
      <c r="P18" s="12">
        <v>1</v>
      </c>
      <c r="Q18" s="12" t="s">
        <v>282</v>
      </c>
      <c r="R18" s="12" t="s">
        <v>282</v>
      </c>
    </row>
    <row r="19" spans="1:18" s="7" customFormat="1" ht="36.75" customHeight="1">
      <c r="A19" s="60" t="s">
        <v>279</v>
      </c>
      <c r="B19" s="55" t="s">
        <v>285</v>
      </c>
      <c r="C19" s="12" t="s">
        <v>282</v>
      </c>
      <c r="D19" s="12" t="s">
        <v>282</v>
      </c>
      <c r="E19" s="12" t="s">
        <v>282</v>
      </c>
      <c r="F19" s="13" t="s">
        <v>285</v>
      </c>
      <c r="G19" s="12" t="s">
        <v>282</v>
      </c>
      <c r="H19" s="12"/>
      <c r="I19" s="12" t="s">
        <v>282</v>
      </c>
      <c r="J19" s="12" t="s">
        <v>282</v>
      </c>
      <c r="K19" s="12" t="s">
        <v>282</v>
      </c>
      <c r="L19" s="12" t="s">
        <v>282</v>
      </c>
      <c r="M19" s="12" t="s">
        <v>282</v>
      </c>
      <c r="N19" s="12" t="s">
        <v>282</v>
      </c>
      <c r="O19" s="12" t="s">
        <v>282</v>
      </c>
      <c r="P19" s="12" t="s">
        <v>282</v>
      </c>
      <c r="Q19" s="12" t="s">
        <v>282</v>
      </c>
      <c r="R19" s="12" t="s">
        <v>282</v>
      </c>
    </row>
    <row r="20" spans="1:18" s="7" customFormat="1" ht="36.75" customHeight="1" thickBot="1">
      <c r="A20" s="61" t="s">
        <v>267</v>
      </c>
      <c r="B20" s="62" t="s">
        <v>285</v>
      </c>
      <c r="C20" s="25" t="s">
        <v>282</v>
      </c>
      <c r="D20" s="25" t="s">
        <v>282</v>
      </c>
      <c r="E20" s="25" t="s">
        <v>282</v>
      </c>
      <c r="F20" s="25" t="s">
        <v>285</v>
      </c>
      <c r="G20" s="25" t="s">
        <v>282</v>
      </c>
      <c r="H20" s="12"/>
      <c r="I20" s="25" t="s">
        <v>282</v>
      </c>
      <c r="J20" s="25" t="s">
        <v>282</v>
      </c>
      <c r="K20" s="25" t="s">
        <v>282</v>
      </c>
      <c r="L20" s="25" t="s">
        <v>282</v>
      </c>
      <c r="M20" s="25" t="s">
        <v>282</v>
      </c>
      <c r="N20" s="25" t="s">
        <v>282</v>
      </c>
      <c r="O20" s="25" t="s">
        <v>282</v>
      </c>
      <c r="P20" s="25" t="s">
        <v>282</v>
      </c>
      <c r="Q20" s="25" t="s">
        <v>282</v>
      </c>
      <c r="R20" s="25" t="s">
        <v>282</v>
      </c>
    </row>
    <row r="21" spans="1:17" s="7" customFormat="1" ht="15.75" customHeight="1" thickTop="1">
      <c r="A21" s="63" t="s">
        <v>316</v>
      </c>
      <c r="B21" s="37"/>
      <c r="C21" s="37"/>
      <c r="D21" s="37"/>
      <c r="E21" s="38"/>
      <c r="F21" s="37"/>
      <c r="G21" s="37"/>
      <c r="H21" s="64"/>
      <c r="I21" s="37"/>
      <c r="J21" s="37"/>
      <c r="K21" s="37"/>
      <c r="L21" s="37"/>
      <c r="M21" s="37"/>
      <c r="N21" s="38"/>
      <c r="O21" s="40"/>
      <c r="P21" s="40"/>
      <c r="Q21" s="40"/>
    </row>
  </sheetData>
  <mergeCells count="4">
    <mergeCell ref="I1:R1"/>
    <mergeCell ref="F3:G3"/>
    <mergeCell ref="I3:O3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SheetLayoutView="100" workbookViewId="0" topLeftCell="AD1">
      <selection activeCell="AI2" sqref="AI2"/>
    </sheetView>
  </sheetViews>
  <sheetFormatPr defaultColWidth="8.88671875" defaultRowHeight="13.5"/>
  <cols>
    <col min="1" max="1" width="14.5546875" style="29" customWidth="1"/>
    <col min="2" max="10" width="7.5546875" style="29" customWidth="1"/>
    <col min="11" max="11" width="2.77734375" style="30" customWidth="1"/>
    <col min="12" max="13" width="6.10546875" style="29" customWidth="1"/>
    <col min="14" max="14" width="9.6640625" style="29" customWidth="1"/>
    <col min="15" max="15" width="8.10546875" style="29" customWidth="1"/>
    <col min="16" max="16" width="6.10546875" style="30" customWidth="1"/>
    <col min="17" max="17" width="7.88671875" style="29" customWidth="1"/>
    <col min="18" max="18" width="7.6640625" style="29" customWidth="1"/>
    <col min="19" max="19" width="6.10546875" style="29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30" customWidth="1"/>
    <col min="32" max="32" width="8.99609375" style="30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251" t="s">
        <v>415</v>
      </c>
      <c r="B1" s="251"/>
      <c r="C1" s="251"/>
      <c r="D1" s="251"/>
      <c r="E1" s="251"/>
      <c r="F1" s="251"/>
      <c r="G1" s="251"/>
      <c r="H1" s="251"/>
      <c r="I1" s="251"/>
      <c r="J1" s="251"/>
      <c r="K1" s="51"/>
      <c r="L1" s="270" t="s">
        <v>372</v>
      </c>
      <c r="M1" s="270"/>
      <c r="N1" s="270"/>
      <c r="O1" s="270"/>
      <c r="P1" s="270"/>
      <c r="Q1" s="270"/>
      <c r="R1" s="270"/>
      <c r="S1" s="270"/>
      <c r="T1" s="270"/>
      <c r="U1" s="270"/>
      <c r="V1" s="251" t="s">
        <v>163</v>
      </c>
      <c r="W1" s="251"/>
      <c r="X1" s="251"/>
      <c r="Y1" s="251"/>
      <c r="Z1" s="251"/>
      <c r="AA1" s="251"/>
      <c r="AB1" s="251"/>
      <c r="AC1" s="251"/>
      <c r="AD1" s="251"/>
      <c r="AE1" s="30"/>
      <c r="AF1" s="271" t="s">
        <v>466</v>
      </c>
      <c r="AG1" s="271"/>
      <c r="AH1" s="271"/>
      <c r="AI1" s="271"/>
      <c r="AJ1" s="271"/>
      <c r="AK1" s="271"/>
      <c r="AL1" s="271"/>
      <c r="AM1" s="271"/>
    </row>
    <row r="2" spans="1:39" s="7" customFormat="1" ht="25.5" customHeight="1" thickBot="1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130"/>
      <c r="Q2" s="5"/>
      <c r="R2" s="5"/>
      <c r="S2" s="8"/>
      <c r="T2" s="5"/>
      <c r="U2" s="8" t="s">
        <v>31</v>
      </c>
      <c r="V2" s="5" t="s">
        <v>110</v>
      </c>
      <c r="W2" s="5"/>
      <c r="X2" s="5"/>
      <c r="Y2" s="5"/>
      <c r="Z2" s="5"/>
      <c r="AA2" s="5"/>
      <c r="AB2" s="5"/>
      <c r="AC2" s="5"/>
      <c r="AD2" s="5"/>
      <c r="AE2" s="52"/>
      <c r="AF2" s="52"/>
      <c r="AG2" s="8"/>
      <c r="AH2" s="5"/>
      <c r="AI2" s="5"/>
      <c r="AJ2" s="5"/>
      <c r="AK2" s="5"/>
      <c r="AL2" s="5"/>
      <c r="AM2" s="8" t="s">
        <v>31</v>
      </c>
    </row>
    <row r="3" spans="1:39" s="7" customFormat="1" ht="16.5" customHeight="1" thickTop="1">
      <c r="A3" s="272" t="s">
        <v>453</v>
      </c>
      <c r="B3" s="131" t="s">
        <v>111</v>
      </c>
      <c r="C3" s="259" t="s">
        <v>373</v>
      </c>
      <c r="D3" s="255"/>
      <c r="E3" s="255"/>
      <c r="F3" s="255"/>
      <c r="G3" s="255"/>
      <c r="H3" s="255"/>
      <c r="I3" s="255"/>
      <c r="J3" s="255"/>
      <c r="K3" s="75"/>
      <c r="L3" s="255" t="s">
        <v>374</v>
      </c>
      <c r="M3" s="255"/>
      <c r="N3" s="255"/>
      <c r="O3" s="255"/>
      <c r="P3" s="255"/>
      <c r="Q3" s="260"/>
      <c r="R3" s="259" t="s">
        <v>375</v>
      </c>
      <c r="S3" s="255"/>
      <c r="T3" s="255"/>
      <c r="U3" s="255"/>
      <c r="V3" s="272" t="s">
        <v>454</v>
      </c>
      <c r="W3" s="77" t="s">
        <v>32</v>
      </c>
      <c r="X3" s="132" t="s">
        <v>33</v>
      </c>
      <c r="Y3" s="77" t="s">
        <v>34</v>
      </c>
      <c r="Z3" s="77" t="s">
        <v>35</v>
      </c>
      <c r="AA3" s="77" t="s">
        <v>164</v>
      </c>
      <c r="AB3" s="93" t="s">
        <v>165</v>
      </c>
      <c r="AC3" s="77" t="s">
        <v>36</v>
      </c>
      <c r="AD3" s="73" t="s">
        <v>166</v>
      </c>
      <c r="AE3" s="75"/>
      <c r="AF3" s="76" t="s">
        <v>376</v>
      </c>
      <c r="AG3" s="133" t="s">
        <v>377</v>
      </c>
      <c r="AH3" s="269" t="s">
        <v>424</v>
      </c>
      <c r="AI3" s="269"/>
      <c r="AJ3" s="269"/>
      <c r="AK3" s="269"/>
      <c r="AL3" s="269"/>
      <c r="AM3" s="259"/>
    </row>
    <row r="4" spans="1:39" s="7" customFormat="1" ht="16.5" customHeight="1">
      <c r="A4" s="273"/>
      <c r="B4" s="132"/>
      <c r="C4" s="233" t="s">
        <v>378</v>
      </c>
      <c r="D4" s="94" t="s">
        <v>379</v>
      </c>
      <c r="E4" s="242" t="s">
        <v>167</v>
      </c>
      <c r="F4" s="243"/>
      <c r="G4" s="242" t="s">
        <v>277</v>
      </c>
      <c r="H4" s="243"/>
      <c r="I4" s="252" t="s">
        <v>278</v>
      </c>
      <c r="J4" s="253"/>
      <c r="K4" s="75"/>
      <c r="L4" s="53" t="s">
        <v>168</v>
      </c>
      <c r="M4" s="94" t="s">
        <v>37</v>
      </c>
      <c r="N4" s="236" t="s">
        <v>439</v>
      </c>
      <c r="O4" s="94" t="s">
        <v>38</v>
      </c>
      <c r="P4" s="94" t="s">
        <v>169</v>
      </c>
      <c r="Q4" s="94" t="s">
        <v>170</v>
      </c>
      <c r="R4" s="94" t="s">
        <v>455</v>
      </c>
      <c r="S4" s="94" t="s">
        <v>39</v>
      </c>
      <c r="T4" s="94" t="s">
        <v>457</v>
      </c>
      <c r="U4" s="100" t="s">
        <v>338</v>
      </c>
      <c r="V4" s="273"/>
      <c r="W4" s="77"/>
      <c r="X4" s="77"/>
      <c r="Y4" s="77" t="s">
        <v>172</v>
      </c>
      <c r="Z4" s="77"/>
      <c r="AA4" s="77" t="s">
        <v>173</v>
      </c>
      <c r="AB4" s="77" t="s">
        <v>380</v>
      </c>
      <c r="AC4" s="77"/>
      <c r="AD4" s="74"/>
      <c r="AE4" s="75"/>
      <c r="AF4" s="47" t="s">
        <v>426</v>
      </c>
      <c r="AG4" s="77" t="s">
        <v>381</v>
      </c>
      <c r="AH4" s="77" t="s">
        <v>112</v>
      </c>
      <c r="AI4" s="77" t="s">
        <v>113</v>
      </c>
      <c r="AJ4" s="77" t="s">
        <v>114</v>
      </c>
      <c r="AK4" s="77" t="s">
        <v>174</v>
      </c>
      <c r="AL4" s="77" t="s">
        <v>175</v>
      </c>
      <c r="AM4" s="74" t="s">
        <v>115</v>
      </c>
    </row>
    <row r="5" spans="1:39" s="7" customFormat="1" ht="16.5" customHeight="1">
      <c r="A5" s="273"/>
      <c r="B5" s="235"/>
      <c r="C5" s="132"/>
      <c r="D5" s="77"/>
      <c r="E5" s="47" t="s">
        <v>378</v>
      </c>
      <c r="F5" s="47" t="s">
        <v>379</v>
      </c>
      <c r="G5" s="47" t="s">
        <v>378</v>
      </c>
      <c r="H5" s="47" t="s">
        <v>379</v>
      </c>
      <c r="I5" s="47" t="s">
        <v>378</v>
      </c>
      <c r="J5" s="75" t="s">
        <v>379</v>
      </c>
      <c r="K5" s="75"/>
      <c r="L5" s="128"/>
      <c r="M5" s="235"/>
      <c r="N5" s="237" t="s">
        <v>440</v>
      </c>
      <c r="O5" s="77" t="s">
        <v>176</v>
      </c>
      <c r="P5" s="235"/>
      <c r="Q5" s="77" t="s">
        <v>177</v>
      </c>
      <c r="R5" s="77" t="s">
        <v>456</v>
      </c>
      <c r="S5" s="77"/>
      <c r="T5" s="77" t="s">
        <v>458</v>
      </c>
      <c r="U5" s="238"/>
      <c r="V5" s="273"/>
      <c r="W5" s="77" t="s">
        <v>171</v>
      </c>
      <c r="X5" s="132" t="s">
        <v>450</v>
      </c>
      <c r="Y5" s="77"/>
      <c r="Z5" s="77"/>
      <c r="AA5" s="77" t="s">
        <v>44</v>
      </c>
      <c r="AB5" s="77" t="s">
        <v>179</v>
      </c>
      <c r="AC5" s="77" t="s">
        <v>430</v>
      </c>
      <c r="AD5" s="74" t="s">
        <v>428</v>
      </c>
      <c r="AE5" s="75"/>
      <c r="AF5" s="47" t="s">
        <v>425</v>
      </c>
      <c r="AG5" s="132" t="s">
        <v>45</v>
      </c>
      <c r="AH5" s="77"/>
      <c r="AI5" s="77"/>
      <c r="AJ5" s="77"/>
      <c r="AK5" s="77"/>
      <c r="AL5" s="77"/>
      <c r="AM5" s="74"/>
    </row>
    <row r="6" spans="1:39" s="7" customFormat="1" ht="16.5" customHeight="1">
      <c r="A6" s="273"/>
      <c r="B6" s="132" t="s">
        <v>40</v>
      </c>
      <c r="D6" s="77" t="s">
        <v>431</v>
      </c>
      <c r="F6" s="77" t="s">
        <v>431</v>
      </c>
      <c r="H6" s="77" t="s">
        <v>431</v>
      </c>
      <c r="J6" s="74" t="s">
        <v>431</v>
      </c>
      <c r="K6" s="75"/>
      <c r="L6" s="47" t="s">
        <v>382</v>
      </c>
      <c r="M6" s="77" t="s">
        <v>382</v>
      </c>
      <c r="N6" s="234" t="s">
        <v>438</v>
      </c>
      <c r="O6" s="234" t="s">
        <v>435</v>
      </c>
      <c r="P6" s="77" t="s">
        <v>144</v>
      </c>
      <c r="Q6" s="234" t="s">
        <v>433</v>
      </c>
      <c r="R6" s="77" t="s">
        <v>41</v>
      </c>
      <c r="S6" s="132" t="s">
        <v>442</v>
      </c>
      <c r="T6" s="77" t="s">
        <v>42</v>
      </c>
      <c r="U6" s="239"/>
      <c r="V6" s="273"/>
      <c r="W6" s="77" t="s">
        <v>178</v>
      </c>
      <c r="X6" s="132" t="s">
        <v>449</v>
      </c>
      <c r="Y6" s="77" t="s">
        <v>452</v>
      </c>
      <c r="Z6" s="77" t="s">
        <v>43</v>
      </c>
      <c r="AA6" s="234" t="s">
        <v>443</v>
      </c>
      <c r="AB6" s="75" t="s">
        <v>451</v>
      </c>
      <c r="AC6" s="77" t="s">
        <v>429</v>
      </c>
      <c r="AD6" s="74" t="s">
        <v>427</v>
      </c>
      <c r="AE6" s="75"/>
      <c r="AF6" s="47" t="s">
        <v>447</v>
      </c>
      <c r="AG6" s="77" t="s">
        <v>446</v>
      </c>
      <c r="AH6" s="77"/>
      <c r="AI6" s="77"/>
      <c r="AJ6" s="77"/>
      <c r="AK6" s="77"/>
      <c r="AL6" s="77"/>
      <c r="AM6" s="74"/>
    </row>
    <row r="7" spans="1:39" s="7" customFormat="1" ht="16.5" customHeight="1">
      <c r="A7" s="274"/>
      <c r="B7" s="124" t="s">
        <v>1</v>
      </c>
      <c r="C7" s="79" t="s">
        <v>272</v>
      </c>
      <c r="D7" s="79" t="s">
        <v>432</v>
      </c>
      <c r="E7" s="79" t="s">
        <v>272</v>
      </c>
      <c r="F7" s="79" t="s">
        <v>432</v>
      </c>
      <c r="G7" s="79" t="s">
        <v>272</v>
      </c>
      <c r="H7" s="79" t="s">
        <v>432</v>
      </c>
      <c r="I7" s="79" t="s">
        <v>272</v>
      </c>
      <c r="J7" s="82" t="s">
        <v>432</v>
      </c>
      <c r="K7" s="75"/>
      <c r="L7" s="129" t="s">
        <v>383</v>
      </c>
      <c r="M7" s="136" t="s">
        <v>384</v>
      </c>
      <c r="N7" s="136" t="s">
        <v>437</v>
      </c>
      <c r="O7" s="136" t="s">
        <v>436</v>
      </c>
      <c r="P7" s="136" t="s">
        <v>384</v>
      </c>
      <c r="Q7" s="136" t="s">
        <v>434</v>
      </c>
      <c r="R7" s="79" t="s">
        <v>46</v>
      </c>
      <c r="S7" s="79" t="s">
        <v>441</v>
      </c>
      <c r="T7" s="79" t="s">
        <v>47</v>
      </c>
      <c r="U7" s="137" t="s">
        <v>48</v>
      </c>
      <c r="V7" s="274"/>
      <c r="W7" s="79" t="s">
        <v>180</v>
      </c>
      <c r="X7" s="124" t="s">
        <v>180</v>
      </c>
      <c r="Y7" s="79" t="s">
        <v>180</v>
      </c>
      <c r="Z7" s="79" t="s">
        <v>49</v>
      </c>
      <c r="AA7" s="136" t="s">
        <v>444</v>
      </c>
      <c r="AB7" s="79" t="s">
        <v>445</v>
      </c>
      <c r="AC7" s="79" t="s">
        <v>51</v>
      </c>
      <c r="AD7" s="82" t="s">
        <v>52</v>
      </c>
      <c r="AE7" s="75"/>
      <c r="AF7" s="81" t="s">
        <v>448</v>
      </c>
      <c r="AG7" s="79" t="s">
        <v>445</v>
      </c>
      <c r="AH7" s="79" t="s">
        <v>181</v>
      </c>
      <c r="AI7" s="79" t="s">
        <v>53</v>
      </c>
      <c r="AJ7" s="79" t="s">
        <v>54</v>
      </c>
      <c r="AK7" s="79" t="s">
        <v>55</v>
      </c>
      <c r="AL7" s="79" t="s">
        <v>56</v>
      </c>
      <c r="AM7" s="82" t="s">
        <v>50</v>
      </c>
    </row>
    <row r="8" spans="1:40" s="16" customFormat="1" ht="40.5" customHeight="1">
      <c r="A8" s="47">
        <v>2001</v>
      </c>
      <c r="B8" s="138">
        <f>SUM(C8,D8,E8,M8,N8,P8,Q8,R8,S8,X8,Y8,AB8,AC8,AD8,AG8,AH8,AJ8,AL8,AM8)</f>
        <v>42</v>
      </c>
      <c r="C8" s="138">
        <v>1</v>
      </c>
      <c r="D8" s="138">
        <v>7</v>
      </c>
      <c r="E8" s="138">
        <v>2</v>
      </c>
      <c r="F8" s="152" t="s">
        <v>282</v>
      </c>
      <c r="G8" s="152" t="s">
        <v>282</v>
      </c>
      <c r="H8" s="152" t="s">
        <v>282</v>
      </c>
      <c r="I8" s="152" t="s">
        <v>282</v>
      </c>
      <c r="J8" s="152" t="s">
        <v>282</v>
      </c>
      <c r="K8" s="138"/>
      <c r="L8" s="152" t="s">
        <v>282</v>
      </c>
      <c r="M8" s="138">
        <v>1</v>
      </c>
      <c r="N8" s="138">
        <v>7</v>
      </c>
      <c r="O8" s="152" t="s">
        <v>282</v>
      </c>
      <c r="P8" s="152" t="s">
        <v>282</v>
      </c>
      <c r="Q8" s="138">
        <v>1</v>
      </c>
      <c r="R8" s="138">
        <v>1</v>
      </c>
      <c r="S8" s="138">
        <v>1</v>
      </c>
      <c r="T8" s="152" t="s">
        <v>282</v>
      </c>
      <c r="U8" s="152" t="s">
        <v>282</v>
      </c>
      <c r="V8" s="47">
        <v>2001</v>
      </c>
      <c r="W8" s="152" t="s">
        <v>282</v>
      </c>
      <c r="X8" s="139">
        <v>1</v>
      </c>
      <c r="Y8" s="139">
        <v>7</v>
      </c>
      <c r="Z8" s="152" t="s">
        <v>282</v>
      </c>
      <c r="AA8" s="152" t="s">
        <v>282</v>
      </c>
      <c r="AB8" s="139">
        <v>3</v>
      </c>
      <c r="AC8" s="139">
        <v>1</v>
      </c>
      <c r="AD8" s="139">
        <v>1</v>
      </c>
      <c r="AE8" s="139"/>
      <c r="AF8" s="152" t="s">
        <v>282</v>
      </c>
      <c r="AG8" s="139">
        <v>2</v>
      </c>
      <c r="AH8" s="139">
        <v>3</v>
      </c>
      <c r="AI8" s="152" t="s">
        <v>282</v>
      </c>
      <c r="AJ8" s="139">
        <v>1</v>
      </c>
      <c r="AK8" s="152" t="s">
        <v>282</v>
      </c>
      <c r="AL8" s="139">
        <v>1</v>
      </c>
      <c r="AM8" s="139">
        <v>1</v>
      </c>
      <c r="AN8" s="140"/>
    </row>
    <row r="9" spans="1:39" ht="40.5" customHeight="1">
      <c r="A9" s="47">
        <v>2002</v>
      </c>
      <c r="B9" s="138">
        <f>SUM(C9,D9,E9,M9,N9,P9,Q9,R9,S9,X9,Y9,AB9,AC9,AD9,AG9,AH9,AJ9,AL9,AM9)</f>
        <v>41</v>
      </c>
      <c r="C9" s="12">
        <v>1</v>
      </c>
      <c r="D9" s="12">
        <v>7</v>
      </c>
      <c r="E9" s="12">
        <v>2</v>
      </c>
      <c r="F9" s="12" t="s">
        <v>282</v>
      </c>
      <c r="G9" s="12" t="s">
        <v>282</v>
      </c>
      <c r="H9" s="12" t="s">
        <v>282</v>
      </c>
      <c r="I9" s="12" t="s">
        <v>282</v>
      </c>
      <c r="J9" s="12" t="s">
        <v>282</v>
      </c>
      <c r="K9" s="12"/>
      <c r="L9" s="12" t="s">
        <v>282</v>
      </c>
      <c r="M9" s="12">
        <v>1</v>
      </c>
      <c r="N9" s="12">
        <v>7</v>
      </c>
      <c r="O9" s="12" t="s">
        <v>282</v>
      </c>
      <c r="P9" s="12" t="s">
        <v>282</v>
      </c>
      <c r="Q9" s="12">
        <v>1</v>
      </c>
      <c r="R9" s="12">
        <v>1</v>
      </c>
      <c r="S9" s="12">
        <v>1</v>
      </c>
      <c r="T9" s="12" t="s">
        <v>282</v>
      </c>
      <c r="U9" s="12" t="s">
        <v>282</v>
      </c>
      <c r="V9" s="47">
        <v>2002</v>
      </c>
      <c r="W9" s="12" t="s">
        <v>282</v>
      </c>
      <c r="X9" s="141">
        <v>1</v>
      </c>
      <c r="Y9" s="141">
        <v>7</v>
      </c>
      <c r="Z9" s="12" t="s">
        <v>282</v>
      </c>
      <c r="AA9" s="12" t="s">
        <v>282</v>
      </c>
      <c r="AB9" s="141">
        <v>3</v>
      </c>
      <c r="AC9" s="141">
        <v>1</v>
      </c>
      <c r="AD9" s="141" t="s">
        <v>282</v>
      </c>
      <c r="AE9" s="141"/>
      <c r="AF9" s="12" t="s">
        <v>282</v>
      </c>
      <c r="AG9" s="141">
        <v>1</v>
      </c>
      <c r="AH9" s="141">
        <v>3</v>
      </c>
      <c r="AI9" s="12" t="s">
        <v>282</v>
      </c>
      <c r="AJ9" s="141">
        <v>1</v>
      </c>
      <c r="AK9" s="12" t="s">
        <v>282</v>
      </c>
      <c r="AL9" s="141">
        <v>1</v>
      </c>
      <c r="AM9" s="141">
        <v>2</v>
      </c>
    </row>
    <row r="10" spans="1:39" ht="40.5" customHeight="1">
      <c r="A10" s="47">
        <v>2003</v>
      </c>
      <c r="B10" s="138">
        <f>SUM(C10,D10,E10,M10,N10,P10,Q10,R10,S10,X10,Y10,AB10,AC10,AD10,AG10,AH10,AJ10,AL10,AM10)</f>
        <v>43</v>
      </c>
      <c r="C10" s="10">
        <v>1</v>
      </c>
      <c r="D10" s="12">
        <v>7</v>
      </c>
      <c r="E10" s="10">
        <v>2</v>
      </c>
      <c r="F10" s="10" t="s">
        <v>282</v>
      </c>
      <c r="G10" s="10" t="s">
        <v>282</v>
      </c>
      <c r="H10" s="10" t="s">
        <v>282</v>
      </c>
      <c r="I10" s="10" t="s">
        <v>282</v>
      </c>
      <c r="J10" s="10" t="s">
        <v>282</v>
      </c>
      <c r="K10" s="12"/>
      <c r="L10" s="10" t="s">
        <v>282</v>
      </c>
      <c r="M10" s="12">
        <v>1</v>
      </c>
      <c r="N10" s="12">
        <v>8</v>
      </c>
      <c r="O10" s="10" t="s">
        <v>282</v>
      </c>
      <c r="P10" s="12">
        <v>1</v>
      </c>
      <c r="Q10" s="12">
        <v>1</v>
      </c>
      <c r="R10" s="12">
        <v>1</v>
      </c>
      <c r="S10" s="10">
        <v>1</v>
      </c>
      <c r="T10" s="10" t="s">
        <v>282</v>
      </c>
      <c r="U10" s="10" t="s">
        <v>282</v>
      </c>
      <c r="V10" s="47">
        <v>2003</v>
      </c>
      <c r="W10" s="10" t="s">
        <v>282</v>
      </c>
      <c r="X10" s="141">
        <v>1</v>
      </c>
      <c r="Y10" s="141">
        <v>7</v>
      </c>
      <c r="Z10" s="10" t="s">
        <v>282</v>
      </c>
      <c r="AA10" s="10" t="s">
        <v>282</v>
      </c>
      <c r="AB10" s="141">
        <v>3</v>
      </c>
      <c r="AC10" s="141">
        <v>1</v>
      </c>
      <c r="AD10" s="142" t="s">
        <v>282</v>
      </c>
      <c r="AE10" s="141"/>
      <c r="AF10" s="10" t="s">
        <v>282</v>
      </c>
      <c r="AG10" s="141">
        <v>1</v>
      </c>
      <c r="AH10" s="141">
        <v>3</v>
      </c>
      <c r="AI10" s="10" t="s">
        <v>282</v>
      </c>
      <c r="AJ10" s="141">
        <v>1</v>
      </c>
      <c r="AK10" s="10" t="s">
        <v>282</v>
      </c>
      <c r="AL10" s="141">
        <v>1</v>
      </c>
      <c r="AM10" s="141">
        <v>2</v>
      </c>
    </row>
    <row r="11" spans="1:39" ht="40.5" customHeight="1">
      <c r="A11" s="47">
        <v>2004</v>
      </c>
      <c r="B11" s="138">
        <f>SUM(C11,D11,E11,M11,N11,P11,Q11,R11,S11,X11,Y11,AB11,AC11,AD11,AG11,AH11,AJ11,AL11,AM11)</f>
        <v>38</v>
      </c>
      <c r="C11" s="10">
        <v>1</v>
      </c>
      <c r="D11" s="12">
        <v>7</v>
      </c>
      <c r="E11" s="10">
        <v>2</v>
      </c>
      <c r="F11" s="10" t="s">
        <v>282</v>
      </c>
      <c r="G11" s="10" t="s">
        <v>282</v>
      </c>
      <c r="H11" s="10" t="s">
        <v>282</v>
      </c>
      <c r="I11" s="10" t="s">
        <v>282</v>
      </c>
      <c r="J11" s="10" t="s">
        <v>282</v>
      </c>
      <c r="K11" s="12"/>
      <c r="L11" s="10" t="s">
        <v>282</v>
      </c>
      <c r="M11" s="12">
        <v>1</v>
      </c>
      <c r="N11" s="12">
        <v>2</v>
      </c>
      <c r="O11" s="10" t="s">
        <v>282</v>
      </c>
      <c r="P11" s="12">
        <v>1</v>
      </c>
      <c r="Q11" s="12">
        <v>2</v>
      </c>
      <c r="R11" s="12">
        <v>1</v>
      </c>
      <c r="S11" s="12">
        <v>1</v>
      </c>
      <c r="T11" s="10" t="s">
        <v>282</v>
      </c>
      <c r="U11" s="10" t="s">
        <v>282</v>
      </c>
      <c r="V11" s="47">
        <v>2004</v>
      </c>
      <c r="W11" s="10" t="s">
        <v>282</v>
      </c>
      <c r="X11" s="141">
        <v>1</v>
      </c>
      <c r="Y11" s="141">
        <v>7</v>
      </c>
      <c r="Z11" s="10" t="s">
        <v>282</v>
      </c>
      <c r="AA11" s="10" t="s">
        <v>282</v>
      </c>
      <c r="AB11" s="141">
        <v>3</v>
      </c>
      <c r="AC11" s="141">
        <v>1</v>
      </c>
      <c r="AD11" s="141" t="s">
        <v>282</v>
      </c>
      <c r="AE11" s="141"/>
      <c r="AF11" s="10" t="s">
        <v>282</v>
      </c>
      <c r="AG11" s="141">
        <v>1</v>
      </c>
      <c r="AH11" s="141">
        <v>3</v>
      </c>
      <c r="AI11" s="10" t="s">
        <v>282</v>
      </c>
      <c r="AJ11" s="141">
        <v>1</v>
      </c>
      <c r="AK11" s="10" t="s">
        <v>282</v>
      </c>
      <c r="AL11" s="141">
        <v>1</v>
      </c>
      <c r="AM11" s="142">
        <v>2</v>
      </c>
    </row>
    <row r="12" spans="1:39" ht="40.5" customHeight="1">
      <c r="A12" s="48">
        <v>2005</v>
      </c>
      <c r="B12" s="143">
        <f>SUM(B13:B19)</f>
        <v>48</v>
      </c>
      <c r="C12" s="144">
        <f aca="true" t="shared" si="0" ref="C12:S12">SUM(C13:C19)</f>
        <v>1</v>
      </c>
      <c r="D12" s="144">
        <f t="shared" si="0"/>
        <v>7</v>
      </c>
      <c r="E12" s="144">
        <f t="shared" si="0"/>
        <v>2</v>
      </c>
      <c r="F12" s="144" t="s">
        <v>282</v>
      </c>
      <c r="G12" s="144" t="s">
        <v>282</v>
      </c>
      <c r="H12" s="144" t="s">
        <v>282</v>
      </c>
      <c r="I12" s="144" t="s">
        <v>282</v>
      </c>
      <c r="J12" s="144" t="s">
        <v>282</v>
      </c>
      <c r="K12" s="144"/>
      <c r="L12" s="144" t="s">
        <v>282</v>
      </c>
      <c r="M12" s="144">
        <f t="shared" si="0"/>
        <v>1</v>
      </c>
      <c r="N12" s="144">
        <f t="shared" si="0"/>
        <v>2</v>
      </c>
      <c r="O12" s="144" t="s">
        <v>282</v>
      </c>
      <c r="P12" s="144">
        <f t="shared" si="0"/>
        <v>1</v>
      </c>
      <c r="Q12" s="144">
        <f t="shared" si="0"/>
        <v>2</v>
      </c>
      <c r="R12" s="144">
        <f t="shared" si="0"/>
        <v>1</v>
      </c>
      <c r="S12" s="144">
        <f t="shared" si="0"/>
        <v>1</v>
      </c>
      <c r="T12" s="144" t="s">
        <v>282</v>
      </c>
      <c r="U12" s="144" t="s">
        <v>282</v>
      </c>
      <c r="V12" s="48">
        <v>2005</v>
      </c>
      <c r="W12" s="144" t="s">
        <v>282</v>
      </c>
      <c r="X12" s="145">
        <f aca="true" t="shared" si="1" ref="X12:AM12">SUM(X13:X19)</f>
        <v>1</v>
      </c>
      <c r="Y12" s="145">
        <f t="shared" si="1"/>
        <v>7</v>
      </c>
      <c r="Z12" s="144" t="s">
        <v>282</v>
      </c>
      <c r="AA12" s="144" t="s">
        <v>282</v>
      </c>
      <c r="AB12" s="145">
        <f t="shared" si="1"/>
        <v>3</v>
      </c>
      <c r="AC12" s="145">
        <f t="shared" si="1"/>
        <v>1</v>
      </c>
      <c r="AD12" s="145" t="s">
        <v>282</v>
      </c>
      <c r="AE12" s="145"/>
      <c r="AF12" s="144" t="s">
        <v>282</v>
      </c>
      <c r="AG12" s="145">
        <f t="shared" si="1"/>
        <v>1</v>
      </c>
      <c r="AH12" s="145">
        <f t="shared" si="1"/>
        <v>9</v>
      </c>
      <c r="AI12" s="144" t="s">
        <v>282</v>
      </c>
      <c r="AJ12" s="145">
        <f t="shared" si="1"/>
        <v>5</v>
      </c>
      <c r="AK12" s="144" t="s">
        <v>282</v>
      </c>
      <c r="AL12" s="145">
        <f t="shared" si="1"/>
        <v>1</v>
      </c>
      <c r="AM12" s="145">
        <f t="shared" si="1"/>
        <v>2</v>
      </c>
    </row>
    <row r="13" spans="1:39" ht="40.5" customHeight="1">
      <c r="A13" s="49" t="s">
        <v>182</v>
      </c>
      <c r="B13" s="146">
        <f>SUM(C13,D13,E13,M13,N13,P13,Q13,R13,S13,X13,Y13,AB13,AC13,AG13,AH13,AJ13,AL13,AM13)</f>
        <v>22</v>
      </c>
      <c r="C13" s="10">
        <v>1</v>
      </c>
      <c r="D13" s="12">
        <v>1</v>
      </c>
      <c r="E13" s="12">
        <v>2</v>
      </c>
      <c r="F13" s="12" t="s">
        <v>282</v>
      </c>
      <c r="G13" s="12" t="s">
        <v>282</v>
      </c>
      <c r="H13" s="12" t="s">
        <v>282</v>
      </c>
      <c r="I13" s="12" t="s">
        <v>282</v>
      </c>
      <c r="J13" s="12" t="s">
        <v>282</v>
      </c>
      <c r="K13" s="12"/>
      <c r="L13" s="12" t="s">
        <v>282</v>
      </c>
      <c r="M13" s="12">
        <v>1</v>
      </c>
      <c r="N13" s="12">
        <v>1</v>
      </c>
      <c r="O13" s="12" t="s">
        <v>282</v>
      </c>
      <c r="P13" s="12" t="s">
        <v>282</v>
      </c>
      <c r="Q13" s="12">
        <v>1</v>
      </c>
      <c r="R13" s="12">
        <v>1</v>
      </c>
      <c r="S13" s="10">
        <v>1</v>
      </c>
      <c r="T13" s="12" t="s">
        <v>282</v>
      </c>
      <c r="U13" s="12" t="s">
        <v>282</v>
      </c>
      <c r="V13" s="49" t="s">
        <v>182</v>
      </c>
      <c r="W13" s="12" t="s">
        <v>282</v>
      </c>
      <c r="X13" s="141">
        <v>1</v>
      </c>
      <c r="Y13" s="141">
        <v>1</v>
      </c>
      <c r="Z13" s="12" t="s">
        <v>282</v>
      </c>
      <c r="AA13" s="12" t="s">
        <v>282</v>
      </c>
      <c r="AB13" s="141">
        <v>3</v>
      </c>
      <c r="AC13" s="141" t="s">
        <v>282</v>
      </c>
      <c r="AD13" s="141" t="s">
        <v>282</v>
      </c>
      <c r="AE13" s="141"/>
      <c r="AF13" s="12" t="s">
        <v>282</v>
      </c>
      <c r="AG13" s="141">
        <v>1</v>
      </c>
      <c r="AH13" s="141">
        <v>3</v>
      </c>
      <c r="AI13" s="12" t="s">
        <v>282</v>
      </c>
      <c r="AJ13" s="141">
        <v>1</v>
      </c>
      <c r="AK13" s="12" t="s">
        <v>282</v>
      </c>
      <c r="AL13" s="141">
        <v>1</v>
      </c>
      <c r="AM13" s="141">
        <v>2</v>
      </c>
    </row>
    <row r="14" spans="1:39" ht="40.5" customHeight="1">
      <c r="A14" s="49" t="s">
        <v>183</v>
      </c>
      <c r="B14" s="146">
        <f aca="true" t="shared" si="2" ref="B14:B19">SUM(C14,D14,E14,M14,N14,P14,Q14,R14,S14,X14,Y14,AB14,AC14,AG14,AH14,AJ14,AL14,AM14)</f>
        <v>4</v>
      </c>
      <c r="C14" s="10" t="s">
        <v>282</v>
      </c>
      <c r="D14" s="12">
        <v>1</v>
      </c>
      <c r="E14" s="10" t="s">
        <v>282</v>
      </c>
      <c r="F14" s="12" t="s">
        <v>282</v>
      </c>
      <c r="G14" s="12" t="s">
        <v>282</v>
      </c>
      <c r="H14" s="12" t="s">
        <v>282</v>
      </c>
      <c r="I14" s="12" t="s">
        <v>282</v>
      </c>
      <c r="J14" s="12" t="s">
        <v>282</v>
      </c>
      <c r="K14" s="12"/>
      <c r="L14" s="12" t="s">
        <v>282</v>
      </c>
      <c r="M14" s="12" t="s">
        <v>282</v>
      </c>
      <c r="N14" s="12" t="s">
        <v>282</v>
      </c>
      <c r="O14" s="12" t="s">
        <v>282</v>
      </c>
      <c r="P14" s="12" t="s">
        <v>282</v>
      </c>
      <c r="Q14" s="12" t="s">
        <v>282</v>
      </c>
      <c r="R14" s="12" t="s">
        <v>282</v>
      </c>
      <c r="S14" s="12" t="s">
        <v>282</v>
      </c>
      <c r="T14" s="12" t="s">
        <v>282</v>
      </c>
      <c r="U14" s="12" t="s">
        <v>282</v>
      </c>
      <c r="V14" s="49" t="s">
        <v>183</v>
      </c>
      <c r="W14" s="12" t="s">
        <v>282</v>
      </c>
      <c r="X14" s="141" t="s">
        <v>282</v>
      </c>
      <c r="Y14" s="141">
        <v>1</v>
      </c>
      <c r="Z14" s="12" t="s">
        <v>282</v>
      </c>
      <c r="AA14" s="12" t="s">
        <v>282</v>
      </c>
      <c r="AB14" s="141" t="s">
        <v>282</v>
      </c>
      <c r="AC14" s="141" t="s">
        <v>282</v>
      </c>
      <c r="AD14" s="142" t="s">
        <v>282</v>
      </c>
      <c r="AE14" s="141"/>
      <c r="AF14" s="12" t="s">
        <v>282</v>
      </c>
      <c r="AG14" s="141" t="s">
        <v>282</v>
      </c>
      <c r="AH14" s="141">
        <v>1</v>
      </c>
      <c r="AI14" s="12" t="s">
        <v>282</v>
      </c>
      <c r="AJ14" s="142">
        <v>1</v>
      </c>
      <c r="AK14" s="12" t="s">
        <v>282</v>
      </c>
      <c r="AL14" s="141" t="s">
        <v>282</v>
      </c>
      <c r="AM14" s="141" t="s">
        <v>282</v>
      </c>
    </row>
    <row r="15" spans="1:39" ht="40.5" customHeight="1">
      <c r="A15" s="49" t="s">
        <v>184</v>
      </c>
      <c r="B15" s="146">
        <f t="shared" si="2"/>
        <v>4</v>
      </c>
      <c r="C15" s="10" t="s">
        <v>282</v>
      </c>
      <c r="D15" s="12">
        <v>1</v>
      </c>
      <c r="E15" s="12" t="s">
        <v>282</v>
      </c>
      <c r="F15" s="10" t="s">
        <v>282</v>
      </c>
      <c r="G15" s="10" t="s">
        <v>282</v>
      </c>
      <c r="H15" s="10" t="s">
        <v>282</v>
      </c>
      <c r="I15" s="10" t="s">
        <v>282</v>
      </c>
      <c r="J15" s="10" t="s">
        <v>282</v>
      </c>
      <c r="K15" s="12"/>
      <c r="L15" s="10" t="s">
        <v>282</v>
      </c>
      <c r="M15" s="12" t="s">
        <v>282</v>
      </c>
      <c r="N15" s="12" t="s">
        <v>282</v>
      </c>
      <c r="O15" s="10" t="s">
        <v>282</v>
      </c>
      <c r="P15" s="12" t="s">
        <v>282</v>
      </c>
      <c r="Q15" s="12" t="s">
        <v>282</v>
      </c>
      <c r="R15" s="10" t="s">
        <v>282</v>
      </c>
      <c r="S15" s="10" t="s">
        <v>282</v>
      </c>
      <c r="T15" s="10" t="s">
        <v>282</v>
      </c>
      <c r="U15" s="10" t="s">
        <v>282</v>
      </c>
      <c r="V15" s="49" t="s">
        <v>184</v>
      </c>
      <c r="W15" s="10" t="s">
        <v>282</v>
      </c>
      <c r="X15" s="142" t="s">
        <v>282</v>
      </c>
      <c r="Y15" s="141">
        <v>1</v>
      </c>
      <c r="Z15" s="10" t="s">
        <v>282</v>
      </c>
      <c r="AA15" s="10" t="s">
        <v>282</v>
      </c>
      <c r="AB15" s="142" t="s">
        <v>282</v>
      </c>
      <c r="AC15" s="141" t="s">
        <v>282</v>
      </c>
      <c r="AD15" s="142" t="s">
        <v>282</v>
      </c>
      <c r="AE15" s="141"/>
      <c r="AF15" s="10" t="s">
        <v>282</v>
      </c>
      <c r="AG15" s="142" t="s">
        <v>282</v>
      </c>
      <c r="AH15" s="141">
        <v>1</v>
      </c>
      <c r="AI15" s="10" t="s">
        <v>282</v>
      </c>
      <c r="AJ15" s="142">
        <v>1</v>
      </c>
      <c r="AK15" s="10" t="s">
        <v>282</v>
      </c>
      <c r="AL15" s="142" t="s">
        <v>282</v>
      </c>
      <c r="AM15" s="141" t="s">
        <v>282</v>
      </c>
    </row>
    <row r="16" spans="1:39" ht="40.5" customHeight="1">
      <c r="A16" s="49" t="s">
        <v>185</v>
      </c>
      <c r="B16" s="146">
        <f t="shared" si="2"/>
        <v>8</v>
      </c>
      <c r="C16" s="10" t="s">
        <v>282</v>
      </c>
      <c r="D16" s="12">
        <v>1</v>
      </c>
      <c r="E16" s="10" t="s">
        <v>282</v>
      </c>
      <c r="F16" s="12" t="s">
        <v>282</v>
      </c>
      <c r="G16" s="12" t="s">
        <v>282</v>
      </c>
      <c r="H16" s="12" t="s">
        <v>282</v>
      </c>
      <c r="I16" s="12" t="s">
        <v>282</v>
      </c>
      <c r="J16" s="12" t="s">
        <v>282</v>
      </c>
      <c r="K16" s="12"/>
      <c r="L16" s="12" t="s">
        <v>282</v>
      </c>
      <c r="M16" s="12" t="s">
        <v>282</v>
      </c>
      <c r="N16" s="12">
        <v>1</v>
      </c>
      <c r="O16" s="12" t="s">
        <v>282</v>
      </c>
      <c r="P16" s="10">
        <v>1</v>
      </c>
      <c r="Q16" s="12">
        <v>1</v>
      </c>
      <c r="R16" s="12" t="s">
        <v>282</v>
      </c>
      <c r="S16" s="12" t="s">
        <v>282</v>
      </c>
      <c r="T16" s="12" t="s">
        <v>282</v>
      </c>
      <c r="U16" s="12" t="s">
        <v>282</v>
      </c>
      <c r="V16" s="49" t="s">
        <v>185</v>
      </c>
      <c r="W16" s="12" t="s">
        <v>282</v>
      </c>
      <c r="X16" s="141" t="s">
        <v>282</v>
      </c>
      <c r="Y16" s="141">
        <v>1</v>
      </c>
      <c r="Z16" s="12" t="s">
        <v>282</v>
      </c>
      <c r="AA16" s="12" t="s">
        <v>282</v>
      </c>
      <c r="AB16" s="141" t="s">
        <v>282</v>
      </c>
      <c r="AC16" s="141">
        <v>1</v>
      </c>
      <c r="AD16" s="142" t="s">
        <v>282</v>
      </c>
      <c r="AE16" s="141"/>
      <c r="AF16" s="12" t="s">
        <v>282</v>
      </c>
      <c r="AG16" s="142" t="s">
        <v>282</v>
      </c>
      <c r="AH16" s="141">
        <v>1</v>
      </c>
      <c r="AI16" s="12" t="s">
        <v>282</v>
      </c>
      <c r="AJ16" s="141">
        <v>1</v>
      </c>
      <c r="AK16" s="12" t="s">
        <v>282</v>
      </c>
      <c r="AL16" s="141" t="s">
        <v>282</v>
      </c>
      <c r="AM16" s="141" t="s">
        <v>282</v>
      </c>
    </row>
    <row r="17" spans="1:39" ht="40.5" customHeight="1">
      <c r="A17" s="49" t="s">
        <v>186</v>
      </c>
      <c r="B17" s="146">
        <f t="shared" si="2"/>
        <v>4</v>
      </c>
      <c r="C17" s="10" t="s">
        <v>282</v>
      </c>
      <c r="D17" s="12">
        <v>1</v>
      </c>
      <c r="E17" s="10" t="s">
        <v>282</v>
      </c>
      <c r="F17" s="12" t="s">
        <v>282</v>
      </c>
      <c r="G17" s="12" t="s">
        <v>282</v>
      </c>
      <c r="H17" s="12" t="s">
        <v>282</v>
      </c>
      <c r="I17" s="12" t="s">
        <v>282</v>
      </c>
      <c r="J17" s="12" t="s">
        <v>282</v>
      </c>
      <c r="K17" s="12"/>
      <c r="L17" s="12" t="s">
        <v>282</v>
      </c>
      <c r="M17" s="12" t="s">
        <v>282</v>
      </c>
      <c r="N17" s="12" t="s">
        <v>282</v>
      </c>
      <c r="O17" s="12" t="s">
        <v>282</v>
      </c>
      <c r="P17" s="10" t="s">
        <v>282</v>
      </c>
      <c r="Q17" s="12" t="s">
        <v>282</v>
      </c>
      <c r="R17" s="10" t="s">
        <v>282</v>
      </c>
      <c r="S17" s="12" t="s">
        <v>282</v>
      </c>
      <c r="T17" s="12" t="s">
        <v>282</v>
      </c>
      <c r="U17" s="12" t="s">
        <v>282</v>
      </c>
      <c r="V17" s="49" t="s">
        <v>186</v>
      </c>
      <c r="W17" s="12" t="s">
        <v>282</v>
      </c>
      <c r="X17" s="141" t="s">
        <v>282</v>
      </c>
      <c r="Y17" s="141">
        <v>1</v>
      </c>
      <c r="Z17" s="12" t="s">
        <v>282</v>
      </c>
      <c r="AA17" s="12" t="s">
        <v>282</v>
      </c>
      <c r="AB17" s="141" t="s">
        <v>282</v>
      </c>
      <c r="AC17" s="141" t="s">
        <v>282</v>
      </c>
      <c r="AD17" s="142" t="s">
        <v>282</v>
      </c>
      <c r="AE17" s="141"/>
      <c r="AF17" s="12" t="s">
        <v>282</v>
      </c>
      <c r="AG17" s="142" t="s">
        <v>282</v>
      </c>
      <c r="AH17" s="141">
        <v>1</v>
      </c>
      <c r="AI17" s="12" t="s">
        <v>282</v>
      </c>
      <c r="AJ17" s="141">
        <v>1</v>
      </c>
      <c r="AK17" s="12" t="s">
        <v>282</v>
      </c>
      <c r="AL17" s="141" t="s">
        <v>282</v>
      </c>
      <c r="AM17" s="141" t="s">
        <v>282</v>
      </c>
    </row>
    <row r="18" spans="1:39" ht="40.5" customHeight="1">
      <c r="A18" s="49" t="s">
        <v>187</v>
      </c>
      <c r="B18" s="146">
        <f t="shared" si="2"/>
        <v>3</v>
      </c>
      <c r="C18" s="10" t="s">
        <v>282</v>
      </c>
      <c r="D18" s="12">
        <v>1</v>
      </c>
      <c r="E18" s="10" t="s">
        <v>282</v>
      </c>
      <c r="F18" s="12" t="s">
        <v>282</v>
      </c>
      <c r="G18" s="12" t="s">
        <v>282</v>
      </c>
      <c r="H18" s="12" t="s">
        <v>282</v>
      </c>
      <c r="I18" s="12" t="s">
        <v>282</v>
      </c>
      <c r="J18" s="12" t="s">
        <v>282</v>
      </c>
      <c r="K18" s="12"/>
      <c r="L18" s="12" t="s">
        <v>282</v>
      </c>
      <c r="M18" s="12" t="s">
        <v>282</v>
      </c>
      <c r="N18" s="12" t="s">
        <v>282</v>
      </c>
      <c r="O18" s="12" t="s">
        <v>282</v>
      </c>
      <c r="P18" s="12" t="s">
        <v>282</v>
      </c>
      <c r="Q18" s="12" t="s">
        <v>282</v>
      </c>
      <c r="R18" s="12" t="s">
        <v>282</v>
      </c>
      <c r="S18" s="12" t="s">
        <v>282</v>
      </c>
      <c r="T18" s="12" t="s">
        <v>282</v>
      </c>
      <c r="U18" s="12" t="s">
        <v>282</v>
      </c>
      <c r="V18" s="49" t="s">
        <v>187</v>
      </c>
      <c r="W18" s="12" t="s">
        <v>282</v>
      </c>
      <c r="X18" s="141" t="s">
        <v>282</v>
      </c>
      <c r="Y18" s="141">
        <v>1</v>
      </c>
      <c r="Z18" s="12" t="s">
        <v>282</v>
      </c>
      <c r="AA18" s="12" t="s">
        <v>282</v>
      </c>
      <c r="AB18" s="142" t="s">
        <v>282</v>
      </c>
      <c r="AC18" s="141" t="s">
        <v>282</v>
      </c>
      <c r="AD18" s="142" t="s">
        <v>282</v>
      </c>
      <c r="AE18" s="141"/>
      <c r="AF18" s="12" t="s">
        <v>282</v>
      </c>
      <c r="AG18" s="141" t="s">
        <v>282</v>
      </c>
      <c r="AH18" s="141">
        <v>1</v>
      </c>
      <c r="AI18" s="12" t="s">
        <v>282</v>
      </c>
      <c r="AJ18" s="141" t="s">
        <v>282</v>
      </c>
      <c r="AK18" s="12" t="s">
        <v>282</v>
      </c>
      <c r="AL18" s="141" t="s">
        <v>282</v>
      </c>
      <c r="AM18" s="141" t="s">
        <v>282</v>
      </c>
    </row>
    <row r="19" spans="1:39" ht="40.5" customHeight="1" thickBot="1">
      <c r="A19" s="50" t="s">
        <v>188</v>
      </c>
      <c r="B19" s="147">
        <f t="shared" si="2"/>
        <v>3</v>
      </c>
      <c r="C19" s="27" t="s">
        <v>282</v>
      </c>
      <c r="D19" s="25">
        <v>1</v>
      </c>
      <c r="E19" s="27" t="s">
        <v>282</v>
      </c>
      <c r="F19" s="25" t="s">
        <v>282</v>
      </c>
      <c r="G19" s="25" t="s">
        <v>282</v>
      </c>
      <c r="H19" s="25" t="s">
        <v>282</v>
      </c>
      <c r="I19" s="25" t="s">
        <v>282</v>
      </c>
      <c r="J19" s="25" t="s">
        <v>282</v>
      </c>
      <c r="K19" s="12"/>
      <c r="L19" s="25" t="s">
        <v>282</v>
      </c>
      <c r="M19" s="25" t="s">
        <v>282</v>
      </c>
      <c r="N19" s="25" t="s">
        <v>282</v>
      </c>
      <c r="O19" s="25" t="s">
        <v>282</v>
      </c>
      <c r="P19" s="27" t="s">
        <v>282</v>
      </c>
      <c r="Q19" s="25" t="s">
        <v>282</v>
      </c>
      <c r="R19" s="25" t="s">
        <v>282</v>
      </c>
      <c r="S19" s="25" t="s">
        <v>282</v>
      </c>
      <c r="T19" s="25" t="s">
        <v>282</v>
      </c>
      <c r="U19" s="25" t="s">
        <v>282</v>
      </c>
      <c r="V19" s="50" t="s">
        <v>188</v>
      </c>
      <c r="W19" s="25" t="s">
        <v>282</v>
      </c>
      <c r="X19" s="148" t="s">
        <v>282</v>
      </c>
      <c r="Y19" s="148">
        <v>1</v>
      </c>
      <c r="Z19" s="25" t="s">
        <v>282</v>
      </c>
      <c r="AA19" s="25" t="s">
        <v>282</v>
      </c>
      <c r="AB19" s="148" t="s">
        <v>282</v>
      </c>
      <c r="AC19" s="148" t="s">
        <v>282</v>
      </c>
      <c r="AD19" s="149" t="s">
        <v>282</v>
      </c>
      <c r="AE19" s="141"/>
      <c r="AF19" s="25" t="s">
        <v>282</v>
      </c>
      <c r="AG19" s="148" t="s">
        <v>282</v>
      </c>
      <c r="AH19" s="148">
        <v>1</v>
      </c>
      <c r="AI19" s="25" t="s">
        <v>282</v>
      </c>
      <c r="AJ19" s="149" t="s">
        <v>282</v>
      </c>
      <c r="AK19" s="25" t="s">
        <v>282</v>
      </c>
      <c r="AL19" s="148" t="s">
        <v>282</v>
      </c>
      <c r="AM19" s="148" t="s">
        <v>282</v>
      </c>
    </row>
    <row r="20" spans="1:39" ht="16.5" customHeight="1" thickTop="1">
      <c r="A20" s="28" t="s">
        <v>121</v>
      </c>
      <c r="V20" s="28" t="s">
        <v>121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150"/>
      <c r="AH20" s="29"/>
      <c r="AI20" s="150"/>
      <c r="AJ20" s="150"/>
      <c r="AK20" s="150"/>
      <c r="AL20" s="150"/>
      <c r="AM20" s="151"/>
    </row>
    <row r="21" spans="33:41" ht="13.5">
      <c r="AG21" s="29"/>
      <c r="AH21" s="29"/>
      <c r="AI21" s="29"/>
      <c r="AJ21" s="30"/>
      <c r="AK21" s="29"/>
      <c r="AL21" s="29"/>
      <c r="AM21" s="29"/>
      <c r="AO21" s="29"/>
    </row>
    <row r="22" spans="33:39" ht="13.5">
      <c r="AG22" s="150"/>
      <c r="AH22" s="151"/>
      <c r="AI22" s="150"/>
      <c r="AJ22" s="150"/>
      <c r="AK22" s="150"/>
      <c r="AL22" s="150"/>
      <c r="AM22" s="150"/>
    </row>
    <row r="23" spans="33:39" ht="13.5">
      <c r="AG23" s="150"/>
      <c r="AH23" s="151"/>
      <c r="AI23" s="150"/>
      <c r="AJ23" s="150"/>
      <c r="AK23" s="150"/>
      <c r="AL23" s="150"/>
      <c r="AM23" s="150"/>
    </row>
    <row r="24" spans="33:39" ht="13.5">
      <c r="AG24" s="150"/>
      <c r="AI24" s="150"/>
      <c r="AJ24" s="150"/>
      <c r="AK24" s="150"/>
      <c r="AL24" s="150"/>
      <c r="AM24" s="150"/>
    </row>
    <row r="25" spans="33:39" ht="13.5">
      <c r="AG25" s="150"/>
      <c r="AI25" s="150"/>
      <c r="AJ25" s="150"/>
      <c r="AK25" s="150"/>
      <c r="AL25" s="150"/>
      <c r="AM25" s="150"/>
    </row>
    <row r="26" spans="33:39" ht="13.5">
      <c r="AG26" s="150"/>
      <c r="AI26" s="150"/>
      <c r="AJ26" s="150"/>
      <c r="AK26" s="150"/>
      <c r="AL26" s="150"/>
      <c r="AM26" s="150"/>
    </row>
    <row r="27" spans="33:39" ht="13.5">
      <c r="AG27" s="150"/>
      <c r="AI27" s="150"/>
      <c r="AJ27" s="150"/>
      <c r="AK27" s="150"/>
      <c r="AL27" s="150"/>
      <c r="AM27" s="150"/>
    </row>
    <row r="28" spans="33:39" ht="13.5">
      <c r="AG28" s="150"/>
      <c r="AI28" s="150"/>
      <c r="AJ28" s="150"/>
      <c r="AK28" s="150"/>
      <c r="AL28" s="150"/>
      <c r="AM28" s="150"/>
    </row>
    <row r="29" spans="33:39" ht="13.5">
      <c r="AG29" s="150"/>
      <c r="AI29" s="150"/>
      <c r="AJ29" s="150"/>
      <c r="AK29" s="150"/>
      <c r="AL29" s="150"/>
      <c r="AM29" s="150"/>
    </row>
    <row r="30" spans="33:39" ht="13.5">
      <c r="AG30" s="150"/>
      <c r="AI30" s="150"/>
      <c r="AJ30" s="150"/>
      <c r="AK30" s="150"/>
      <c r="AL30" s="150"/>
      <c r="AM30" s="150"/>
    </row>
    <row r="31" spans="33:39" ht="13.5">
      <c r="AG31" s="150"/>
      <c r="AI31" s="150"/>
      <c r="AJ31" s="150"/>
      <c r="AK31" s="150"/>
      <c r="AL31" s="150"/>
      <c r="AM31" s="150"/>
    </row>
    <row r="32" spans="33:39" ht="13.5">
      <c r="AG32" s="150"/>
      <c r="AI32" s="150"/>
      <c r="AJ32" s="150"/>
      <c r="AK32" s="150"/>
      <c r="AL32" s="150"/>
      <c r="AM32" s="150"/>
    </row>
    <row r="33" spans="33:39" ht="13.5">
      <c r="AG33" s="150"/>
      <c r="AI33" s="150"/>
      <c r="AJ33" s="150"/>
      <c r="AK33" s="150"/>
      <c r="AL33" s="150"/>
      <c r="AM33" s="150"/>
    </row>
    <row r="34" spans="33:39" ht="13.5">
      <c r="AG34" s="150"/>
      <c r="AI34" s="150"/>
      <c r="AJ34" s="150"/>
      <c r="AK34" s="150"/>
      <c r="AL34" s="150"/>
      <c r="AM34" s="150"/>
    </row>
    <row r="35" spans="33:39" ht="13.5">
      <c r="AG35" s="150"/>
      <c r="AI35" s="150"/>
      <c r="AJ35" s="150"/>
      <c r="AK35" s="150"/>
      <c r="AL35" s="150"/>
      <c r="AM35" s="150"/>
    </row>
    <row r="36" spans="33:39" ht="13.5">
      <c r="AG36" s="150"/>
      <c r="AI36" s="150"/>
      <c r="AJ36" s="150"/>
      <c r="AK36" s="150"/>
      <c r="AL36" s="150"/>
      <c r="AM36" s="150"/>
    </row>
    <row r="37" spans="33:39" ht="13.5">
      <c r="AG37" s="150"/>
      <c r="AI37" s="150"/>
      <c r="AJ37" s="150"/>
      <c r="AK37" s="150"/>
      <c r="AL37" s="150"/>
      <c r="AM37" s="150"/>
    </row>
    <row r="38" spans="33:39" ht="13.5">
      <c r="AG38" s="150"/>
      <c r="AJ38" s="150"/>
      <c r="AK38" s="150"/>
      <c r="AL38" s="150"/>
      <c r="AM38" s="150"/>
    </row>
    <row r="39" spans="33:39" ht="13.5">
      <c r="AG39" s="150"/>
      <c r="AJ39" s="150"/>
      <c r="AK39" s="150"/>
      <c r="AL39" s="150"/>
      <c r="AM39" s="150"/>
    </row>
    <row r="40" spans="33:39" ht="13.5">
      <c r="AG40" s="150"/>
      <c r="AJ40" s="150"/>
      <c r="AK40" s="150"/>
      <c r="AL40" s="150"/>
      <c r="AM40" s="150"/>
    </row>
    <row r="41" spans="33:39" ht="13.5">
      <c r="AG41" s="150"/>
      <c r="AJ41" s="150"/>
      <c r="AK41" s="150"/>
      <c r="AL41" s="150"/>
      <c r="AM41" s="150"/>
    </row>
    <row r="42" spans="33:39" ht="13.5">
      <c r="AG42" s="150"/>
      <c r="AJ42" s="150"/>
      <c r="AK42" s="150"/>
      <c r="AL42" s="150"/>
      <c r="AM42" s="150"/>
    </row>
    <row r="43" spans="33:39" ht="13.5">
      <c r="AG43" s="150"/>
      <c r="AJ43" s="150"/>
      <c r="AK43" s="150"/>
      <c r="AL43" s="150"/>
      <c r="AM43" s="150"/>
    </row>
    <row r="44" spans="33:39" ht="13.5">
      <c r="AG44" s="150"/>
      <c r="AJ44" s="150"/>
      <c r="AK44" s="150"/>
      <c r="AL44" s="150"/>
      <c r="AM44" s="150"/>
    </row>
    <row r="45" spans="33:39" ht="13.5">
      <c r="AG45" s="150"/>
      <c r="AJ45" s="150"/>
      <c r="AK45" s="150"/>
      <c r="AL45" s="150"/>
      <c r="AM45" s="150"/>
    </row>
    <row r="46" spans="33:39" ht="13.5">
      <c r="AG46" s="150"/>
      <c r="AJ46" s="150"/>
      <c r="AK46" s="150"/>
      <c r="AL46" s="150"/>
      <c r="AM46" s="150"/>
    </row>
    <row r="47" spans="33:39" ht="13.5">
      <c r="AG47" s="150"/>
      <c r="AJ47" s="150"/>
      <c r="AK47" s="150"/>
      <c r="AL47" s="150"/>
      <c r="AM47" s="150"/>
    </row>
    <row r="48" spans="33:39" ht="13.5">
      <c r="AG48" s="150"/>
      <c r="AJ48" s="150"/>
      <c r="AK48" s="150"/>
      <c r="AL48" s="150"/>
      <c r="AM48" s="150"/>
    </row>
    <row r="49" spans="33:39" ht="13.5">
      <c r="AG49" s="150"/>
      <c r="AJ49" s="150"/>
      <c r="AK49" s="150"/>
      <c r="AL49" s="150"/>
      <c r="AM49" s="150"/>
    </row>
    <row r="50" spans="33:39" ht="13.5">
      <c r="AG50" s="150"/>
      <c r="AJ50" s="150"/>
      <c r="AK50" s="150"/>
      <c r="AL50" s="150"/>
      <c r="AM50" s="150"/>
    </row>
    <row r="51" spans="33:39" ht="13.5">
      <c r="AG51" s="150"/>
      <c r="AJ51" s="150"/>
      <c r="AK51" s="150"/>
      <c r="AL51" s="150"/>
      <c r="AM51" s="150"/>
    </row>
    <row r="52" spans="33:39" ht="13.5">
      <c r="AG52" s="150"/>
      <c r="AJ52" s="150"/>
      <c r="AK52" s="150"/>
      <c r="AL52" s="150"/>
      <c r="AM52" s="150"/>
    </row>
  </sheetData>
  <mergeCells count="13">
    <mergeCell ref="G4:H4"/>
    <mergeCell ref="C3:J3"/>
    <mergeCell ref="R3:U3"/>
    <mergeCell ref="AH3:AM3"/>
    <mergeCell ref="A1:J1"/>
    <mergeCell ref="L1:U1"/>
    <mergeCell ref="V1:AD1"/>
    <mergeCell ref="AF1:AM1"/>
    <mergeCell ref="A3:A7"/>
    <mergeCell ref="V3:V7"/>
    <mergeCell ref="I4:J4"/>
    <mergeCell ref="L3:Q3"/>
    <mergeCell ref="E4:F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workbookViewId="0" topLeftCell="A13">
      <selection activeCell="A2" sqref="A2"/>
    </sheetView>
  </sheetViews>
  <sheetFormatPr defaultColWidth="8.88671875" defaultRowHeight="13.5"/>
  <cols>
    <col min="1" max="1" width="14.5546875" style="29" customWidth="1"/>
    <col min="2" max="5" width="17.21484375" style="32" customWidth="1"/>
    <col min="6" max="6" width="2.77734375" style="32" customWidth="1"/>
    <col min="7" max="10" width="17.21484375" style="32" customWidth="1"/>
    <col min="11" max="16384" width="8.88671875" style="19" customWidth="1"/>
  </cols>
  <sheetData>
    <row r="1" spans="1:10" s="3" customFormat="1" ht="45" customHeight="1">
      <c r="A1" s="251" t="s">
        <v>416</v>
      </c>
      <c r="B1" s="251"/>
      <c r="C1" s="251"/>
      <c r="D1" s="251"/>
      <c r="E1" s="251"/>
      <c r="F1" s="96"/>
      <c r="G1" s="251" t="s">
        <v>189</v>
      </c>
      <c r="H1" s="251"/>
      <c r="I1" s="251"/>
      <c r="J1" s="251"/>
    </row>
    <row r="2" spans="1:10" s="7" customFormat="1" ht="25.5" customHeight="1" thickBot="1">
      <c r="A2" s="5" t="s">
        <v>273</v>
      </c>
      <c r="B2" s="153"/>
      <c r="C2" s="153"/>
      <c r="D2" s="153"/>
      <c r="E2" s="153"/>
      <c r="F2" s="157"/>
      <c r="G2" s="153"/>
      <c r="H2" s="153"/>
      <c r="I2" s="153"/>
      <c r="J2" s="8" t="s">
        <v>57</v>
      </c>
    </row>
    <row r="3" spans="1:10" s="7" customFormat="1" ht="16.5" customHeight="1" thickTop="1">
      <c r="A3" s="75" t="s">
        <v>274</v>
      </c>
      <c r="B3" s="93" t="s">
        <v>18</v>
      </c>
      <c r="C3" s="93" t="s">
        <v>275</v>
      </c>
      <c r="D3" s="93" t="s">
        <v>190</v>
      </c>
      <c r="E3" s="73" t="s">
        <v>191</v>
      </c>
      <c r="F3" s="75"/>
      <c r="G3" s="76" t="s">
        <v>192</v>
      </c>
      <c r="H3" s="93" t="s">
        <v>193</v>
      </c>
      <c r="I3" s="93" t="s">
        <v>194</v>
      </c>
      <c r="J3" s="73" t="s">
        <v>342</v>
      </c>
    </row>
    <row r="4" spans="1:10" s="7" customFormat="1" ht="16.5" customHeight="1">
      <c r="A4" s="75" t="s">
        <v>386</v>
      </c>
      <c r="B4" s="77"/>
      <c r="C4" s="77"/>
      <c r="D4" s="77"/>
      <c r="E4" s="74"/>
      <c r="F4" s="75"/>
      <c r="G4" s="47"/>
      <c r="H4" s="77"/>
      <c r="I4" s="77" t="s">
        <v>195</v>
      </c>
      <c r="J4" s="74"/>
    </row>
    <row r="5" spans="1:10" s="7" customFormat="1" ht="16.5" customHeight="1">
      <c r="A5" s="75" t="s">
        <v>65</v>
      </c>
      <c r="B5" s="77"/>
      <c r="C5" s="77"/>
      <c r="D5" s="77"/>
      <c r="E5" s="74"/>
      <c r="F5" s="75"/>
      <c r="G5" s="47"/>
      <c r="H5" s="77"/>
      <c r="I5" s="77" t="s">
        <v>196</v>
      </c>
      <c r="J5" s="74"/>
    </row>
    <row r="6" spans="1:10" s="7" customFormat="1" ht="16.5" customHeight="1">
      <c r="A6" s="103" t="s">
        <v>265</v>
      </c>
      <c r="B6" s="79" t="s">
        <v>1</v>
      </c>
      <c r="C6" s="79" t="s">
        <v>197</v>
      </c>
      <c r="D6" s="79" t="s">
        <v>198</v>
      </c>
      <c r="E6" s="82" t="s">
        <v>199</v>
      </c>
      <c r="F6" s="75"/>
      <c r="G6" s="81" t="s">
        <v>200</v>
      </c>
      <c r="H6" s="79" t="s">
        <v>201</v>
      </c>
      <c r="I6" s="79" t="s">
        <v>202</v>
      </c>
      <c r="J6" s="82" t="s">
        <v>50</v>
      </c>
    </row>
    <row r="7" spans="1:10" s="7" customFormat="1" ht="38.25" customHeight="1">
      <c r="A7" s="47">
        <v>2001</v>
      </c>
      <c r="B7" s="10">
        <f>SUM(C7:J7)</f>
        <v>146085</v>
      </c>
      <c r="C7" s="154">
        <v>1106</v>
      </c>
      <c r="D7" s="154" t="s">
        <v>203</v>
      </c>
      <c r="E7" s="154" t="s">
        <v>203</v>
      </c>
      <c r="F7" s="158"/>
      <c r="G7" s="154">
        <v>12833</v>
      </c>
      <c r="H7" s="154" t="s">
        <v>282</v>
      </c>
      <c r="I7" s="154">
        <v>128674</v>
      </c>
      <c r="J7" s="10">
        <v>3472</v>
      </c>
    </row>
    <row r="8" spans="1:10" s="7" customFormat="1" ht="38.25" customHeight="1">
      <c r="A8" s="47">
        <v>2002</v>
      </c>
      <c r="B8" s="10">
        <f>SUM(C8:J8)</f>
        <v>182605</v>
      </c>
      <c r="C8" s="154">
        <v>416</v>
      </c>
      <c r="D8" s="154">
        <v>19</v>
      </c>
      <c r="E8" s="154">
        <v>120</v>
      </c>
      <c r="F8" s="158"/>
      <c r="G8" s="154">
        <v>20367</v>
      </c>
      <c r="H8" s="154" t="s">
        <v>282</v>
      </c>
      <c r="I8" s="154">
        <v>160173</v>
      </c>
      <c r="J8" s="10">
        <v>1510</v>
      </c>
    </row>
    <row r="9" spans="1:10" s="7" customFormat="1" ht="38.25" customHeight="1">
      <c r="A9" s="47">
        <v>2003</v>
      </c>
      <c r="B9" s="10">
        <f>SUM(C9:J9)</f>
        <v>194427</v>
      </c>
      <c r="C9" s="155">
        <v>563</v>
      </c>
      <c r="D9" s="155">
        <v>78</v>
      </c>
      <c r="E9" s="155">
        <v>853</v>
      </c>
      <c r="F9" s="159"/>
      <c r="G9" s="155">
        <v>13531</v>
      </c>
      <c r="H9" s="155">
        <v>277</v>
      </c>
      <c r="I9" s="155">
        <v>178456</v>
      </c>
      <c r="J9" s="10">
        <v>669</v>
      </c>
    </row>
    <row r="10" spans="1:10" s="7" customFormat="1" ht="38.25" customHeight="1">
      <c r="A10" s="47">
        <v>2004</v>
      </c>
      <c r="B10" s="10">
        <f>SUM(C10:J10)</f>
        <v>11019</v>
      </c>
      <c r="C10" s="155">
        <v>834</v>
      </c>
      <c r="D10" s="155">
        <v>34</v>
      </c>
      <c r="E10" s="155">
        <v>289</v>
      </c>
      <c r="F10" s="159"/>
      <c r="G10" s="155">
        <v>3619</v>
      </c>
      <c r="H10" s="155">
        <v>219</v>
      </c>
      <c r="I10" s="155">
        <v>4993</v>
      </c>
      <c r="J10" s="10">
        <v>1031</v>
      </c>
    </row>
    <row r="11" spans="1:10" s="16" customFormat="1" ht="38.25" customHeight="1">
      <c r="A11" s="48">
        <v>2005</v>
      </c>
      <c r="B11" s="15">
        <f>SUM(B12:B19)</f>
        <v>11048</v>
      </c>
      <c r="C11" s="15">
        <f aca="true" t="shared" si="0" ref="C11:J11">SUM(C12:C19)</f>
        <v>859</v>
      </c>
      <c r="D11" s="15">
        <f t="shared" si="0"/>
        <v>45</v>
      </c>
      <c r="E11" s="15">
        <f t="shared" si="0"/>
        <v>209</v>
      </c>
      <c r="F11" s="15"/>
      <c r="G11" s="15">
        <f t="shared" si="0"/>
        <v>3264</v>
      </c>
      <c r="H11" s="15">
        <f t="shared" si="0"/>
        <v>292</v>
      </c>
      <c r="I11" s="15">
        <f t="shared" si="0"/>
        <v>5291</v>
      </c>
      <c r="J11" s="15">
        <f t="shared" si="0"/>
        <v>1088</v>
      </c>
    </row>
    <row r="12" spans="1:10" s="16" customFormat="1" ht="38.25" customHeight="1">
      <c r="A12" s="78" t="s">
        <v>385</v>
      </c>
      <c r="B12" s="10">
        <f aca="true" t="shared" si="1" ref="B12:B19">SUM(C12:J12)</f>
        <v>6242</v>
      </c>
      <c r="C12" s="10">
        <v>602</v>
      </c>
      <c r="D12" s="10">
        <v>45</v>
      </c>
      <c r="E12" s="10">
        <v>209</v>
      </c>
      <c r="F12" s="10"/>
      <c r="G12" s="10">
        <v>3070</v>
      </c>
      <c r="H12" s="10">
        <v>292</v>
      </c>
      <c r="I12" s="10">
        <v>1187</v>
      </c>
      <c r="J12" s="10">
        <v>837</v>
      </c>
    </row>
    <row r="13" spans="1:10" s="16" customFormat="1" ht="38.25" customHeight="1">
      <c r="A13" s="49" t="s">
        <v>182</v>
      </c>
      <c r="B13" s="10">
        <f t="shared" si="1"/>
        <v>666</v>
      </c>
      <c r="C13" s="10">
        <v>65</v>
      </c>
      <c r="D13" s="10" t="s">
        <v>282</v>
      </c>
      <c r="E13" s="10" t="s">
        <v>282</v>
      </c>
      <c r="F13" s="10"/>
      <c r="G13" s="10">
        <v>42</v>
      </c>
      <c r="H13" s="10" t="s">
        <v>282</v>
      </c>
      <c r="I13" s="10">
        <v>515</v>
      </c>
      <c r="J13" s="10">
        <v>44</v>
      </c>
    </row>
    <row r="14" spans="1:10" s="16" customFormat="1" ht="38.25" customHeight="1">
      <c r="A14" s="49" t="s">
        <v>183</v>
      </c>
      <c r="B14" s="10">
        <f t="shared" si="1"/>
        <v>851</v>
      </c>
      <c r="C14" s="12">
        <v>9</v>
      </c>
      <c r="D14" s="12" t="s">
        <v>282</v>
      </c>
      <c r="E14" s="12" t="s">
        <v>282</v>
      </c>
      <c r="F14" s="12"/>
      <c r="G14" s="12">
        <v>39</v>
      </c>
      <c r="H14" s="12" t="s">
        <v>282</v>
      </c>
      <c r="I14" s="12">
        <v>775</v>
      </c>
      <c r="J14" s="12">
        <v>28</v>
      </c>
    </row>
    <row r="15" spans="1:21" ht="38.25" customHeight="1">
      <c r="A15" s="49" t="s">
        <v>184</v>
      </c>
      <c r="B15" s="10">
        <f t="shared" si="1"/>
        <v>713</v>
      </c>
      <c r="C15" s="12">
        <v>12</v>
      </c>
      <c r="D15" s="12" t="s">
        <v>282</v>
      </c>
      <c r="E15" s="12" t="s">
        <v>282</v>
      </c>
      <c r="F15" s="12"/>
      <c r="G15" s="12">
        <v>22</v>
      </c>
      <c r="H15" s="12" t="s">
        <v>282</v>
      </c>
      <c r="I15" s="12">
        <v>624</v>
      </c>
      <c r="J15" s="12">
        <v>55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8.25" customHeight="1">
      <c r="A16" s="49" t="s">
        <v>185</v>
      </c>
      <c r="B16" s="10">
        <f t="shared" si="1"/>
        <v>1144</v>
      </c>
      <c r="C16" s="12">
        <v>101</v>
      </c>
      <c r="D16" s="12" t="s">
        <v>282</v>
      </c>
      <c r="E16" s="12" t="s">
        <v>282</v>
      </c>
      <c r="F16" s="12"/>
      <c r="G16" s="12">
        <v>35</v>
      </c>
      <c r="H16" s="12" t="s">
        <v>282</v>
      </c>
      <c r="I16" s="12">
        <v>963</v>
      </c>
      <c r="J16" s="12">
        <v>45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49" t="s">
        <v>186</v>
      </c>
      <c r="B17" s="10">
        <f t="shared" si="1"/>
        <v>475</v>
      </c>
      <c r="C17" s="12">
        <v>26</v>
      </c>
      <c r="D17" s="12" t="s">
        <v>282</v>
      </c>
      <c r="E17" s="12" t="s">
        <v>282</v>
      </c>
      <c r="F17" s="12"/>
      <c r="G17" s="12">
        <v>16</v>
      </c>
      <c r="H17" s="12" t="s">
        <v>282</v>
      </c>
      <c r="I17" s="12">
        <v>399</v>
      </c>
      <c r="J17" s="12">
        <v>34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38.25" customHeight="1">
      <c r="A18" s="49" t="s">
        <v>187</v>
      </c>
      <c r="B18" s="10">
        <f t="shared" si="1"/>
        <v>423</v>
      </c>
      <c r="C18" s="12">
        <v>27</v>
      </c>
      <c r="D18" s="12" t="s">
        <v>282</v>
      </c>
      <c r="E18" s="12" t="s">
        <v>282</v>
      </c>
      <c r="F18" s="12"/>
      <c r="G18" s="12">
        <v>19</v>
      </c>
      <c r="H18" s="12" t="s">
        <v>282</v>
      </c>
      <c r="I18" s="12">
        <v>367</v>
      </c>
      <c r="J18" s="12">
        <v>10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8.25" customHeight="1" thickBot="1">
      <c r="A19" s="50" t="s">
        <v>188</v>
      </c>
      <c r="B19" s="27">
        <f t="shared" si="1"/>
        <v>534</v>
      </c>
      <c r="C19" s="25">
        <v>17</v>
      </c>
      <c r="D19" s="25" t="s">
        <v>282</v>
      </c>
      <c r="E19" s="25" t="s">
        <v>282</v>
      </c>
      <c r="F19" s="12"/>
      <c r="G19" s="25">
        <v>21</v>
      </c>
      <c r="H19" s="25" t="s">
        <v>282</v>
      </c>
      <c r="I19" s="25">
        <v>461</v>
      </c>
      <c r="J19" s="25">
        <v>35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10" ht="18" customHeight="1" thickTop="1">
      <c r="A20" s="156" t="s">
        <v>276</v>
      </c>
      <c r="B20" s="157"/>
      <c r="C20" s="157"/>
      <c r="D20" s="157"/>
      <c r="E20" s="157"/>
      <c r="F20" s="157"/>
      <c r="G20" s="157"/>
      <c r="H20" s="157"/>
      <c r="I20" s="157"/>
      <c r="J20" s="157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장수군청</cp:lastModifiedBy>
  <cp:lastPrinted>2006-11-27T02:37:22Z</cp:lastPrinted>
  <dcterms:created xsi:type="dcterms:W3CDTF">1999-03-30T07:02:01Z</dcterms:created>
  <dcterms:modified xsi:type="dcterms:W3CDTF">2006-11-29T04:41:15Z</dcterms:modified>
  <cp:category/>
  <cp:version/>
  <cp:contentType/>
  <cp:contentStatus/>
</cp:coreProperties>
</file>