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2" firstSheet="1" activeTab="9"/>
  </bookViews>
  <sheets>
    <sheet name="____" sheetId="1" state="hidden" r:id="rId1"/>
    <sheet name="1_자동차등록" sheetId="2" r:id="rId2"/>
    <sheet name="2_주차장" sheetId="3" r:id="rId3"/>
    <sheet name="3_ 관광사업체등록" sheetId="4" r:id="rId4"/>
    <sheet name="4_관광객수및관광수입" sheetId="5" r:id="rId5"/>
    <sheet name="5_우편시설" sheetId="6" r:id="rId6"/>
    <sheet name="6_우편물취급" sheetId="7" r:id="rId7"/>
    <sheet name="7_우편요금수입" sheetId="8" r:id="rId8"/>
    <sheet name="8_전화시설및가입자" sheetId="9" r:id="rId9"/>
    <sheet name="9_행정전산장비보유" sheetId="10" r:id="rId10"/>
  </sheets>
  <definedNames>
    <definedName name="_xlnm.Print_Area" localSheetId="1">'1_자동차등록'!$A$1:$Y$25</definedName>
    <definedName name="_xlnm.Print_Area" localSheetId="6">'6_우편물취급'!$A$1:$R$12</definedName>
    <definedName name="_xlnm.Print_Area" localSheetId="8">'8_전화시설및가입자'!$A$1:$I$12</definedName>
  </definedNames>
  <calcPr fullCalcOnLoad="1"/>
</workbook>
</file>

<file path=xl/sharedStrings.xml><?xml version="1.0" encoding="utf-8"?>
<sst xmlns="http://schemas.openxmlformats.org/spreadsheetml/2006/main" count="710" uniqueCount="323">
  <si>
    <t>1. 자 동 차 등 록</t>
  </si>
  <si>
    <t>REGISTERED MOTOR VEHICLES</t>
  </si>
  <si>
    <t>단위 : 대</t>
  </si>
  <si>
    <t>Unit : Each</t>
  </si>
  <si>
    <t>연  별</t>
  </si>
  <si>
    <t>총       계    Total</t>
  </si>
  <si>
    <t>승용차  Passenger cars</t>
  </si>
  <si>
    <t>승합차  Buses</t>
  </si>
  <si>
    <t>화물차  Trucks</t>
  </si>
  <si>
    <t>특수차   Special cars</t>
  </si>
  <si>
    <t>이륜자동차  Motor-Cycle</t>
  </si>
  <si>
    <t>월  별</t>
  </si>
  <si>
    <t>계</t>
  </si>
  <si>
    <t>관 용</t>
  </si>
  <si>
    <t>자가용</t>
  </si>
  <si>
    <t>영업용</t>
  </si>
  <si>
    <t>관  용</t>
  </si>
  <si>
    <t>Year &amp;</t>
  </si>
  <si>
    <t>Gover-</t>
  </si>
  <si>
    <t>Com-</t>
  </si>
  <si>
    <t>Month</t>
  </si>
  <si>
    <t>Total</t>
  </si>
  <si>
    <t>nment</t>
  </si>
  <si>
    <t>Private</t>
  </si>
  <si>
    <t>mercial</t>
  </si>
  <si>
    <t>-</t>
  </si>
  <si>
    <t>1 월
Jan.</t>
  </si>
  <si>
    <t>2 월
Feb.</t>
  </si>
  <si>
    <t>3 월
Mar.</t>
  </si>
  <si>
    <t>4 월
Apr.</t>
  </si>
  <si>
    <t>5 월
May</t>
  </si>
  <si>
    <t>6 월
June</t>
  </si>
  <si>
    <t>7 월
July</t>
  </si>
  <si>
    <t>8 월
Aug.</t>
  </si>
  <si>
    <t>9 월
Sept.</t>
  </si>
  <si>
    <t>10 월
Oct.</t>
  </si>
  <si>
    <t>11 월
Nov.</t>
  </si>
  <si>
    <t>12 월
Dec.</t>
  </si>
  <si>
    <t>자료 :  민원과</t>
  </si>
  <si>
    <t xml:space="preserve"> 주 : 1) 이륜차는 총계에 미포함</t>
  </si>
  <si>
    <t>Note : 1) Motor-cycle is not including in total</t>
  </si>
  <si>
    <t>2. 주    차    장</t>
  </si>
  <si>
    <t>PARKING LOT</t>
  </si>
  <si>
    <r>
      <t>단위 :  개소, m</t>
    </r>
    <r>
      <rPr>
        <vertAlign val="superscript"/>
        <sz val="9"/>
        <rFont val="새굴림"/>
        <family val="1"/>
      </rPr>
      <t>2</t>
    </r>
  </si>
  <si>
    <t>Unit :  Places, Parking lot</t>
  </si>
  <si>
    <t>합  계   Grand Total</t>
  </si>
  <si>
    <t>노   상    Street parking</t>
  </si>
  <si>
    <t xml:space="preserve">노   외    Non-street parking </t>
  </si>
  <si>
    <t>부   설
Attached to buildings</t>
  </si>
  <si>
    <t>연   별</t>
  </si>
  <si>
    <t xml:space="preserve"> 유 료 Charge</t>
  </si>
  <si>
    <t>무 료 No charge</t>
  </si>
  <si>
    <t xml:space="preserve"> 공  영  Public</t>
  </si>
  <si>
    <t>민  영   Private</t>
  </si>
  <si>
    <t>Year</t>
  </si>
  <si>
    <t>개  소</t>
  </si>
  <si>
    <t>면  수</t>
  </si>
  <si>
    <t>Number</t>
  </si>
  <si>
    <t>Space</t>
  </si>
  <si>
    <t>자료 : 민원과</t>
  </si>
  <si>
    <t>3. 관 광 사 업 체 등 록</t>
  </si>
  <si>
    <t>REGISTRATION OF TOURIST SERVICE ESTABLISHMENTS</t>
  </si>
  <si>
    <t>관 광 사 업 체 등 록(속)</t>
  </si>
  <si>
    <t>REGISTRATION OF TOURIST SERVICE ESTABLISHMENTS(Cont'd)</t>
  </si>
  <si>
    <t>단위 : 개소</t>
  </si>
  <si>
    <t>연   별
읍면별
Year &amp;
Eup Myeon</t>
  </si>
  <si>
    <t>여행업  Travel agency</t>
  </si>
  <si>
    <t>관 광 숙 박 업  Tourist   accommodation</t>
  </si>
  <si>
    <t>관광객이용시설업       Tourist entertainment facilities</t>
  </si>
  <si>
    <t>국제회의업</t>
  </si>
  <si>
    <t>카지노업</t>
  </si>
  <si>
    <t>유원시설업  Recreational</t>
  </si>
  <si>
    <t>관광편의시설업  Tourist convenience facilities</t>
  </si>
  <si>
    <t>일 반</t>
  </si>
  <si>
    <t>국 외</t>
  </si>
  <si>
    <t>국 내</t>
  </si>
  <si>
    <t>호텔업   Hotal</t>
  </si>
  <si>
    <t>휴양콘도</t>
  </si>
  <si>
    <t>전문휴양업</t>
  </si>
  <si>
    <t>종합휴양업</t>
  </si>
  <si>
    <t>자동차</t>
  </si>
  <si>
    <t>관  광</t>
  </si>
  <si>
    <t>외국인전용관광</t>
  </si>
  <si>
    <t>Organizing International</t>
  </si>
  <si>
    <t>종합유원</t>
  </si>
  <si>
    <t>일반유원</t>
  </si>
  <si>
    <t>기타유원</t>
  </si>
  <si>
    <t>관광유흥</t>
  </si>
  <si>
    <t>외국인전용</t>
  </si>
  <si>
    <t>관광</t>
  </si>
  <si>
    <t>시내순환</t>
  </si>
  <si>
    <t>여객자동차</t>
  </si>
  <si>
    <t>관광토속주</t>
  </si>
  <si>
    <t>수상관광</t>
  </si>
  <si>
    <t>한국전통</t>
  </si>
  <si>
    <t>가족</t>
  </si>
  <si>
    <t>미니엄업</t>
  </si>
  <si>
    <t>Resort complex</t>
  </si>
  <si>
    <t>야영장업</t>
  </si>
  <si>
    <t>유람선업</t>
  </si>
  <si>
    <t>공연장업</t>
  </si>
  <si>
    <t>기념품 판매업</t>
  </si>
  <si>
    <t xml:space="preserve"> Meeting</t>
  </si>
  <si>
    <t>시설업</t>
  </si>
  <si>
    <t>음식점업</t>
  </si>
  <si>
    <t>식당업</t>
  </si>
  <si>
    <t>관광업</t>
  </si>
  <si>
    <t>사진업</t>
  </si>
  <si>
    <t>터미널사업</t>
  </si>
  <si>
    <t>판매업</t>
  </si>
  <si>
    <t>팬션업</t>
  </si>
  <si>
    <t>Over-</t>
  </si>
  <si>
    <t>Dome-</t>
  </si>
  <si>
    <t>호텔업</t>
  </si>
  <si>
    <t>condo</t>
  </si>
  <si>
    <t>Special</t>
  </si>
  <si>
    <t>제1종종합</t>
  </si>
  <si>
    <t>제2종종합</t>
  </si>
  <si>
    <t>Motorist</t>
  </si>
  <si>
    <t>Tourist</t>
  </si>
  <si>
    <t>Performing</t>
  </si>
  <si>
    <t>Souvenir Shop</t>
  </si>
  <si>
    <t>기획업</t>
  </si>
  <si>
    <t>Recreational</t>
  </si>
  <si>
    <t>General</t>
  </si>
  <si>
    <t>Other</t>
  </si>
  <si>
    <t>Amusement</t>
  </si>
  <si>
    <t>Amusement
Restaurants</t>
  </si>
  <si>
    <t>City</t>
  </si>
  <si>
    <t>Tourism</t>
  </si>
  <si>
    <t>Operation of
Passenger</t>
  </si>
  <si>
    <t>Traditional
Tourst</t>
  </si>
  <si>
    <t>seas</t>
  </si>
  <si>
    <t>stic</t>
  </si>
  <si>
    <t>Tourist
hotal</t>
  </si>
  <si>
    <t>Floating
hotal</t>
  </si>
  <si>
    <t>Traditional
hotal</t>
  </si>
  <si>
    <t>Family
hotal</t>
  </si>
  <si>
    <t>minium</t>
  </si>
  <si>
    <t>recreation
service</t>
  </si>
  <si>
    <t>휴양업</t>
  </si>
  <si>
    <t>convenience</t>
  </si>
  <si>
    <t>Cruise</t>
  </si>
  <si>
    <t>arts</t>
  </si>
  <si>
    <t>for foreigners</t>
  </si>
  <si>
    <t>Facilities</t>
  </si>
  <si>
    <t>Planning</t>
  </si>
  <si>
    <t>Casino</t>
  </si>
  <si>
    <t>Complex
Facilities</t>
  </si>
  <si>
    <t>Recreational
Facilities</t>
  </si>
  <si>
    <t>Restaurant
 for Tourists</t>
  </si>
  <si>
    <t>Exclusive to
Foreigners</t>
  </si>
  <si>
    <t>Restaurants</t>
  </si>
  <si>
    <t>Circle
Tourism</t>
  </si>
  <si>
    <t>Photography</t>
  </si>
  <si>
    <t>Bus terminal
Facilities</t>
  </si>
  <si>
    <t>Local Alcohol
Sale</t>
  </si>
  <si>
    <t>Pension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</si>
  <si>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</si>
  <si>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</si>
  <si>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</si>
  <si>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</si>
  <si>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</si>
  <si>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</si>
  <si>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</si>
  <si>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산림문화관광과</t>
  </si>
  <si>
    <t>자료 : 문화복지과</t>
  </si>
  <si>
    <t>4. 관광객수 및 관광수입</t>
  </si>
  <si>
    <t xml:space="preserve">NUMBER OF TOURIST </t>
  </si>
  <si>
    <t>단위 : 명, 백만원</t>
  </si>
  <si>
    <t>Unit : Person, Million won</t>
  </si>
  <si>
    <t>관       광       객      (명)          Tourist(Person)</t>
  </si>
  <si>
    <t>관광수입  (백만원)            Income (millon won)</t>
  </si>
  <si>
    <t>집      계</t>
  </si>
  <si>
    <t>내  국  인</t>
  </si>
  <si>
    <t>외  국  인</t>
  </si>
  <si>
    <t>내        화</t>
  </si>
  <si>
    <t>외         화</t>
  </si>
  <si>
    <t>Year&amp;</t>
  </si>
  <si>
    <t>관광지수</t>
  </si>
  <si>
    <t>Domestic</t>
  </si>
  <si>
    <t>Foreign</t>
  </si>
  <si>
    <t>Internal money</t>
  </si>
  <si>
    <t>Foreign money</t>
  </si>
  <si>
    <t>5. 우  편  시  설</t>
  </si>
  <si>
    <t>POSTAL SERVICE FACILITIES</t>
  </si>
  <si>
    <t>단위 : 개</t>
  </si>
  <si>
    <t>우     체      국      수  Numbers of Post  office</t>
  </si>
  <si>
    <t>직원수</t>
  </si>
  <si>
    <t>집배원수</t>
  </si>
  <si>
    <t>우  체  통 Post Box</t>
  </si>
  <si>
    <t>사서함</t>
  </si>
  <si>
    <r>
      <t>수송장비</t>
    </r>
    <r>
      <rPr>
        <sz val="8"/>
        <rFont val="새굴림"/>
        <family val="1"/>
      </rPr>
      <t xml:space="preserve"> Transport Equipment</t>
    </r>
  </si>
  <si>
    <t>우표류</t>
  </si>
  <si>
    <t>읍면별</t>
  </si>
  <si>
    <t>일반국</t>
  </si>
  <si>
    <t>분  국</t>
  </si>
  <si>
    <t>별정국</t>
  </si>
  <si>
    <t>군우국</t>
  </si>
  <si>
    <t xml:space="preserve"> 분  실</t>
  </si>
  <si>
    <t>우편취급소</t>
  </si>
  <si>
    <t>갑</t>
  </si>
  <si>
    <t>을</t>
  </si>
  <si>
    <t>시설수</t>
  </si>
  <si>
    <t>이륜차</t>
  </si>
  <si>
    <t>판매소</t>
  </si>
  <si>
    <t>Branch</t>
  </si>
  <si>
    <t>Military</t>
  </si>
  <si>
    <t>Detached</t>
  </si>
  <si>
    <t>Postal</t>
  </si>
  <si>
    <t>Number of</t>
  </si>
  <si>
    <t>Post</t>
  </si>
  <si>
    <t>Moter</t>
  </si>
  <si>
    <t>Motor</t>
  </si>
  <si>
    <t>Stamp sales</t>
  </si>
  <si>
    <t>Eup Myeon</t>
  </si>
  <si>
    <t>Post offices</t>
  </si>
  <si>
    <t>Aqency</t>
  </si>
  <si>
    <t>of Staffs</t>
  </si>
  <si>
    <t>Postmen</t>
  </si>
  <si>
    <t>Standing</t>
  </si>
  <si>
    <t>Hanging</t>
  </si>
  <si>
    <t>Box</t>
  </si>
  <si>
    <t>vehicle</t>
  </si>
  <si>
    <t>cycle</t>
  </si>
  <si>
    <t>agencys</t>
  </si>
  <si>
    <t>자료 : 장수우체국</t>
  </si>
  <si>
    <t>6. 우  편  물  취  급</t>
  </si>
  <si>
    <t>HANDLING OF POSTAL MATTERS</t>
  </si>
  <si>
    <t>단위 : 천통</t>
  </si>
  <si>
    <t>Unit : 1,000 mails</t>
  </si>
  <si>
    <t>국     내    Domestic</t>
  </si>
  <si>
    <t>국    제    International</t>
  </si>
  <si>
    <t>총  계  Total</t>
  </si>
  <si>
    <t>일  반    General mail</t>
  </si>
  <si>
    <t>특  수    Special mail</t>
  </si>
  <si>
    <t>소  포     Parcel</t>
  </si>
  <si>
    <t xml:space="preserve">  총  계  Total</t>
  </si>
  <si>
    <t>일  반   General mail</t>
  </si>
  <si>
    <t>특 수     Special mail</t>
  </si>
  <si>
    <t>접  수</t>
  </si>
  <si>
    <t>배  달</t>
  </si>
  <si>
    <t>Receipt</t>
  </si>
  <si>
    <t>Delivery</t>
  </si>
  <si>
    <t xml:space="preserve"> </t>
  </si>
  <si>
    <t>7. 우 편 요 금 수 입</t>
  </si>
  <si>
    <t>RECEIPTS  FROM  POSTAL  CHARGES</t>
  </si>
  <si>
    <t>단위 : 천원</t>
  </si>
  <si>
    <t>Unit : 1,000 won</t>
  </si>
  <si>
    <t xml:space="preserve"> 계   Total</t>
  </si>
  <si>
    <t xml:space="preserve"> 일         반 General mail</t>
  </si>
  <si>
    <t>특    수   Speccial mail</t>
  </si>
  <si>
    <t>소    포   Parcel</t>
  </si>
  <si>
    <t>국    내</t>
  </si>
  <si>
    <t>국    제</t>
  </si>
  <si>
    <t>International</t>
  </si>
  <si>
    <t>자료 : 전북체신청</t>
  </si>
  <si>
    <t>8. 전화시설 및 가입자</t>
  </si>
  <si>
    <t>TELEPHONE FACILITIES AND SUBSCRIBERS</t>
  </si>
  <si>
    <t>단위 : 회선, 명, 대</t>
  </si>
  <si>
    <t>Unit : Line, Person, Each</t>
  </si>
  <si>
    <t xml:space="preserve">     전화국수  </t>
  </si>
  <si>
    <t>시 설 수</t>
  </si>
  <si>
    <t>가  입  자  수    (이용계약자수)</t>
  </si>
  <si>
    <t>Telephone subscriber</t>
  </si>
  <si>
    <t>공중전화</t>
  </si>
  <si>
    <t>업    무    용</t>
  </si>
  <si>
    <t>주    택    용</t>
  </si>
  <si>
    <t>사  업  용</t>
  </si>
  <si>
    <t xml:space="preserve"> Telephon Office</t>
  </si>
  <si>
    <t xml:space="preserve"> facilities</t>
  </si>
  <si>
    <t>Business</t>
  </si>
  <si>
    <t>Residential</t>
  </si>
  <si>
    <t>Self-usage</t>
  </si>
  <si>
    <t>Public telephones</t>
  </si>
  <si>
    <t>자료 : KT 전북본부</t>
  </si>
  <si>
    <t>9. 행정전산장비 보유</t>
  </si>
  <si>
    <t>ADMINISTRATIVE COMMUNICATION FACILITIES</t>
  </si>
  <si>
    <t>단위 : 대, 회선</t>
  </si>
  <si>
    <t>Unit : Each, Line</t>
  </si>
  <si>
    <t>주전산기</t>
  </si>
  <si>
    <t>개인용컴퓨터 (PC) Personal Computer</t>
  </si>
  <si>
    <t>통  신  장  비 (대)</t>
  </si>
  <si>
    <t>Communications equipment</t>
  </si>
  <si>
    <t xml:space="preserve">  온라인통신회선    On-line  communication  circult</t>
  </si>
  <si>
    <t>(조)</t>
  </si>
  <si>
    <t>일   반</t>
  </si>
  <si>
    <t>교육용</t>
  </si>
  <si>
    <t>기  타</t>
  </si>
  <si>
    <t>변복조</t>
  </si>
  <si>
    <t>데이터서</t>
  </si>
  <si>
    <t>통신망</t>
  </si>
  <si>
    <t>망다중화</t>
  </si>
  <si>
    <t>망연결</t>
  </si>
  <si>
    <t>초고속</t>
  </si>
  <si>
    <t>채  널</t>
  </si>
  <si>
    <t>합  계</t>
  </si>
  <si>
    <t>전  용</t>
  </si>
  <si>
    <t>구    내</t>
  </si>
  <si>
    <t>Main frame</t>
  </si>
  <si>
    <t>업무용</t>
  </si>
  <si>
    <t>장  치</t>
  </si>
  <si>
    <t>비스장치</t>
  </si>
  <si>
    <t>관리장치</t>
  </si>
  <si>
    <t>장비</t>
  </si>
  <si>
    <t>교환기</t>
  </si>
  <si>
    <t>분배기</t>
  </si>
  <si>
    <t>DNS</t>
  </si>
  <si>
    <t>ATM</t>
  </si>
  <si>
    <t>computer</t>
  </si>
  <si>
    <t>Education</t>
  </si>
  <si>
    <t>Others</t>
  </si>
  <si>
    <t>(Modem)</t>
  </si>
  <si>
    <t>(DSU)</t>
  </si>
  <si>
    <t>(NMS)</t>
  </si>
  <si>
    <t>(MUX)</t>
  </si>
  <si>
    <t>(Router)</t>
  </si>
  <si>
    <t>(ATM)</t>
  </si>
  <si>
    <t>(CSU)</t>
  </si>
  <si>
    <t>Exclusive</t>
  </si>
  <si>
    <t>Local</t>
  </si>
  <si>
    <t>본 청</t>
  </si>
  <si>
    <t>자료 : 행정지원과</t>
  </si>
</sst>
</file>

<file path=xl/styles.xml><?xml version="1.0" encoding="utf-8"?>
<styleSheet xmlns="http://schemas.openxmlformats.org/spreadsheetml/2006/main">
  <numFmts count="17">
    <numFmt numFmtId="164" formatCode="GENERAL"/>
    <numFmt numFmtId="165" formatCode="_ * #,##0_ ;_ * \-#,##0_ ;_ * \-_ ;_ @_ "/>
    <numFmt numFmtId="166" formatCode="_-* #,##0.00_-;\-* #,##0.00_-;_-* \-??_-;_-@_-"/>
    <numFmt numFmtId="167" formatCode="#,##0;[RED]\-#,##0"/>
    <numFmt numFmtId="168" formatCode="#,##0;&quot;\\\\(&quot;#,##0&quot;\\\\)&quot;"/>
    <numFmt numFmtId="169" formatCode="_ * #,##0.00_ ;_ * \-#,##0.00_ ;_ * \-??_ ;_ @_ "/>
    <numFmt numFmtId="170" formatCode="\$#,##0.0_);&quot;\\\\($&quot;#,##0.0&quot;\\\\)&quot;"/>
    <numFmt numFmtId="171" formatCode="&quot;\\\\$&quot;#,##0.00;&quot;\\\\(\\\\$&quot;#,##0.00&quot;\\\\)&quot;"/>
    <numFmt numFmtId="172" formatCode="_-* #,##0\ _D_M_-;\-* #,##0\ _D_M_-;_-* &quot;- &quot;_D_M_-;_-@_-"/>
    <numFmt numFmtId="173" formatCode="_-* #,##0.00\ _D_M_-;\-* #,##0.00\ _D_M_-;_-* \-??\ _D_M_-;_-@_-"/>
    <numFmt numFmtId="174" formatCode="&quot;\\\\$&quot;#,##0;&quot;\\\\(\\\\$&quot;#,##0&quot;\\\\)&quot;"/>
    <numFmt numFmtId="175" formatCode="_-* #,##0_-;\-* #,##0_-;_-* \-_-;_-@_-"/>
    <numFmt numFmtId="176" formatCode="#,##0.000_);&quot;\\\\(&quot;#,##0.000&quot;\\\\)&quot;"/>
    <numFmt numFmtId="177" formatCode="#,##0_);[RED]\(#,##0\)"/>
    <numFmt numFmtId="178" formatCode="#,##0"/>
    <numFmt numFmtId="179" formatCode="\-"/>
    <numFmt numFmtId="180" formatCode="#,##0.0_);[RED]\(#,##0.0\)"/>
  </numFmts>
  <fonts count="22">
    <font>
      <sz val="11"/>
      <name val="돋움"/>
      <family val="3"/>
    </font>
    <font>
      <sz val="10"/>
      <name val="Arial"/>
      <family val="0"/>
    </font>
    <font>
      <sz val="12"/>
      <name val="바탕체"/>
      <family val="1"/>
    </font>
    <font>
      <sz val="10"/>
      <name val="돋움체"/>
      <family val="3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새굴림"/>
      <family val="1"/>
    </font>
    <font>
      <b/>
      <sz val="16"/>
      <name val="새굴림"/>
      <family val="1"/>
    </font>
    <font>
      <b/>
      <sz val="14"/>
      <name val="새굴림"/>
      <family val="1"/>
    </font>
    <font>
      <sz val="9"/>
      <name val="새굴림"/>
      <family val="1"/>
    </font>
    <font>
      <sz val="10"/>
      <color indexed="8"/>
      <name val="새굴림"/>
      <family val="1"/>
    </font>
    <font>
      <sz val="9"/>
      <color indexed="8"/>
      <name val="새굴림"/>
      <family val="1"/>
    </font>
    <font>
      <b/>
      <sz val="9"/>
      <name val="새굴림"/>
      <family val="1"/>
    </font>
    <font>
      <vertAlign val="superscript"/>
      <sz val="9"/>
      <name val="새굴림"/>
      <family val="1"/>
    </font>
    <font>
      <sz val="12"/>
      <name val="새굴림"/>
      <family val="1"/>
    </font>
    <font>
      <sz val="8"/>
      <name val="새굴림"/>
      <family val="1"/>
    </font>
    <font>
      <b/>
      <sz val="16"/>
      <name val="돋움"/>
      <family val="3"/>
    </font>
    <font>
      <b/>
      <sz val="14"/>
      <name val="돋움"/>
      <family val="3"/>
    </font>
    <font>
      <sz val="9"/>
      <name val="돋움"/>
      <family val="3"/>
    </font>
    <font>
      <b/>
      <sz val="9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4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75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5" fontId="2" fillId="0" borderId="0" applyProtection="0">
      <alignment/>
    </xf>
    <xf numFmtId="166" fontId="0" fillId="0" borderId="0" applyFill="0" applyBorder="0" applyAlignment="0" applyProtection="0"/>
    <xf numFmtId="164" fontId="3" fillId="0" borderId="0" applyNumberFormat="0" applyProtection="0">
      <alignment/>
    </xf>
    <xf numFmtId="164" fontId="0" fillId="0" borderId="0">
      <alignment/>
      <protection/>
    </xf>
    <xf numFmtId="164" fontId="4" fillId="0" borderId="0">
      <alignment/>
      <protection/>
    </xf>
    <xf numFmtId="167" fontId="1" fillId="0" borderId="0" applyFill="0" applyBorder="0" applyAlignment="0" applyProtection="0"/>
    <xf numFmtId="168" fontId="5" fillId="0" borderId="0">
      <alignment/>
      <protection/>
    </xf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4" fontId="0" fillId="0" borderId="0" applyFill="0" applyBorder="0" applyAlignment="0" applyProtection="0"/>
    <xf numFmtId="171" fontId="5" fillId="0" borderId="0">
      <alignment/>
      <protection/>
    </xf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4" fontId="5" fillId="0" borderId="0">
      <alignment/>
      <protection/>
    </xf>
    <xf numFmtId="164" fontId="6" fillId="2" borderId="0" applyNumberFormat="0" applyBorder="0" applyAlignment="0" applyProtection="0"/>
    <xf numFmtId="164" fontId="6" fillId="3" borderId="0" applyNumberFormat="0" applyBorder="0" applyAlignment="0" applyProtection="0"/>
    <xf numFmtId="175" fontId="0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6" fontId="0" fillId="0" borderId="0">
      <alignment/>
      <protection/>
    </xf>
    <xf numFmtId="164" fontId="7" fillId="0" borderId="0">
      <alignment/>
      <protection/>
    </xf>
  </cellStyleXfs>
  <cellXfs count="207">
    <xf numFmtId="164" fontId="0" fillId="0" borderId="0" xfId="0" applyAlignment="1">
      <alignment/>
    </xf>
    <xf numFmtId="164" fontId="8" fillId="0" borderId="0" xfId="0" applyFont="1" applyAlignment="1">
      <alignment/>
    </xf>
    <xf numFmtId="164" fontId="8" fillId="0" borderId="0" xfId="0" applyFont="1" applyAlignment="1">
      <alignment horizontal="right"/>
    </xf>
    <xf numFmtId="164" fontId="8" fillId="0" borderId="0" xfId="0" applyFont="1" applyBorder="1" applyAlignment="1">
      <alignment horizontal="left"/>
    </xf>
    <xf numFmtId="164" fontId="8" fillId="0" borderId="0" xfId="0" applyFont="1" applyBorder="1" applyAlignment="1">
      <alignment/>
    </xf>
    <xf numFmtId="164" fontId="9" fillId="0" borderId="0" xfId="0" applyFont="1" applyBorder="1" applyAlignment="1">
      <alignment horizontal="center" vertical="center"/>
    </xf>
    <xf numFmtId="164" fontId="10" fillId="0" borderId="0" xfId="0" applyFont="1" applyBorder="1" applyAlignment="1">
      <alignment horizontal="center" vertical="center"/>
    </xf>
    <xf numFmtId="164" fontId="10" fillId="0" borderId="0" xfId="0" applyFont="1" applyBorder="1" applyAlignment="1">
      <alignment/>
    </xf>
    <xf numFmtId="164" fontId="11" fillId="0" borderId="1" xfId="0" applyFont="1" applyBorder="1" applyAlignment="1">
      <alignment/>
    </xf>
    <xf numFmtId="164" fontId="11" fillId="0" borderId="1" xfId="0" applyFont="1" applyBorder="1" applyAlignment="1">
      <alignment horizontal="right"/>
    </xf>
    <xf numFmtId="164" fontId="11" fillId="0" borderId="0" xfId="0" applyFont="1" applyBorder="1" applyAlignment="1">
      <alignment horizontal="center"/>
    </xf>
    <xf numFmtId="164" fontId="11" fillId="0" borderId="1" xfId="0" applyFont="1" applyBorder="1" applyAlignment="1">
      <alignment horizontal="center"/>
    </xf>
    <xf numFmtId="164" fontId="8" fillId="0" borderId="1" xfId="0" applyFont="1" applyBorder="1" applyAlignment="1">
      <alignment/>
    </xf>
    <xf numFmtId="164" fontId="11" fillId="0" borderId="0" xfId="0" applyFont="1" applyBorder="1" applyAlignment="1">
      <alignment/>
    </xf>
    <xf numFmtId="164" fontId="11" fillId="0" borderId="2" xfId="0" applyFont="1" applyBorder="1" applyAlignment="1">
      <alignment horizontal="center" vertical="center"/>
    </xf>
    <xf numFmtId="164" fontId="11" fillId="0" borderId="3" xfId="0" applyFont="1" applyBorder="1" applyAlignment="1">
      <alignment horizontal="center" vertical="center"/>
    </xf>
    <xf numFmtId="164" fontId="11" fillId="0" borderId="4" xfId="0" applyFont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11" fillId="0" borderId="5" xfId="0" applyFont="1" applyBorder="1" applyAlignment="1">
      <alignment horizontal="center" vertical="center"/>
    </xf>
    <xf numFmtId="164" fontId="11" fillId="0" borderId="6" xfId="0" applyNumberFormat="1" applyFont="1" applyBorder="1" applyAlignment="1" applyProtection="1">
      <alignment horizontal="center" vertical="center"/>
      <protection locked="0"/>
    </xf>
    <xf numFmtId="164" fontId="11" fillId="0" borderId="7" xfId="0" applyFont="1" applyBorder="1" applyAlignment="1">
      <alignment horizontal="center" vertical="center"/>
    </xf>
    <xf numFmtId="164" fontId="11" fillId="0" borderId="8" xfId="0" applyFont="1" applyBorder="1" applyAlignment="1">
      <alignment horizontal="center" vertical="center"/>
    </xf>
    <xf numFmtId="164" fontId="11" fillId="0" borderId="9" xfId="0" applyFont="1" applyBorder="1" applyAlignment="1">
      <alignment horizontal="center" vertical="center"/>
    </xf>
    <xf numFmtId="164" fontId="11" fillId="0" borderId="10" xfId="0" applyFont="1" applyFill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164" fontId="11" fillId="0" borderId="9" xfId="0" applyFont="1" applyFill="1" applyBorder="1" applyAlignment="1">
      <alignment horizontal="center" vertical="center"/>
    </xf>
    <xf numFmtId="164" fontId="11" fillId="0" borderId="12" xfId="0" applyFont="1" applyBorder="1" applyAlignment="1">
      <alignment horizontal="center" vertical="center"/>
    </xf>
    <xf numFmtId="164" fontId="11" fillId="0" borderId="13" xfId="0" applyFont="1" applyBorder="1" applyAlignment="1">
      <alignment horizontal="center" vertical="center"/>
    </xf>
    <xf numFmtId="164" fontId="11" fillId="0" borderId="14" xfId="0" applyFont="1" applyBorder="1" applyAlignment="1">
      <alignment horizontal="center" vertical="center"/>
    </xf>
    <xf numFmtId="164" fontId="11" fillId="0" borderId="13" xfId="0" applyFont="1" applyFill="1" applyBorder="1" applyAlignment="1">
      <alignment horizontal="center" vertical="center"/>
    </xf>
    <xf numFmtId="164" fontId="12" fillId="0" borderId="0" xfId="16" applyNumberFormat="1" applyFont="1" applyFill="1" applyBorder="1" applyAlignment="1" applyProtection="1">
      <alignment vertical="center"/>
      <protection/>
    </xf>
    <xf numFmtId="164" fontId="12" fillId="0" borderId="0" xfId="16" applyNumberFormat="1" applyFont="1" applyFill="1" applyBorder="1" applyAlignment="1" applyProtection="1">
      <alignment vertical="center"/>
      <protection locked="0"/>
    </xf>
    <xf numFmtId="177" fontId="11" fillId="0" borderId="8" xfId="23" applyNumberFormat="1" applyFont="1" applyFill="1" applyBorder="1" applyAlignment="1" applyProtection="1">
      <alignment horizontal="center" vertical="center" shrinkToFit="1"/>
      <protection/>
    </xf>
    <xf numFmtId="177" fontId="11" fillId="0" borderId="0" xfId="23" applyNumberFormat="1" applyFont="1" applyFill="1" applyBorder="1" applyAlignment="1" applyProtection="1">
      <alignment horizontal="center" vertical="center" shrinkToFit="1"/>
      <protection/>
    </xf>
    <xf numFmtId="177" fontId="13" fillId="0" borderId="0" xfId="16" applyNumberFormat="1" applyFont="1" applyFill="1" applyBorder="1" applyAlignment="1" applyProtection="1">
      <alignment horizontal="center" vertical="center" shrinkToFit="1"/>
      <protection/>
    </xf>
    <xf numFmtId="164" fontId="14" fillId="0" borderId="7" xfId="0" applyFont="1" applyBorder="1" applyAlignment="1">
      <alignment horizontal="center" vertical="center"/>
    </xf>
    <xf numFmtId="177" fontId="14" fillId="0" borderId="0" xfId="23" applyNumberFormat="1" applyFont="1" applyFill="1" applyBorder="1" applyAlignment="1" applyProtection="1">
      <alignment horizontal="center" vertical="center" shrinkToFit="1"/>
      <protection/>
    </xf>
    <xf numFmtId="164" fontId="14" fillId="0" borderId="0" xfId="0" applyFont="1" applyBorder="1" applyAlignment="1">
      <alignment/>
    </xf>
    <xf numFmtId="164" fontId="11" fillId="0" borderId="7" xfId="0" applyFont="1" applyBorder="1" applyAlignment="1">
      <alignment horizontal="center" vertical="center" wrapText="1"/>
    </xf>
    <xf numFmtId="177" fontId="11" fillId="0" borderId="8" xfId="23" applyNumberFormat="1" applyFont="1" applyFill="1" applyBorder="1" applyAlignment="1" applyProtection="1">
      <alignment horizontal="center" vertical="center"/>
      <protection/>
    </xf>
    <xf numFmtId="177" fontId="11" fillId="0" borderId="0" xfId="21" applyNumberFormat="1" applyFont="1" applyFill="1" applyBorder="1" applyAlignment="1" applyProtection="1">
      <alignment horizontal="center" vertical="center"/>
      <protection/>
    </xf>
    <xf numFmtId="177" fontId="11" fillId="0" borderId="0" xfId="23" applyNumberFormat="1" applyFont="1" applyFill="1" applyBorder="1" applyAlignment="1" applyProtection="1">
      <alignment horizontal="center" vertical="center"/>
      <protection/>
    </xf>
    <xf numFmtId="177" fontId="13" fillId="0" borderId="0" xfId="16" applyNumberFormat="1" applyFont="1" applyFill="1" applyBorder="1" applyAlignment="1" applyProtection="1">
      <alignment horizontal="center" vertical="center"/>
      <protection locked="0"/>
    </xf>
    <xf numFmtId="177" fontId="11" fillId="0" borderId="0" xfId="0" applyNumberFormat="1" applyFont="1" applyBorder="1" applyAlignment="1" applyProtection="1">
      <alignment horizontal="center" vertical="center"/>
      <protection locked="0"/>
    </xf>
    <xf numFmtId="177" fontId="11" fillId="0" borderId="0" xfId="21" applyNumberFormat="1" applyFont="1" applyBorder="1" applyAlignment="1" applyProtection="1">
      <alignment horizontal="center" vertical="center"/>
      <protection locked="0"/>
    </xf>
    <xf numFmtId="177" fontId="13" fillId="0" borderId="0" xfId="16" applyNumberFormat="1" applyFont="1" applyFill="1" applyBorder="1" applyAlignment="1" applyProtection="1">
      <alignment horizontal="center" vertical="center" shrinkToFit="1"/>
      <protection locked="0"/>
    </xf>
    <xf numFmtId="164" fontId="11" fillId="0" borderId="7" xfId="0" applyFont="1" applyFill="1" applyBorder="1" applyAlignment="1">
      <alignment horizontal="center" vertical="center" wrapText="1"/>
    </xf>
    <xf numFmtId="177" fontId="11" fillId="0" borderId="0" xfId="0" applyNumberFormat="1" applyFont="1" applyFill="1" applyBorder="1" applyAlignment="1" applyProtection="1">
      <alignment horizontal="center" vertical="center"/>
      <protection locked="0"/>
    </xf>
    <xf numFmtId="164" fontId="8" fillId="0" borderId="0" xfId="0" applyFont="1" applyFill="1" applyBorder="1" applyAlignment="1">
      <alignment/>
    </xf>
    <xf numFmtId="164" fontId="11" fillId="0" borderId="15" xfId="0" applyFont="1" applyFill="1" applyBorder="1" applyAlignment="1">
      <alignment horizontal="center" vertical="center" wrapText="1"/>
    </xf>
    <xf numFmtId="177" fontId="11" fillId="0" borderId="16" xfId="23" applyNumberFormat="1" applyFont="1" applyFill="1" applyBorder="1" applyAlignment="1" applyProtection="1">
      <alignment horizontal="center" vertical="center"/>
      <protection/>
    </xf>
    <xf numFmtId="177" fontId="11" fillId="0" borderId="1" xfId="21" applyNumberFormat="1" applyFont="1" applyFill="1" applyBorder="1" applyAlignment="1" applyProtection="1">
      <alignment horizontal="center" vertical="center"/>
      <protection/>
    </xf>
    <xf numFmtId="177" fontId="11" fillId="0" borderId="1" xfId="23" applyNumberFormat="1" applyFont="1" applyFill="1" applyBorder="1" applyAlignment="1" applyProtection="1">
      <alignment horizontal="center" vertical="center"/>
      <protection/>
    </xf>
    <xf numFmtId="177" fontId="13" fillId="0" borderId="1" xfId="16" applyNumberFormat="1" applyFont="1" applyFill="1" applyBorder="1" applyAlignment="1" applyProtection="1">
      <alignment horizontal="center" vertical="center"/>
      <protection locked="0"/>
    </xf>
    <xf numFmtId="177" fontId="13" fillId="0" borderId="1" xfId="16" applyNumberFormat="1" applyFont="1" applyFill="1" applyBorder="1" applyAlignment="1" applyProtection="1">
      <alignment horizontal="center" vertical="center" shrinkToFit="1"/>
      <protection locked="0"/>
    </xf>
    <xf numFmtId="177" fontId="11" fillId="0" borderId="1" xfId="0" applyNumberFormat="1" applyFont="1" applyFill="1" applyBorder="1" applyAlignment="1" applyProtection="1">
      <alignment horizontal="center" vertical="center"/>
      <protection locked="0"/>
    </xf>
    <xf numFmtId="164" fontId="11" fillId="0" borderId="0" xfId="0" applyFont="1" applyBorder="1" applyAlignment="1">
      <alignment horizontal="left"/>
    </xf>
    <xf numFmtId="178" fontId="8" fillId="0" borderId="0" xfId="0" applyNumberFormat="1" applyFont="1" applyBorder="1" applyAlignment="1">
      <alignment horizontal="right"/>
    </xf>
    <xf numFmtId="178" fontId="8" fillId="0" borderId="0" xfId="0" applyNumberFormat="1" applyFont="1" applyAlignment="1">
      <alignment horizontal="right"/>
    </xf>
    <xf numFmtId="178" fontId="8" fillId="0" borderId="0" xfId="0" applyNumberFormat="1" applyFont="1" applyBorder="1" applyAlignment="1">
      <alignment horizontal="left"/>
    </xf>
    <xf numFmtId="164" fontId="11" fillId="0" borderId="0" xfId="0" applyFont="1" applyAlignment="1">
      <alignment horizontal="left"/>
    </xf>
    <xf numFmtId="177" fontId="8" fillId="0" borderId="0" xfId="0" applyNumberFormat="1" applyFont="1" applyAlignment="1">
      <alignment horizontal="right"/>
    </xf>
    <xf numFmtId="164" fontId="11" fillId="0" borderId="0" xfId="0" applyFont="1" applyAlignment="1">
      <alignment/>
    </xf>
    <xf numFmtId="165" fontId="8" fillId="0" borderId="0" xfId="0" applyNumberFormat="1" applyFont="1" applyAlignment="1">
      <alignment/>
    </xf>
    <xf numFmtId="165" fontId="10" fillId="0" borderId="0" xfId="0" applyNumberFormat="1" applyFont="1" applyAlignment="1">
      <alignment horizontal="center" vertical="center"/>
    </xf>
    <xf numFmtId="164" fontId="11" fillId="0" borderId="1" xfId="0" applyFont="1" applyBorder="1" applyAlignment="1">
      <alignment horizontal="left"/>
    </xf>
    <xf numFmtId="165" fontId="11" fillId="0" borderId="1" xfId="23" applyNumberFormat="1" applyFont="1" applyBorder="1" applyAlignment="1" applyProtection="1">
      <alignment horizontal="center"/>
      <protection/>
    </xf>
    <xf numFmtId="165" fontId="11" fillId="0" borderId="1" xfId="0" applyNumberFormat="1" applyFont="1" applyBorder="1" applyAlignment="1">
      <alignment/>
    </xf>
    <xf numFmtId="164" fontId="11" fillId="0" borderId="0" xfId="0" applyFont="1" applyBorder="1" applyAlignment="1">
      <alignment horizontal="right"/>
    </xf>
    <xf numFmtId="165" fontId="11" fillId="0" borderId="3" xfId="0" applyNumberFormat="1" applyFont="1" applyBorder="1" applyAlignment="1">
      <alignment horizontal="center" vertical="center"/>
    </xf>
    <xf numFmtId="165" fontId="11" fillId="0" borderId="4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4" fontId="11" fillId="0" borderId="6" xfId="0" applyFont="1" applyBorder="1" applyAlignment="1">
      <alignment horizontal="center" vertical="center"/>
    </xf>
    <xf numFmtId="165" fontId="11" fillId="0" borderId="4" xfId="0" applyNumberFormat="1" applyFont="1" applyBorder="1" applyAlignment="1">
      <alignment horizontal="center" vertical="center" wrapText="1"/>
    </xf>
    <xf numFmtId="165" fontId="11" fillId="0" borderId="17" xfId="0" applyNumberFormat="1" applyFont="1" applyBorder="1" applyAlignment="1">
      <alignment horizontal="center" vertical="center"/>
    </xf>
    <xf numFmtId="165" fontId="11" fillId="0" borderId="18" xfId="0" applyNumberFormat="1" applyFont="1" applyBorder="1" applyAlignment="1">
      <alignment horizontal="center" vertical="center"/>
    </xf>
    <xf numFmtId="165" fontId="11" fillId="0" borderId="19" xfId="0" applyNumberFormat="1" applyFont="1" applyBorder="1" applyAlignment="1">
      <alignment horizontal="center" vertical="center"/>
    </xf>
    <xf numFmtId="165" fontId="11" fillId="0" borderId="9" xfId="0" applyNumberFormat="1" applyFont="1" applyBorder="1" applyAlignment="1">
      <alignment horizontal="center" vertical="center"/>
    </xf>
    <xf numFmtId="165" fontId="11" fillId="0" borderId="8" xfId="0" applyNumberFormat="1" applyFont="1" applyBorder="1" applyAlignment="1">
      <alignment horizontal="center" vertical="center"/>
    </xf>
    <xf numFmtId="164" fontId="11" fillId="0" borderId="5" xfId="0" applyFont="1" applyBorder="1" applyAlignment="1">
      <alignment/>
    </xf>
    <xf numFmtId="165" fontId="11" fillId="0" borderId="14" xfId="0" applyNumberFormat="1" applyFont="1" applyBorder="1" applyAlignment="1">
      <alignment horizontal="center" vertical="center"/>
    </xf>
    <xf numFmtId="165" fontId="11" fillId="0" borderId="13" xfId="0" applyNumberFormat="1" applyFont="1" applyBorder="1" applyAlignment="1">
      <alignment horizontal="center" vertical="center"/>
    </xf>
    <xf numFmtId="165" fontId="11" fillId="0" borderId="12" xfId="0" applyNumberFormat="1" applyFont="1" applyBorder="1" applyAlignment="1">
      <alignment horizontal="center" vertical="center"/>
    </xf>
    <xf numFmtId="177" fontId="11" fillId="0" borderId="0" xfId="21" applyNumberFormat="1" applyFont="1" applyBorder="1" applyAlignment="1" applyProtection="1">
      <alignment horizontal="center" vertical="center"/>
      <protection/>
    </xf>
    <xf numFmtId="177" fontId="11" fillId="0" borderId="0" xfId="0" applyNumberFormat="1" applyFont="1" applyBorder="1" applyAlignment="1">
      <alignment horizontal="center" vertical="center"/>
    </xf>
    <xf numFmtId="177" fontId="11" fillId="0" borderId="0" xfId="23" applyNumberFormat="1" applyFont="1" applyBorder="1" applyAlignment="1" applyProtection="1">
      <alignment horizontal="center" vertical="center"/>
      <protection/>
    </xf>
    <xf numFmtId="164" fontId="14" fillId="0" borderId="15" xfId="0" applyFont="1" applyBorder="1" applyAlignment="1">
      <alignment horizontal="center" vertical="center"/>
    </xf>
    <xf numFmtId="177" fontId="14" fillId="0" borderId="16" xfId="21" applyNumberFormat="1" applyFont="1" applyBorder="1" applyAlignment="1" applyProtection="1">
      <alignment horizontal="center" vertical="center"/>
      <protection/>
    </xf>
    <xf numFmtId="177" fontId="14" fillId="0" borderId="1" xfId="21" applyNumberFormat="1" applyFont="1" applyBorder="1" applyAlignment="1" applyProtection="1">
      <alignment horizontal="center" vertical="center"/>
      <protection/>
    </xf>
    <xf numFmtId="177" fontId="14" fillId="0" borderId="1" xfId="0" applyNumberFormat="1" applyFont="1" applyBorder="1" applyAlignment="1">
      <alignment horizontal="center" vertical="center"/>
    </xf>
    <xf numFmtId="177" fontId="14" fillId="0" borderId="0" xfId="0" applyNumberFormat="1" applyFont="1" applyBorder="1" applyAlignment="1">
      <alignment horizontal="center" vertical="center"/>
    </xf>
    <xf numFmtId="164" fontId="16" fillId="0" borderId="0" xfId="0" applyFont="1" applyAlignment="1">
      <alignment/>
    </xf>
    <xf numFmtId="165" fontId="8" fillId="0" borderId="0" xfId="0" applyNumberFormat="1" applyFont="1" applyAlignment="1">
      <alignment/>
    </xf>
    <xf numFmtId="165" fontId="11" fillId="0" borderId="0" xfId="21" applyNumberFormat="1" applyFont="1" applyBorder="1" applyAlignment="1" applyProtection="1">
      <alignment horizontal="center"/>
      <protection/>
    </xf>
    <xf numFmtId="165" fontId="11" fillId="0" borderId="0" xfId="0" applyNumberFormat="1" applyFont="1" applyBorder="1" applyAlignment="1">
      <alignment/>
    </xf>
    <xf numFmtId="164" fontId="8" fillId="0" borderId="0" xfId="0" applyFont="1" applyAlignment="1">
      <alignment/>
    </xf>
    <xf numFmtId="164" fontId="8" fillId="0" borderId="0" xfId="0" applyFont="1" applyAlignment="1">
      <alignment horizontal="center"/>
    </xf>
    <xf numFmtId="164" fontId="11" fillId="0" borderId="20" xfId="0" applyFont="1" applyBorder="1" applyAlignment="1">
      <alignment horizontal="center" vertical="center" wrapText="1"/>
    </xf>
    <xf numFmtId="164" fontId="11" fillId="0" borderId="21" xfId="0" applyFont="1" applyBorder="1" applyAlignment="1">
      <alignment horizontal="center" vertical="center"/>
    </xf>
    <xf numFmtId="164" fontId="11" fillId="0" borderId="17" xfId="0" applyFont="1" applyBorder="1" applyAlignment="1">
      <alignment horizontal="center" vertical="center"/>
    </xf>
    <xf numFmtId="164" fontId="11" fillId="0" borderId="22" xfId="0" applyFont="1" applyBorder="1" applyAlignment="1">
      <alignment horizontal="center" vertical="center"/>
    </xf>
    <xf numFmtId="164" fontId="11" fillId="0" borderId="23" xfId="0" applyFont="1" applyBorder="1" applyAlignment="1">
      <alignment horizontal="center" vertical="center"/>
    </xf>
    <xf numFmtId="164" fontId="11" fillId="0" borderId="10" xfId="0" applyFont="1" applyBorder="1" applyAlignment="1">
      <alignment horizontal="center" vertical="center"/>
    </xf>
    <xf numFmtId="164" fontId="11" fillId="0" borderId="9" xfId="0" applyFont="1" applyBorder="1" applyAlignment="1">
      <alignment horizontal="center" vertical="center" wrapText="1"/>
    </xf>
    <xf numFmtId="164" fontId="11" fillId="0" borderId="13" xfId="0" applyFont="1" applyBorder="1" applyAlignment="1">
      <alignment horizontal="center" vertical="center" wrapText="1"/>
    </xf>
    <xf numFmtId="164" fontId="11" fillId="0" borderId="5" xfId="0" applyFont="1" applyBorder="1" applyAlignment="1">
      <alignment horizontal="center" vertical="center" wrapText="1"/>
    </xf>
    <xf numFmtId="164" fontId="11" fillId="0" borderId="12" xfId="0" applyFont="1" applyBorder="1" applyAlignment="1">
      <alignment horizontal="center" vertical="center" wrapText="1"/>
    </xf>
    <xf numFmtId="179" fontId="14" fillId="0" borderId="0" xfId="0" applyNumberFormat="1" applyFont="1" applyBorder="1" applyAlignment="1">
      <alignment horizontal="center" vertical="center"/>
    </xf>
    <xf numFmtId="164" fontId="11" fillId="0" borderId="7" xfId="0" applyFont="1" applyBorder="1" applyAlignment="1">
      <alignment horizontal="center" vertical="center" wrapText="1" shrinkToFit="1"/>
    </xf>
    <xf numFmtId="179" fontId="11" fillId="0" borderId="0" xfId="0" applyNumberFormat="1" applyFont="1" applyBorder="1" applyAlignment="1">
      <alignment horizontal="center" vertical="center"/>
    </xf>
    <xf numFmtId="164" fontId="11" fillId="0" borderId="15" xfId="0" applyFont="1" applyBorder="1" applyAlignment="1">
      <alignment horizontal="center" vertical="center" wrapText="1" shrinkToFit="1"/>
    </xf>
    <xf numFmtId="179" fontId="11" fillId="0" borderId="1" xfId="0" applyNumberFormat="1" applyFont="1" applyBorder="1" applyAlignment="1">
      <alignment horizontal="center" vertical="center"/>
    </xf>
    <xf numFmtId="177" fontId="11" fillId="0" borderId="8" xfId="0" applyNumberFormat="1" applyFont="1" applyBorder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179" fontId="14" fillId="0" borderId="0" xfId="0" applyNumberFormat="1" applyFont="1" applyAlignment="1">
      <alignment horizontal="center" vertical="center"/>
    </xf>
    <xf numFmtId="164" fontId="14" fillId="0" borderId="0" xfId="0" applyFont="1" applyBorder="1" applyAlignment="1">
      <alignment/>
    </xf>
    <xf numFmtId="177" fontId="11" fillId="0" borderId="0" xfId="24" applyNumberFormat="1" applyFont="1" applyAlignment="1" applyProtection="1">
      <alignment horizontal="center" vertical="center"/>
      <protection/>
    </xf>
    <xf numFmtId="177" fontId="11" fillId="0" borderId="0" xfId="24" applyNumberFormat="1" applyFont="1" applyFill="1" applyBorder="1" applyAlignment="1" applyProtection="1">
      <alignment horizontal="center" vertical="center"/>
      <protection locked="0"/>
    </xf>
    <xf numFmtId="179" fontId="11" fillId="0" borderId="0" xfId="0" applyNumberFormat="1" applyFont="1" applyAlignment="1">
      <alignment horizontal="center" vertical="center"/>
    </xf>
    <xf numFmtId="164" fontId="11" fillId="0" borderId="15" xfId="0" applyFont="1" applyBorder="1" applyAlignment="1">
      <alignment horizontal="center" vertical="center" wrapText="1"/>
    </xf>
    <xf numFmtId="177" fontId="11" fillId="0" borderId="16" xfId="0" applyNumberFormat="1" applyFont="1" applyBorder="1" applyAlignment="1">
      <alignment horizontal="center" vertical="center"/>
    </xf>
    <xf numFmtId="177" fontId="11" fillId="0" borderId="1" xfId="24" applyNumberFormat="1" applyFont="1" applyBorder="1" applyAlignment="1" applyProtection="1">
      <alignment horizontal="center" vertical="center"/>
      <protection/>
    </xf>
    <xf numFmtId="177" fontId="11" fillId="0" borderId="1" xfId="24" applyNumberFormat="1" applyFont="1" applyFill="1" applyBorder="1" applyAlignment="1" applyProtection="1">
      <alignment horizontal="center" vertical="center"/>
      <protection locked="0"/>
    </xf>
    <xf numFmtId="177" fontId="11" fillId="0" borderId="1" xfId="0" applyNumberFormat="1" applyFont="1" applyBorder="1" applyAlignment="1">
      <alignment horizontal="center" vertical="center"/>
    </xf>
    <xf numFmtId="164" fontId="17" fillId="0" borderId="0" xfId="0" applyFont="1" applyBorder="1" applyAlignment="1">
      <alignment horizontal="center"/>
    </xf>
    <xf numFmtId="164" fontId="9" fillId="0" borderId="0" xfId="0" applyFont="1" applyAlignment="1">
      <alignment vertical="center"/>
    </xf>
    <xf numFmtId="164" fontId="11" fillId="0" borderId="20" xfId="0" applyFont="1" applyBorder="1" applyAlignment="1">
      <alignment horizontal="center" vertical="center"/>
    </xf>
    <xf numFmtId="164" fontId="11" fillId="0" borderId="4" xfId="0" applyFont="1" applyBorder="1" applyAlignment="1">
      <alignment horizontal="center" vertical="center" shrinkToFit="1"/>
    </xf>
    <xf numFmtId="164" fontId="11" fillId="0" borderId="24" xfId="0" applyFont="1" applyBorder="1" applyAlignment="1">
      <alignment horizontal="center" vertical="center"/>
    </xf>
    <xf numFmtId="164" fontId="11" fillId="0" borderId="7" xfId="0" applyFont="1" applyBorder="1" applyAlignment="1">
      <alignment horizontal="center" vertical="center" shrinkToFit="1"/>
    </xf>
    <xf numFmtId="164" fontId="11" fillId="0" borderId="0" xfId="0" applyFont="1" applyBorder="1" applyAlignment="1">
      <alignment horizontal="center" vertical="center" shrinkToFit="1"/>
    </xf>
    <xf numFmtId="164" fontId="11" fillId="0" borderId="8" xfId="0" applyFont="1" applyBorder="1" applyAlignment="1">
      <alignment horizontal="center" vertical="center" shrinkToFit="1"/>
    </xf>
    <xf numFmtId="164" fontId="11" fillId="0" borderId="5" xfId="0" applyFont="1" applyBorder="1" applyAlignment="1">
      <alignment horizontal="center" vertical="center" shrinkToFit="1"/>
    </xf>
    <xf numFmtId="164" fontId="11" fillId="0" borderId="14" xfId="0" applyFont="1" applyBorder="1" applyAlignment="1">
      <alignment horizontal="center" vertical="center" shrinkToFit="1"/>
    </xf>
    <xf numFmtId="177" fontId="14" fillId="0" borderId="0" xfId="23" applyNumberFormat="1" applyFont="1" applyBorder="1" applyAlignment="1" applyProtection="1">
      <alignment horizontal="center" vertical="center"/>
      <protection/>
    </xf>
    <xf numFmtId="179" fontId="14" fillId="0" borderId="0" xfId="23" applyNumberFormat="1" applyFont="1" applyBorder="1" applyAlignment="1" applyProtection="1">
      <alignment horizontal="center" vertical="center"/>
      <protection/>
    </xf>
    <xf numFmtId="179" fontId="11" fillId="0" borderId="0" xfId="0" applyNumberFormat="1" applyFont="1" applyBorder="1" applyAlignment="1" applyProtection="1">
      <alignment horizontal="center" vertical="center"/>
      <protection locked="0"/>
    </xf>
    <xf numFmtId="164" fontId="8" fillId="0" borderId="0" xfId="0" applyFont="1" applyBorder="1" applyAlignment="1">
      <alignment/>
    </xf>
    <xf numFmtId="177" fontId="11" fillId="0" borderId="16" xfId="23" applyNumberFormat="1" applyFont="1" applyBorder="1" applyAlignment="1" applyProtection="1">
      <alignment horizontal="center" vertical="center"/>
      <protection/>
    </xf>
    <xf numFmtId="179" fontId="11" fillId="0" borderId="1" xfId="0" applyNumberFormat="1" applyFont="1" applyBorder="1" applyAlignment="1" applyProtection="1">
      <alignment horizontal="center" vertical="center"/>
      <protection locked="0"/>
    </xf>
    <xf numFmtId="177" fontId="11" fillId="0" borderId="1" xfId="0" applyNumberFormat="1" applyFont="1" applyBorder="1" applyAlignment="1" applyProtection="1">
      <alignment horizontal="center" vertical="center"/>
      <protection locked="0"/>
    </xf>
    <xf numFmtId="177" fontId="11" fillId="0" borderId="1" xfId="21" applyNumberFormat="1" applyFont="1" applyBorder="1" applyAlignment="1" applyProtection="1">
      <alignment horizontal="center" vertical="center"/>
      <protection/>
    </xf>
    <xf numFmtId="164" fontId="0" fillId="0" borderId="0" xfId="0" applyFont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/>
    </xf>
    <xf numFmtId="164" fontId="18" fillId="0" borderId="0" xfId="0" applyFont="1" applyBorder="1" applyAlignment="1">
      <alignment horizontal="center" vertical="center"/>
    </xf>
    <xf numFmtId="164" fontId="19" fillId="0" borderId="0" xfId="0" applyFont="1" applyBorder="1" applyAlignment="1">
      <alignment horizontal="center" vertical="center"/>
    </xf>
    <xf numFmtId="164" fontId="19" fillId="0" borderId="0" xfId="0" applyFont="1" applyBorder="1" applyAlignment="1">
      <alignment/>
    </xf>
    <xf numFmtId="164" fontId="20" fillId="0" borderId="1" xfId="0" applyFont="1" applyBorder="1" applyAlignment="1">
      <alignment/>
    </xf>
    <xf numFmtId="164" fontId="20" fillId="0" borderId="0" xfId="0" applyFont="1" applyBorder="1" applyAlignment="1">
      <alignment horizontal="left"/>
    </xf>
    <xf numFmtId="164" fontId="20" fillId="0" borderId="1" xfId="0" applyFont="1" applyBorder="1" applyAlignment="1">
      <alignment horizontal="right"/>
    </xf>
    <xf numFmtId="164" fontId="20" fillId="0" borderId="0" xfId="0" applyFont="1" applyBorder="1" applyAlignment="1">
      <alignment/>
    </xf>
    <xf numFmtId="164" fontId="20" fillId="0" borderId="2" xfId="0" applyFont="1" applyBorder="1" applyAlignment="1">
      <alignment horizontal="center" vertical="center"/>
    </xf>
    <xf numFmtId="164" fontId="20" fillId="0" borderId="4" xfId="0" applyFont="1" applyBorder="1" applyAlignment="1">
      <alignment horizontal="center" vertical="center"/>
    </xf>
    <xf numFmtId="164" fontId="20" fillId="0" borderId="0" xfId="0" applyFont="1" applyBorder="1" applyAlignment="1">
      <alignment horizontal="center" vertical="center"/>
    </xf>
    <xf numFmtId="164" fontId="20" fillId="0" borderId="6" xfId="0" applyFont="1" applyBorder="1" applyAlignment="1">
      <alignment horizontal="center" vertical="center"/>
    </xf>
    <xf numFmtId="164" fontId="20" fillId="0" borderId="7" xfId="0" applyFont="1" applyBorder="1" applyAlignment="1">
      <alignment horizontal="center" vertical="center"/>
    </xf>
    <xf numFmtId="164" fontId="20" fillId="0" borderId="17" xfId="0" applyFont="1" applyBorder="1" applyAlignment="1">
      <alignment horizontal="center" vertical="center"/>
    </xf>
    <xf numFmtId="164" fontId="20" fillId="0" borderId="18" xfId="0" applyFont="1" applyBorder="1" applyAlignment="1">
      <alignment horizontal="center" vertical="center"/>
    </xf>
    <xf numFmtId="164" fontId="20" fillId="0" borderId="19" xfId="0" applyFont="1" applyBorder="1" applyAlignment="1">
      <alignment horizontal="center" vertical="center"/>
    </xf>
    <xf numFmtId="164" fontId="20" fillId="0" borderId="8" xfId="0" applyFont="1" applyBorder="1" applyAlignment="1">
      <alignment horizontal="center" vertical="center"/>
    </xf>
    <xf numFmtId="164" fontId="20" fillId="0" borderId="9" xfId="0" applyFont="1" applyBorder="1" applyAlignment="1">
      <alignment horizontal="center" vertical="center"/>
    </xf>
    <xf numFmtId="164" fontId="20" fillId="0" borderId="14" xfId="0" applyFont="1" applyBorder="1" applyAlignment="1">
      <alignment horizontal="center" vertical="center"/>
    </xf>
    <xf numFmtId="164" fontId="20" fillId="0" borderId="12" xfId="0" applyFont="1" applyBorder="1" applyAlignment="1">
      <alignment horizontal="center" vertical="center"/>
    </xf>
    <xf numFmtId="164" fontId="20" fillId="0" borderId="13" xfId="0" applyFont="1" applyBorder="1" applyAlignment="1">
      <alignment horizontal="center" vertical="center"/>
    </xf>
    <xf numFmtId="164" fontId="20" fillId="0" borderId="5" xfId="0" applyFont="1" applyBorder="1" applyAlignment="1">
      <alignment horizontal="center" vertical="center"/>
    </xf>
    <xf numFmtId="164" fontId="20" fillId="0" borderId="7" xfId="0" applyNumberFormat="1" applyFont="1" applyBorder="1" applyAlignment="1">
      <alignment horizontal="center" vertical="center"/>
    </xf>
    <xf numFmtId="177" fontId="20" fillId="0" borderId="0" xfId="0" applyNumberFormat="1" applyFont="1" applyBorder="1" applyAlignment="1">
      <alignment horizontal="center" vertical="center"/>
    </xf>
    <xf numFmtId="177" fontId="20" fillId="0" borderId="0" xfId="0" applyNumberFormat="1" applyFont="1" applyBorder="1" applyAlignment="1" applyProtection="1">
      <alignment horizontal="center" vertical="center"/>
      <protection locked="0"/>
    </xf>
    <xf numFmtId="180" fontId="20" fillId="0" borderId="0" xfId="0" applyNumberFormat="1" applyFont="1" applyBorder="1" applyAlignment="1">
      <alignment horizontal="center" vertical="center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1" fillId="0" borderId="0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77" fontId="21" fillId="0" borderId="1" xfId="0" applyNumberFormat="1" applyFont="1" applyBorder="1" applyAlignment="1">
      <alignment horizontal="center" vertical="center"/>
    </xf>
    <xf numFmtId="180" fontId="21" fillId="0" borderId="1" xfId="0" applyNumberFormat="1" applyFont="1" applyBorder="1" applyAlignment="1">
      <alignment horizontal="center" vertical="center"/>
    </xf>
    <xf numFmtId="164" fontId="21" fillId="0" borderId="0" xfId="0" applyFont="1" applyBorder="1" applyAlignment="1">
      <alignment/>
    </xf>
    <xf numFmtId="164" fontId="20" fillId="0" borderId="0" xfId="0" applyFont="1" applyAlignment="1">
      <alignment/>
    </xf>
    <xf numFmtId="164" fontId="9" fillId="0" borderId="0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77" fontId="14" fillId="0" borderId="1" xfId="23" applyNumberFormat="1" applyFont="1" applyBorder="1" applyAlignment="1" applyProtection="1">
      <alignment horizontal="center" vertical="center"/>
      <protection/>
    </xf>
    <xf numFmtId="164" fontId="16" fillId="0" borderId="0" xfId="0" applyFont="1" applyAlignment="1">
      <alignment horizontal="center"/>
    </xf>
    <xf numFmtId="164" fontId="11" fillId="0" borderId="7" xfId="0" applyNumberFormat="1" applyFont="1" applyBorder="1" applyAlignment="1">
      <alignment horizontal="center" vertical="center"/>
    </xf>
    <xf numFmtId="177" fontId="11" fillId="0" borderId="0" xfId="23" applyNumberFormat="1" applyFont="1" applyBorder="1" applyAlignment="1" applyProtection="1">
      <alignment horizontal="center" vertical="center"/>
      <protection locked="0"/>
    </xf>
    <xf numFmtId="164" fontId="14" fillId="0" borderId="15" xfId="0" applyNumberFormat="1" applyFont="1" applyBorder="1" applyAlignment="1">
      <alignment horizontal="center" vertical="center"/>
    </xf>
    <xf numFmtId="164" fontId="8" fillId="0" borderId="0" xfId="0" applyFont="1" applyBorder="1" applyAlignment="1">
      <alignment vertical="top"/>
    </xf>
    <xf numFmtId="164" fontId="11" fillId="0" borderId="0" xfId="0" applyFont="1" applyBorder="1" applyAlignment="1">
      <alignment horizontal="right" vertical="top"/>
    </xf>
    <xf numFmtId="164" fontId="11" fillId="0" borderId="0" xfId="0" applyFont="1" applyFill="1" applyBorder="1" applyAlignment="1">
      <alignment horizontal="left" vertical="top"/>
    </xf>
    <xf numFmtId="178" fontId="8" fillId="0" borderId="0" xfId="0" applyNumberFormat="1" applyFont="1" applyAlignment="1">
      <alignment/>
    </xf>
    <xf numFmtId="178" fontId="8" fillId="0" borderId="0" xfId="0" applyNumberFormat="1" applyFont="1" applyBorder="1" applyAlignment="1">
      <alignment/>
    </xf>
    <xf numFmtId="164" fontId="8" fillId="0" borderId="0" xfId="0" applyFont="1" applyBorder="1" applyAlignment="1">
      <alignment horizontal="center" vertical="center"/>
    </xf>
    <xf numFmtId="164" fontId="11" fillId="4" borderId="4" xfId="0" applyFont="1" applyFill="1" applyBorder="1" applyAlignment="1">
      <alignment horizontal="center" vertical="center"/>
    </xf>
    <xf numFmtId="164" fontId="11" fillId="0" borderId="10" xfId="0" applyFont="1" applyBorder="1" applyAlignment="1">
      <alignment horizontal="center" vertical="center" wrapText="1"/>
    </xf>
    <xf numFmtId="164" fontId="11" fillId="0" borderId="10" xfId="0" applyFont="1" applyBorder="1" applyAlignment="1">
      <alignment/>
    </xf>
    <xf numFmtId="164" fontId="11" fillId="0" borderId="22" xfId="0" applyFont="1" applyBorder="1" applyAlignment="1">
      <alignment/>
    </xf>
    <xf numFmtId="164" fontId="17" fillId="0" borderId="0" xfId="0" applyFont="1" applyBorder="1" applyAlignment="1">
      <alignment horizontal="center" vertical="center"/>
    </xf>
    <xf numFmtId="164" fontId="17" fillId="0" borderId="0" xfId="0" applyFont="1" applyBorder="1" applyAlignment="1">
      <alignment/>
    </xf>
    <xf numFmtId="164" fontId="11" fillId="0" borderId="0" xfId="0" applyNumberFormat="1" applyFont="1" applyBorder="1" applyAlignment="1">
      <alignment horizontal="center" vertical="center"/>
    </xf>
    <xf numFmtId="164" fontId="11" fillId="0" borderId="0" xfId="21" applyNumberFormat="1" applyFont="1" applyBorder="1" applyAlignment="1" applyProtection="1">
      <alignment horizontal="center" vertical="center" shrinkToFit="1"/>
      <protection/>
    </xf>
    <xf numFmtId="164" fontId="11" fillId="0" borderId="0" xfId="0" applyNumberFormat="1" applyFont="1" applyBorder="1" applyAlignment="1" applyProtection="1">
      <alignment horizontal="center" vertical="center"/>
      <protection locked="0"/>
    </xf>
    <xf numFmtId="164" fontId="11" fillId="0" borderId="0" xfId="0" applyNumberFormat="1" applyFont="1" applyFill="1" applyBorder="1" applyAlignment="1" applyProtection="1">
      <alignment horizontal="center" vertical="center"/>
      <protection locked="0"/>
    </xf>
    <xf numFmtId="164" fontId="14" fillId="0" borderId="0" xfId="23" applyNumberFormat="1" applyFont="1" applyBorder="1" applyAlignment="1" applyProtection="1">
      <alignment horizontal="center" vertical="center"/>
      <protection/>
    </xf>
    <xf numFmtId="164" fontId="11" fillId="0" borderId="0" xfId="23" applyNumberFormat="1" applyFont="1" applyBorder="1" applyAlignment="1" applyProtection="1">
      <alignment horizontal="center" vertical="center"/>
      <protection/>
    </xf>
    <xf numFmtId="179" fontId="11" fillId="0" borderId="0" xfId="23" applyNumberFormat="1" applyFont="1" applyBorder="1" applyAlignment="1" applyProtection="1">
      <alignment horizontal="center" vertical="center"/>
      <protection/>
    </xf>
    <xf numFmtId="164" fontId="11" fillId="0" borderId="1" xfId="23" applyNumberFormat="1" applyFont="1" applyBorder="1" applyAlignment="1" applyProtection="1">
      <alignment horizontal="center" vertical="center"/>
      <protection/>
    </xf>
    <xf numFmtId="164" fontId="11" fillId="0" borderId="1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</cellXfs>
  <cellStyles count="2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콤마 [0]_(월초P)" xfId="20"/>
    <cellStyle name="콤마 [0]_2. 행정구역" xfId="21"/>
    <cellStyle name="콤마_1" xfId="22"/>
    <cellStyle name="콤마_2. 행정구역" xfId="23"/>
    <cellStyle name="표준_Sheet1" xfId="24"/>
    <cellStyle name="category" xfId="25"/>
    <cellStyle name="Comma [0]_ARN (2)" xfId="26"/>
    <cellStyle name="comma zerodec" xfId="27"/>
    <cellStyle name="Comma_Capex" xfId="28"/>
    <cellStyle name="Currency [0]_CCOCPX" xfId="29"/>
    <cellStyle name="Currency_CCOCPX" xfId="30"/>
    <cellStyle name="Currency1" xfId="31"/>
    <cellStyle name="Dezimal [0]_laroux" xfId="32"/>
    <cellStyle name="Dezimal_laroux" xfId="33"/>
    <cellStyle name="Dollar (zero dec)" xfId="34"/>
    <cellStyle name="Grey" xfId="35"/>
    <cellStyle name="Input [yellow]" xfId="36"/>
    <cellStyle name="Milliers [0]_Arabian Spec" xfId="37"/>
    <cellStyle name="Milliers_Arabian Spec" xfId="38"/>
    <cellStyle name="Mon?aire [0]_Arabian Spec" xfId="39"/>
    <cellStyle name="Mon?aire_Arabian Spec" xfId="40"/>
    <cellStyle name="Normal - Style1" xfId="41"/>
    <cellStyle name="Normal_A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25</xdr:row>
      <xdr:rowOff>0</xdr:rowOff>
    </xdr:from>
    <xdr:to>
      <xdr:col>1</xdr:col>
      <xdr:colOff>95250</xdr:colOff>
      <xdr:row>26</xdr:row>
      <xdr:rowOff>38100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704850" y="7915275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just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12" zoomScaleNormal="12" zoomScaleSheetLayoutView="10" workbookViewId="0" topLeftCell="A1">
      <selection activeCell="A1" sqref="A1"/>
    </sheetView>
  </sheetViews>
  <sheetFormatPr defaultColWidth="8.88671875" defaultRowHeight="13.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SheetLayoutView="100" workbookViewId="0" topLeftCell="H10">
      <selection activeCell="N19" sqref="N19"/>
    </sheetView>
  </sheetViews>
  <sheetFormatPr defaultColWidth="8.88671875" defaultRowHeight="13.5"/>
  <cols>
    <col min="1" max="1" width="14.5546875" style="1" customWidth="1"/>
    <col min="2" max="2" width="8.5546875" style="1" customWidth="1"/>
    <col min="3" max="10" width="7.3359375" style="4" customWidth="1"/>
    <col min="11" max="11" width="2.5546875" style="4" customWidth="1"/>
    <col min="12" max="20" width="7.88671875" style="4" customWidth="1"/>
    <col min="21" max="16384" width="8.88671875" style="4" customWidth="1"/>
  </cols>
  <sheetData>
    <row r="1" spans="1:20" ht="44.25" customHeight="1">
      <c r="A1" s="5" t="s">
        <v>276</v>
      </c>
      <c r="B1" s="5"/>
      <c r="C1" s="5"/>
      <c r="D1" s="5"/>
      <c r="E1" s="5"/>
      <c r="F1" s="5"/>
      <c r="G1" s="5"/>
      <c r="H1" s="5"/>
      <c r="I1" s="5"/>
      <c r="J1" s="5"/>
      <c r="K1" s="190"/>
      <c r="L1" s="5" t="s">
        <v>277</v>
      </c>
      <c r="M1" s="5"/>
      <c r="N1" s="5"/>
      <c r="O1" s="5"/>
      <c r="P1" s="5"/>
      <c r="Q1" s="5"/>
      <c r="R1" s="5"/>
      <c r="S1" s="5"/>
      <c r="T1" s="5"/>
    </row>
    <row r="2" spans="1:20" s="13" customFormat="1" ht="25.5" customHeight="1">
      <c r="A2" s="8" t="s">
        <v>278</v>
      </c>
      <c r="B2" s="12"/>
      <c r="C2" s="8"/>
      <c r="D2" s="8"/>
      <c r="E2" s="8"/>
      <c r="F2" s="8"/>
      <c r="G2" s="8"/>
      <c r="H2" s="8"/>
      <c r="I2" s="8"/>
      <c r="J2" s="8"/>
      <c r="L2" s="8"/>
      <c r="M2" s="8"/>
      <c r="N2" s="8"/>
      <c r="O2" s="8"/>
      <c r="P2" s="8"/>
      <c r="Q2" s="8"/>
      <c r="R2" s="8"/>
      <c r="S2" s="8"/>
      <c r="T2" s="9" t="s">
        <v>279</v>
      </c>
    </row>
    <row r="3" spans="1:21" s="13" customFormat="1" ht="16.5" customHeight="1">
      <c r="A3" s="14" t="s">
        <v>49</v>
      </c>
      <c r="B3" s="99" t="s">
        <v>280</v>
      </c>
      <c r="C3" s="16" t="s">
        <v>281</v>
      </c>
      <c r="D3" s="16"/>
      <c r="E3" s="16"/>
      <c r="F3" s="16"/>
      <c r="G3" s="16" t="s">
        <v>282</v>
      </c>
      <c r="H3" s="16"/>
      <c r="I3" s="16"/>
      <c r="J3" s="16"/>
      <c r="K3" s="17"/>
      <c r="L3" s="127" t="s">
        <v>283</v>
      </c>
      <c r="M3" s="127"/>
      <c r="N3" s="127"/>
      <c r="O3" s="127"/>
      <c r="P3" s="191" t="s">
        <v>284</v>
      </c>
      <c r="Q3" s="191"/>
      <c r="R3" s="191"/>
      <c r="S3" s="191"/>
      <c r="T3" s="191"/>
      <c r="U3" s="17"/>
    </row>
    <row r="4" spans="1:21" s="13" customFormat="1" ht="16.5" customHeight="1">
      <c r="A4" s="20" t="s">
        <v>194</v>
      </c>
      <c r="B4" s="22" t="s">
        <v>285</v>
      </c>
      <c r="C4" s="22" t="s">
        <v>12</v>
      </c>
      <c r="D4" s="20" t="s">
        <v>286</v>
      </c>
      <c r="E4" s="103" t="s">
        <v>287</v>
      </c>
      <c r="F4" s="102" t="s">
        <v>288</v>
      </c>
      <c r="G4" s="17" t="s">
        <v>12</v>
      </c>
      <c r="H4" s="103" t="s">
        <v>289</v>
      </c>
      <c r="I4" s="192" t="s">
        <v>290</v>
      </c>
      <c r="J4" s="101" t="s">
        <v>291</v>
      </c>
      <c r="K4" s="17"/>
      <c r="L4" s="102" t="s">
        <v>292</v>
      </c>
      <c r="M4" s="103" t="s">
        <v>293</v>
      </c>
      <c r="N4" s="103" t="s">
        <v>294</v>
      </c>
      <c r="O4" s="103" t="s">
        <v>295</v>
      </c>
      <c r="P4" s="20" t="s">
        <v>296</v>
      </c>
      <c r="Q4" s="20" t="s">
        <v>297</v>
      </c>
      <c r="R4" s="103" t="s">
        <v>298</v>
      </c>
      <c r="S4" s="193"/>
      <c r="T4" s="194"/>
      <c r="U4" s="17"/>
    </row>
    <row r="5" spans="1:21" s="13" customFormat="1" ht="16.5" customHeight="1">
      <c r="A5" s="20" t="s">
        <v>17</v>
      </c>
      <c r="B5" s="104" t="s">
        <v>299</v>
      </c>
      <c r="C5" s="22"/>
      <c r="D5" s="20" t="s">
        <v>300</v>
      </c>
      <c r="E5" s="22"/>
      <c r="F5" s="20"/>
      <c r="G5" s="17" t="s">
        <v>244</v>
      </c>
      <c r="H5" s="22" t="s">
        <v>301</v>
      </c>
      <c r="I5" s="104" t="s">
        <v>302</v>
      </c>
      <c r="J5" s="21" t="s">
        <v>303</v>
      </c>
      <c r="K5" s="17"/>
      <c r="L5" s="20" t="s">
        <v>304</v>
      </c>
      <c r="M5" s="22" t="s">
        <v>301</v>
      </c>
      <c r="N5" s="22" t="s">
        <v>305</v>
      </c>
      <c r="O5" s="22" t="s">
        <v>306</v>
      </c>
      <c r="P5" s="20"/>
      <c r="Q5" s="20"/>
      <c r="S5" s="22" t="s">
        <v>307</v>
      </c>
      <c r="T5" s="17" t="s">
        <v>308</v>
      </c>
      <c r="U5" s="17"/>
    </row>
    <row r="6" spans="1:21" s="196" customFormat="1" ht="16.5" customHeight="1">
      <c r="A6" s="18" t="s">
        <v>215</v>
      </c>
      <c r="B6" s="28" t="s">
        <v>309</v>
      </c>
      <c r="C6" s="28" t="s">
        <v>21</v>
      </c>
      <c r="D6" s="18" t="s">
        <v>124</v>
      </c>
      <c r="E6" s="28" t="s">
        <v>310</v>
      </c>
      <c r="F6" s="18" t="s">
        <v>311</v>
      </c>
      <c r="G6" s="28" t="s">
        <v>21</v>
      </c>
      <c r="H6" s="28" t="s">
        <v>312</v>
      </c>
      <c r="I6" s="28" t="s">
        <v>313</v>
      </c>
      <c r="J6" s="27" t="s">
        <v>314</v>
      </c>
      <c r="K6" s="17"/>
      <c r="L6" s="18" t="s">
        <v>315</v>
      </c>
      <c r="M6" s="28" t="s">
        <v>316</v>
      </c>
      <c r="N6" s="28" t="s">
        <v>317</v>
      </c>
      <c r="O6" s="28" t="s">
        <v>318</v>
      </c>
      <c r="P6" s="18" t="s">
        <v>21</v>
      </c>
      <c r="Q6" s="18" t="s">
        <v>319</v>
      </c>
      <c r="R6" s="105" t="s">
        <v>320</v>
      </c>
      <c r="S6" s="28"/>
      <c r="T6" s="29"/>
      <c r="U6" s="195"/>
    </row>
    <row r="7" spans="1:20" s="13" customFormat="1" ht="40.5" customHeight="1">
      <c r="A7" s="20">
        <v>2003</v>
      </c>
      <c r="B7" s="197">
        <v>8</v>
      </c>
      <c r="C7" s="197">
        <f>SUM(D7:F7)</f>
        <v>568</v>
      </c>
      <c r="D7" s="197">
        <v>540</v>
      </c>
      <c r="E7" s="197">
        <v>21</v>
      </c>
      <c r="F7" s="197">
        <v>7</v>
      </c>
      <c r="G7" s="197">
        <f>SUM(H7:O7)</f>
        <v>27</v>
      </c>
      <c r="H7" s="198">
        <v>1</v>
      </c>
      <c r="I7" s="198">
        <v>1</v>
      </c>
      <c r="J7" s="198">
        <v>1</v>
      </c>
      <c r="K7" s="198"/>
      <c r="L7" s="198">
        <v>1</v>
      </c>
      <c r="M7" s="198">
        <v>22</v>
      </c>
      <c r="N7" s="198">
        <v>1</v>
      </c>
      <c r="O7" s="198" t="s">
        <v>25</v>
      </c>
      <c r="P7" s="197">
        <f>SUM(Q7:T7)</f>
        <v>21</v>
      </c>
      <c r="Q7" s="197">
        <v>21</v>
      </c>
      <c r="R7" s="197" t="s">
        <v>25</v>
      </c>
      <c r="S7" s="197" t="s">
        <v>25</v>
      </c>
      <c r="T7" s="197" t="s">
        <v>25</v>
      </c>
    </row>
    <row r="8" spans="1:20" s="13" customFormat="1" ht="40.5" customHeight="1">
      <c r="A8" s="20">
        <v>2004</v>
      </c>
      <c r="B8" s="199">
        <v>15</v>
      </c>
      <c r="C8" s="197">
        <f>SUM(D8:F8)</f>
        <v>583</v>
      </c>
      <c r="D8" s="199">
        <v>469</v>
      </c>
      <c r="E8" s="200">
        <v>21</v>
      </c>
      <c r="F8" s="199">
        <v>93</v>
      </c>
      <c r="G8" s="197">
        <f>SUM(H8:O8)</f>
        <v>26</v>
      </c>
      <c r="H8" s="199" t="s">
        <v>25</v>
      </c>
      <c r="I8" s="199">
        <v>1</v>
      </c>
      <c r="J8" s="199">
        <v>1</v>
      </c>
      <c r="K8" s="199"/>
      <c r="L8" s="199">
        <v>1</v>
      </c>
      <c r="M8" s="199">
        <v>22</v>
      </c>
      <c r="N8" s="199">
        <v>1</v>
      </c>
      <c r="O8" s="199" t="s">
        <v>25</v>
      </c>
      <c r="P8" s="197">
        <f>SUM(Q8:T8)</f>
        <v>21</v>
      </c>
      <c r="Q8" s="197">
        <v>21</v>
      </c>
      <c r="R8" s="199" t="s">
        <v>25</v>
      </c>
      <c r="S8" s="199" t="s">
        <v>25</v>
      </c>
      <c r="T8" s="199" t="s">
        <v>25</v>
      </c>
    </row>
    <row r="9" spans="1:20" s="13" customFormat="1" ht="40.5" customHeight="1">
      <c r="A9" s="20">
        <v>2005</v>
      </c>
      <c r="B9" s="199">
        <v>15</v>
      </c>
      <c r="C9" s="197">
        <v>546</v>
      </c>
      <c r="D9" s="199">
        <v>432</v>
      </c>
      <c r="E9" s="200">
        <v>21</v>
      </c>
      <c r="F9" s="199">
        <v>93</v>
      </c>
      <c r="G9" s="197">
        <v>26</v>
      </c>
      <c r="H9" s="199" t="s">
        <v>25</v>
      </c>
      <c r="I9" s="199">
        <v>1</v>
      </c>
      <c r="J9" s="199">
        <v>1</v>
      </c>
      <c r="K9" s="199"/>
      <c r="L9" s="199">
        <v>1</v>
      </c>
      <c r="M9" s="199">
        <v>22</v>
      </c>
      <c r="N9" s="199">
        <v>1</v>
      </c>
      <c r="O9" s="199" t="s">
        <v>25</v>
      </c>
      <c r="P9" s="197">
        <v>21</v>
      </c>
      <c r="Q9" s="197">
        <v>21</v>
      </c>
      <c r="R9" s="199" t="s">
        <v>25</v>
      </c>
      <c r="S9" s="199" t="s">
        <v>25</v>
      </c>
      <c r="T9" s="199" t="s">
        <v>25</v>
      </c>
    </row>
    <row r="10" spans="1:20" s="13" customFormat="1" ht="40.5" customHeight="1">
      <c r="A10" s="20">
        <v>2006</v>
      </c>
      <c r="B10" s="199">
        <v>16</v>
      </c>
      <c r="C10" s="197">
        <v>621</v>
      </c>
      <c r="D10" s="199">
        <v>466</v>
      </c>
      <c r="E10" s="200">
        <v>21</v>
      </c>
      <c r="F10" s="199">
        <v>134</v>
      </c>
      <c r="G10" s="197">
        <v>25</v>
      </c>
      <c r="H10" s="199" t="s">
        <v>25</v>
      </c>
      <c r="I10" s="137">
        <v>0</v>
      </c>
      <c r="J10" s="199">
        <v>1</v>
      </c>
      <c r="K10" s="199"/>
      <c r="L10" s="199">
        <v>1</v>
      </c>
      <c r="M10" s="199">
        <v>22</v>
      </c>
      <c r="N10" s="199">
        <v>1</v>
      </c>
      <c r="O10" s="199" t="s">
        <v>25</v>
      </c>
      <c r="P10" s="197">
        <v>571</v>
      </c>
      <c r="Q10" s="197">
        <v>21</v>
      </c>
      <c r="R10" s="199">
        <v>550</v>
      </c>
      <c r="S10" s="199" t="s">
        <v>25</v>
      </c>
      <c r="T10" s="199" t="s">
        <v>25</v>
      </c>
    </row>
    <row r="11" spans="1:20" s="116" customFormat="1" ht="40.5" customHeight="1">
      <c r="A11" s="36">
        <v>2007</v>
      </c>
      <c r="B11" s="201">
        <v>22</v>
      </c>
      <c r="C11" s="201">
        <v>650</v>
      </c>
      <c r="D11" s="201">
        <v>456</v>
      </c>
      <c r="E11" s="201">
        <v>21</v>
      </c>
      <c r="F11" s="201">
        <v>173</v>
      </c>
      <c r="G11" s="201">
        <v>17</v>
      </c>
      <c r="H11" s="136">
        <v>0</v>
      </c>
      <c r="I11" s="136">
        <v>0</v>
      </c>
      <c r="J11" s="201">
        <v>1</v>
      </c>
      <c r="K11" s="201"/>
      <c r="L11" s="201">
        <v>1</v>
      </c>
      <c r="M11" s="201">
        <v>14</v>
      </c>
      <c r="N11" s="201">
        <v>1</v>
      </c>
      <c r="O11" s="136">
        <v>0</v>
      </c>
      <c r="P11" s="201">
        <v>571</v>
      </c>
      <c r="Q11" s="201">
        <v>21</v>
      </c>
      <c r="R11" s="201">
        <v>550</v>
      </c>
      <c r="S11" s="136">
        <v>0</v>
      </c>
      <c r="T11" s="136">
        <v>0</v>
      </c>
    </row>
    <row r="12" spans="1:20" s="116" customFormat="1" ht="40.5" customHeight="1">
      <c r="A12" s="20" t="s">
        <v>321</v>
      </c>
      <c r="B12" s="202">
        <v>22</v>
      </c>
      <c r="C12" s="202">
        <v>529</v>
      </c>
      <c r="D12" s="202">
        <v>335</v>
      </c>
      <c r="E12" s="202">
        <v>21</v>
      </c>
      <c r="F12" s="202">
        <v>173</v>
      </c>
      <c r="G12" s="202">
        <v>17</v>
      </c>
      <c r="H12" s="203">
        <v>0</v>
      </c>
      <c r="I12" s="203">
        <v>0</v>
      </c>
      <c r="J12" s="202">
        <v>1</v>
      </c>
      <c r="K12" s="197"/>
      <c r="L12" s="202">
        <v>1</v>
      </c>
      <c r="M12" s="202">
        <v>14</v>
      </c>
      <c r="N12" s="202">
        <v>1</v>
      </c>
      <c r="O12" s="203">
        <v>0</v>
      </c>
      <c r="P12" s="202">
        <v>571</v>
      </c>
      <c r="Q12" s="202">
        <v>21</v>
      </c>
      <c r="R12" s="202">
        <v>550</v>
      </c>
      <c r="S12" s="203">
        <v>0</v>
      </c>
      <c r="T12" s="203">
        <v>0</v>
      </c>
    </row>
    <row r="13" spans="1:20" ht="40.5" customHeight="1">
      <c r="A13" s="109" t="s">
        <v>158</v>
      </c>
      <c r="B13" s="119">
        <v>0</v>
      </c>
      <c r="C13" s="202">
        <v>22</v>
      </c>
      <c r="D13" s="197">
        <v>22</v>
      </c>
      <c r="E13" s="119">
        <v>0</v>
      </c>
      <c r="F13" s="119">
        <v>0</v>
      </c>
      <c r="G13" s="119">
        <v>0</v>
      </c>
      <c r="H13" s="119">
        <v>0</v>
      </c>
      <c r="I13" s="119">
        <v>0</v>
      </c>
      <c r="J13" s="119">
        <v>0</v>
      </c>
      <c r="K13" s="197"/>
      <c r="L13" s="119">
        <v>0</v>
      </c>
      <c r="M13" s="119">
        <v>0</v>
      </c>
      <c r="N13" s="119">
        <v>0</v>
      </c>
      <c r="O13" s="119">
        <v>0</v>
      </c>
      <c r="P13" s="119">
        <v>0</v>
      </c>
      <c r="Q13" s="119">
        <v>0</v>
      </c>
      <c r="R13" s="119">
        <v>0</v>
      </c>
      <c r="S13" s="119">
        <v>0</v>
      </c>
      <c r="T13" s="119">
        <v>0</v>
      </c>
    </row>
    <row r="14" spans="1:20" ht="40.5" customHeight="1">
      <c r="A14" s="109" t="s">
        <v>159</v>
      </c>
      <c r="B14" s="119">
        <v>0</v>
      </c>
      <c r="C14" s="202">
        <v>15</v>
      </c>
      <c r="D14" s="197">
        <v>15</v>
      </c>
      <c r="E14" s="119">
        <v>0</v>
      </c>
      <c r="F14" s="119">
        <v>0</v>
      </c>
      <c r="G14" s="119">
        <v>0</v>
      </c>
      <c r="H14" s="119">
        <v>0</v>
      </c>
      <c r="I14" s="119">
        <v>0</v>
      </c>
      <c r="J14" s="119">
        <v>0</v>
      </c>
      <c r="K14" s="197"/>
      <c r="L14" s="119">
        <v>0</v>
      </c>
      <c r="M14" s="119">
        <v>0</v>
      </c>
      <c r="N14" s="119">
        <v>0</v>
      </c>
      <c r="O14" s="119">
        <v>0</v>
      </c>
      <c r="P14" s="119">
        <v>0</v>
      </c>
      <c r="Q14" s="119">
        <v>0</v>
      </c>
      <c r="R14" s="119">
        <v>0</v>
      </c>
      <c r="S14" s="119">
        <v>0</v>
      </c>
      <c r="T14" s="119">
        <v>0</v>
      </c>
    </row>
    <row r="15" spans="1:20" ht="40.5" customHeight="1">
      <c r="A15" s="109" t="s">
        <v>160</v>
      </c>
      <c r="B15" s="119">
        <v>0</v>
      </c>
      <c r="C15" s="202">
        <v>18</v>
      </c>
      <c r="D15" s="197">
        <v>18</v>
      </c>
      <c r="E15" s="119">
        <v>0</v>
      </c>
      <c r="F15" s="119">
        <v>0</v>
      </c>
      <c r="G15" s="119">
        <v>0</v>
      </c>
      <c r="H15" s="119">
        <v>0</v>
      </c>
      <c r="I15" s="119">
        <v>0</v>
      </c>
      <c r="J15" s="119">
        <v>0</v>
      </c>
      <c r="K15" s="197"/>
      <c r="L15" s="119">
        <v>0</v>
      </c>
      <c r="M15" s="119">
        <v>0</v>
      </c>
      <c r="N15" s="119">
        <v>0</v>
      </c>
      <c r="O15" s="119">
        <v>0</v>
      </c>
      <c r="P15" s="119">
        <v>0</v>
      </c>
      <c r="Q15" s="119">
        <v>0</v>
      </c>
      <c r="R15" s="119">
        <v>0</v>
      </c>
      <c r="S15" s="119">
        <v>0</v>
      </c>
      <c r="T15" s="119">
        <v>0</v>
      </c>
    </row>
    <row r="16" spans="1:20" ht="40.5" customHeight="1">
      <c r="A16" s="109" t="s">
        <v>161</v>
      </c>
      <c r="B16" s="119">
        <v>0</v>
      </c>
      <c r="C16" s="202">
        <v>19</v>
      </c>
      <c r="D16" s="197">
        <v>19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97"/>
      <c r="L16" s="119">
        <v>0</v>
      </c>
      <c r="M16" s="119">
        <v>0</v>
      </c>
      <c r="N16" s="119">
        <v>0</v>
      </c>
      <c r="O16" s="119">
        <v>0</v>
      </c>
      <c r="P16" s="119">
        <v>0</v>
      </c>
      <c r="Q16" s="119">
        <v>0</v>
      </c>
      <c r="R16" s="119">
        <v>0</v>
      </c>
      <c r="S16" s="119">
        <v>0</v>
      </c>
      <c r="T16" s="119">
        <v>0</v>
      </c>
    </row>
    <row r="17" spans="1:20" ht="40.5" customHeight="1">
      <c r="A17" s="109" t="s">
        <v>162</v>
      </c>
      <c r="B17" s="119">
        <v>0</v>
      </c>
      <c r="C17" s="202">
        <v>14</v>
      </c>
      <c r="D17" s="197">
        <v>14</v>
      </c>
      <c r="E17" s="119">
        <v>0</v>
      </c>
      <c r="F17" s="119">
        <v>0</v>
      </c>
      <c r="G17" s="119">
        <v>0</v>
      </c>
      <c r="H17" s="119">
        <v>0</v>
      </c>
      <c r="I17" s="119">
        <v>0</v>
      </c>
      <c r="J17" s="119">
        <v>0</v>
      </c>
      <c r="K17" s="197"/>
      <c r="L17" s="119">
        <v>0</v>
      </c>
      <c r="M17" s="119">
        <v>0</v>
      </c>
      <c r="N17" s="119">
        <v>0</v>
      </c>
      <c r="O17" s="119">
        <v>0</v>
      </c>
      <c r="P17" s="119">
        <v>0</v>
      </c>
      <c r="Q17" s="119">
        <v>0</v>
      </c>
      <c r="R17" s="119">
        <v>0</v>
      </c>
      <c r="S17" s="119">
        <v>0</v>
      </c>
      <c r="T17" s="119">
        <v>0</v>
      </c>
    </row>
    <row r="18" spans="1:20" ht="40.5" customHeight="1">
      <c r="A18" s="109" t="s">
        <v>163</v>
      </c>
      <c r="B18" s="119">
        <v>0</v>
      </c>
      <c r="C18" s="202">
        <v>16</v>
      </c>
      <c r="D18" s="197">
        <v>16</v>
      </c>
      <c r="E18" s="119">
        <v>0</v>
      </c>
      <c r="F18" s="119">
        <v>0</v>
      </c>
      <c r="G18" s="119">
        <v>0</v>
      </c>
      <c r="H18" s="119">
        <v>0</v>
      </c>
      <c r="I18" s="119">
        <v>0</v>
      </c>
      <c r="J18" s="119">
        <v>0</v>
      </c>
      <c r="K18" s="197"/>
      <c r="L18" s="119">
        <v>0</v>
      </c>
      <c r="M18" s="119">
        <v>0</v>
      </c>
      <c r="N18" s="119">
        <v>0</v>
      </c>
      <c r="O18" s="119">
        <v>0</v>
      </c>
      <c r="P18" s="119">
        <v>0</v>
      </c>
      <c r="Q18" s="119">
        <v>0</v>
      </c>
      <c r="R18" s="119">
        <v>0</v>
      </c>
      <c r="S18" s="119">
        <v>0</v>
      </c>
      <c r="T18" s="119">
        <v>0</v>
      </c>
    </row>
    <row r="19" spans="1:20" ht="40.5" customHeight="1">
      <c r="A19" s="111" t="s">
        <v>164</v>
      </c>
      <c r="B19" s="112">
        <v>0</v>
      </c>
      <c r="C19" s="204">
        <v>17</v>
      </c>
      <c r="D19" s="205">
        <v>17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206"/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12">
        <v>0</v>
      </c>
      <c r="R19" s="112">
        <v>0</v>
      </c>
      <c r="S19" s="112">
        <v>0</v>
      </c>
      <c r="T19" s="112">
        <v>0</v>
      </c>
    </row>
    <row r="20" ht="13.5">
      <c r="A20" s="13" t="s">
        <v>322</v>
      </c>
    </row>
  </sheetData>
  <mergeCells count="6">
    <mergeCell ref="A1:J1"/>
    <mergeCell ref="L1:T1"/>
    <mergeCell ref="C3:F3"/>
    <mergeCell ref="G3:J3"/>
    <mergeCell ref="L3:O3"/>
    <mergeCell ref="P3:T3"/>
  </mergeCells>
  <printOptions horizontalCentered="1"/>
  <pageMargins left="0.39375" right="0.39375" top="0.5902777777777778" bottom="0.43333333333333335" header="0.39375" footer="0.5118055555555556"/>
  <pageSetup horizontalDpi="300" verticalDpi="300" orientation="landscape" paperSize="9" scale="75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</oddHeader>
  </headerFooter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33"/>
  <sheetViews>
    <sheetView zoomScaleSheetLayoutView="100" workbookViewId="0" topLeftCell="N7">
      <selection activeCell="E30" sqref="E30"/>
    </sheetView>
  </sheetViews>
  <sheetFormatPr defaultColWidth="8.88671875" defaultRowHeight="13.5"/>
  <cols>
    <col min="1" max="1" width="9.77734375" style="1" customWidth="1"/>
    <col min="2" max="7" width="6.6640625" style="2" customWidth="1"/>
    <col min="8" max="8" width="6.6640625" style="1" customWidth="1"/>
    <col min="9" max="9" width="6.6640625" style="2" customWidth="1"/>
    <col min="10" max="12" width="6.6640625" style="1" customWidth="1"/>
    <col min="13" max="13" width="3.10546875" style="3" customWidth="1"/>
    <col min="14" max="23" width="6.10546875" style="1" customWidth="1"/>
    <col min="24" max="25" width="6.10546875" style="4" customWidth="1"/>
    <col min="26" max="16384" width="8.88671875" style="4" customWidth="1"/>
  </cols>
  <sheetData>
    <row r="1" spans="1:25" s="7" customFormat="1" ht="4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 t="s">
        <v>1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s="13" customFormat="1" ht="25.5" customHeight="1">
      <c r="A2" s="8" t="s">
        <v>2</v>
      </c>
      <c r="B2" s="9"/>
      <c r="C2" s="9"/>
      <c r="D2" s="9"/>
      <c r="E2" s="9"/>
      <c r="F2" s="9"/>
      <c r="G2" s="9"/>
      <c r="H2" s="9"/>
      <c r="I2" s="9"/>
      <c r="J2" s="8"/>
      <c r="K2" s="10"/>
      <c r="L2" s="10"/>
      <c r="M2" s="10"/>
      <c r="N2" s="11"/>
      <c r="O2" s="8"/>
      <c r="P2" s="8"/>
      <c r="Q2" s="8"/>
      <c r="R2" s="8"/>
      <c r="S2" s="12"/>
      <c r="T2" s="8"/>
      <c r="U2" s="8"/>
      <c r="V2" s="8"/>
      <c r="W2" s="8"/>
      <c r="Y2" s="9" t="s">
        <v>3</v>
      </c>
    </row>
    <row r="3" spans="1:25" s="10" customFormat="1" ht="16.5" customHeight="1">
      <c r="A3" s="14" t="s">
        <v>4</v>
      </c>
      <c r="B3" s="15" t="s">
        <v>5</v>
      </c>
      <c r="C3" s="15"/>
      <c r="D3" s="15"/>
      <c r="E3" s="15"/>
      <c r="F3" s="15" t="s">
        <v>6</v>
      </c>
      <c r="G3" s="15"/>
      <c r="H3" s="15"/>
      <c r="I3" s="15"/>
      <c r="J3" s="16" t="s">
        <v>7</v>
      </c>
      <c r="K3" s="16"/>
      <c r="L3" s="16"/>
      <c r="M3" s="17"/>
      <c r="N3" s="18"/>
      <c r="O3" s="15" t="s">
        <v>8</v>
      </c>
      <c r="P3" s="15"/>
      <c r="Q3" s="15"/>
      <c r="R3" s="15"/>
      <c r="S3" s="15" t="s">
        <v>9</v>
      </c>
      <c r="T3" s="15"/>
      <c r="U3" s="15"/>
      <c r="V3" s="15"/>
      <c r="W3" s="19" t="s">
        <v>10</v>
      </c>
      <c r="X3" s="19"/>
      <c r="Y3" s="19"/>
    </row>
    <row r="4" spans="1:25" s="10" customFormat="1" ht="16.5" customHeight="1">
      <c r="A4" s="20" t="s">
        <v>11</v>
      </c>
      <c r="B4" s="21" t="s">
        <v>12</v>
      </c>
      <c r="C4" s="21" t="s">
        <v>13</v>
      </c>
      <c r="D4" s="21" t="s">
        <v>14</v>
      </c>
      <c r="E4" s="21" t="s">
        <v>15</v>
      </c>
      <c r="F4" s="21" t="s">
        <v>12</v>
      </c>
      <c r="G4" s="21" t="s">
        <v>16</v>
      </c>
      <c r="H4" s="21" t="s">
        <v>14</v>
      </c>
      <c r="I4" s="22" t="s">
        <v>15</v>
      </c>
      <c r="J4" s="22" t="s">
        <v>12</v>
      </c>
      <c r="K4" s="20" t="s">
        <v>16</v>
      </c>
      <c r="L4" s="17" t="s">
        <v>14</v>
      </c>
      <c r="M4" s="17"/>
      <c r="N4" s="20" t="s">
        <v>15</v>
      </c>
      <c r="O4" s="23" t="s">
        <v>12</v>
      </c>
      <c r="P4" s="20" t="s">
        <v>16</v>
      </c>
      <c r="Q4" s="20" t="s">
        <v>14</v>
      </c>
      <c r="R4" s="17" t="s">
        <v>15</v>
      </c>
      <c r="S4" s="22" t="s">
        <v>12</v>
      </c>
      <c r="T4" s="20" t="s">
        <v>16</v>
      </c>
      <c r="U4" s="17" t="s">
        <v>14</v>
      </c>
      <c r="V4" s="22" t="s">
        <v>15</v>
      </c>
      <c r="W4" s="24" t="s">
        <v>12</v>
      </c>
      <c r="X4" s="25" t="s">
        <v>16</v>
      </c>
      <c r="Y4" s="24" t="s">
        <v>14</v>
      </c>
    </row>
    <row r="5" spans="1:25" s="10" customFormat="1" ht="16.5" customHeight="1">
      <c r="A5" s="20" t="s">
        <v>17</v>
      </c>
      <c r="B5" s="21"/>
      <c r="C5" s="22" t="s">
        <v>18</v>
      </c>
      <c r="D5" s="21"/>
      <c r="E5" s="21" t="s">
        <v>19</v>
      </c>
      <c r="F5" s="21"/>
      <c r="G5" s="22" t="s">
        <v>18</v>
      </c>
      <c r="H5" s="21"/>
      <c r="I5" s="21" t="s">
        <v>19</v>
      </c>
      <c r="J5" s="22"/>
      <c r="K5" s="22" t="s">
        <v>18</v>
      </c>
      <c r="L5" s="17"/>
      <c r="M5" s="17"/>
      <c r="N5" s="20" t="s">
        <v>19</v>
      </c>
      <c r="O5" s="26"/>
      <c r="P5" s="22" t="s">
        <v>18</v>
      </c>
      <c r="Q5" s="20"/>
      <c r="R5" s="21" t="s">
        <v>19</v>
      </c>
      <c r="S5" s="22"/>
      <c r="T5" s="22" t="s">
        <v>18</v>
      </c>
      <c r="U5" s="21"/>
      <c r="V5" s="22" t="s">
        <v>19</v>
      </c>
      <c r="W5" s="17"/>
      <c r="X5" s="22" t="s">
        <v>18</v>
      </c>
      <c r="Y5" s="17"/>
    </row>
    <row r="6" spans="1:29" s="10" customFormat="1" ht="16.5" customHeight="1">
      <c r="A6" s="18" t="s">
        <v>20</v>
      </c>
      <c r="B6" s="27" t="s">
        <v>21</v>
      </c>
      <c r="C6" s="27" t="s">
        <v>22</v>
      </c>
      <c r="D6" s="27" t="s">
        <v>23</v>
      </c>
      <c r="E6" s="27" t="s">
        <v>24</v>
      </c>
      <c r="F6" s="27" t="s">
        <v>21</v>
      </c>
      <c r="G6" s="27" t="s">
        <v>22</v>
      </c>
      <c r="H6" s="27" t="s">
        <v>23</v>
      </c>
      <c r="I6" s="27" t="s">
        <v>24</v>
      </c>
      <c r="J6" s="27" t="s">
        <v>21</v>
      </c>
      <c r="K6" s="28" t="s">
        <v>22</v>
      </c>
      <c r="L6" s="29" t="s">
        <v>23</v>
      </c>
      <c r="M6" s="17"/>
      <c r="N6" s="18" t="s">
        <v>24</v>
      </c>
      <c r="O6" s="30" t="s">
        <v>21</v>
      </c>
      <c r="P6" s="27" t="s">
        <v>22</v>
      </c>
      <c r="Q6" s="28" t="s">
        <v>23</v>
      </c>
      <c r="R6" s="27" t="s">
        <v>24</v>
      </c>
      <c r="S6" s="27" t="s">
        <v>21</v>
      </c>
      <c r="T6" s="27" t="s">
        <v>22</v>
      </c>
      <c r="U6" s="27" t="s">
        <v>23</v>
      </c>
      <c r="V6" s="28" t="s">
        <v>24</v>
      </c>
      <c r="W6" s="29" t="s">
        <v>21</v>
      </c>
      <c r="X6" s="27" t="s">
        <v>22</v>
      </c>
      <c r="Y6" s="27" t="s">
        <v>23</v>
      </c>
      <c r="Z6" s="31"/>
      <c r="AA6" s="32"/>
      <c r="AB6" s="32"/>
      <c r="AC6" s="32"/>
    </row>
    <row r="7" spans="1:25" s="13" customFormat="1" ht="28.5" customHeight="1">
      <c r="A7" s="20">
        <v>2003</v>
      </c>
      <c r="B7" s="33">
        <f>SUM(F7,J7,O7,S7)</f>
        <v>6547</v>
      </c>
      <c r="C7" s="34">
        <f aca="true" t="shared" si="0" ref="C7:E8">SUM(G7,K7,P7,T7,X7)</f>
        <v>98</v>
      </c>
      <c r="D7" s="34">
        <f t="shared" si="0"/>
        <v>6262</v>
      </c>
      <c r="E7" s="34">
        <f t="shared" si="0"/>
        <v>172</v>
      </c>
      <c r="F7" s="35">
        <f>SUM(G7:I7)</f>
        <v>3274</v>
      </c>
      <c r="G7" s="35">
        <v>26</v>
      </c>
      <c r="H7" s="35">
        <v>3204</v>
      </c>
      <c r="I7" s="35">
        <v>44</v>
      </c>
      <c r="J7" s="35">
        <f>SUM(K7:N7)</f>
        <v>459</v>
      </c>
      <c r="K7" s="35">
        <v>27</v>
      </c>
      <c r="L7" s="35">
        <v>417</v>
      </c>
      <c r="M7" s="35"/>
      <c r="N7" s="35">
        <v>15</v>
      </c>
      <c r="O7" s="35">
        <f>SUM(P7:R7)</f>
        <v>2800</v>
      </c>
      <c r="P7" s="35">
        <v>44</v>
      </c>
      <c r="Q7" s="35">
        <v>2636</v>
      </c>
      <c r="R7" s="35">
        <v>120</v>
      </c>
      <c r="S7" s="35">
        <f>SUM(T7:V7)</f>
        <v>14</v>
      </c>
      <c r="T7" s="35">
        <v>1</v>
      </c>
      <c r="U7" s="35">
        <v>5</v>
      </c>
      <c r="V7" s="35">
        <v>8</v>
      </c>
      <c r="W7" s="35">
        <v>1298</v>
      </c>
      <c r="X7" s="35" t="s">
        <v>25</v>
      </c>
      <c r="Y7" s="35" t="s">
        <v>25</v>
      </c>
    </row>
    <row r="8" spans="1:25" s="13" customFormat="1" ht="28.5" customHeight="1">
      <c r="A8" s="20">
        <v>2004</v>
      </c>
      <c r="B8" s="33">
        <f>SUM(F8,J8,O8,S8)</f>
        <v>6856</v>
      </c>
      <c r="C8" s="34">
        <f t="shared" si="0"/>
        <v>210</v>
      </c>
      <c r="D8" s="34">
        <f t="shared" si="0"/>
        <v>7761</v>
      </c>
      <c r="E8" s="34">
        <f t="shared" si="0"/>
        <v>161</v>
      </c>
      <c r="F8" s="35">
        <f>SUM(G8:I8)</f>
        <v>3470</v>
      </c>
      <c r="G8" s="35">
        <v>29</v>
      </c>
      <c r="H8" s="35">
        <v>3397</v>
      </c>
      <c r="I8" s="35">
        <v>44</v>
      </c>
      <c r="J8" s="35">
        <f>SUM(K8:N8)</f>
        <v>461</v>
      </c>
      <c r="K8" s="35">
        <v>34</v>
      </c>
      <c r="L8" s="35">
        <v>415</v>
      </c>
      <c r="M8" s="35"/>
      <c r="N8" s="35">
        <v>12</v>
      </c>
      <c r="O8" s="35">
        <f>SUM(P8:R8)</f>
        <v>2900</v>
      </c>
      <c r="P8" s="35">
        <v>65</v>
      </c>
      <c r="Q8" s="35">
        <v>2724</v>
      </c>
      <c r="R8" s="35">
        <v>111</v>
      </c>
      <c r="S8" s="35">
        <f>SUM(T8:V8)</f>
        <v>25</v>
      </c>
      <c r="T8" s="35">
        <v>13</v>
      </c>
      <c r="U8" s="35">
        <v>6</v>
      </c>
      <c r="V8" s="35">
        <v>6</v>
      </c>
      <c r="W8" s="35">
        <v>1288</v>
      </c>
      <c r="X8" s="35">
        <v>69</v>
      </c>
      <c r="Y8" s="35">
        <v>1219</v>
      </c>
    </row>
    <row r="9" spans="1:25" s="13" customFormat="1" ht="28.5" customHeight="1">
      <c r="A9" s="20">
        <v>2005</v>
      </c>
      <c r="B9" s="34">
        <v>7135</v>
      </c>
      <c r="C9" s="34">
        <v>131</v>
      </c>
      <c r="D9" s="34">
        <v>6821</v>
      </c>
      <c r="E9" s="34">
        <v>183</v>
      </c>
      <c r="F9" s="35">
        <v>3706</v>
      </c>
      <c r="G9" s="35">
        <v>23</v>
      </c>
      <c r="H9" s="35">
        <v>3639</v>
      </c>
      <c r="I9" s="35">
        <v>44</v>
      </c>
      <c r="J9" s="35">
        <v>434</v>
      </c>
      <c r="K9" s="35">
        <v>34</v>
      </c>
      <c r="L9" s="35">
        <v>388</v>
      </c>
      <c r="M9" s="35"/>
      <c r="N9" s="35">
        <v>12</v>
      </c>
      <c r="O9" s="35">
        <v>2969</v>
      </c>
      <c r="P9" s="35">
        <v>64</v>
      </c>
      <c r="Q9" s="35">
        <v>2789</v>
      </c>
      <c r="R9" s="35">
        <v>116</v>
      </c>
      <c r="S9" s="35">
        <v>26</v>
      </c>
      <c r="T9" s="35">
        <v>10</v>
      </c>
      <c r="U9" s="35">
        <v>5</v>
      </c>
      <c r="V9" s="35">
        <v>11</v>
      </c>
      <c r="W9" s="35">
        <v>1292</v>
      </c>
      <c r="X9" s="35">
        <v>71</v>
      </c>
      <c r="Y9" s="35">
        <v>1221</v>
      </c>
    </row>
    <row r="10" spans="1:25" s="13" customFormat="1" ht="28.5" customHeight="1">
      <c r="A10" s="20">
        <v>2006</v>
      </c>
      <c r="B10" s="34">
        <v>7474</v>
      </c>
      <c r="C10" s="34">
        <v>134</v>
      </c>
      <c r="D10" s="34">
        <v>7159</v>
      </c>
      <c r="E10" s="34">
        <v>181</v>
      </c>
      <c r="F10" s="35">
        <v>3895</v>
      </c>
      <c r="G10" s="35">
        <v>25</v>
      </c>
      <c r="H10" s="35">
        <v>3829</v>
      </c>
      <c r="I10" s="35">
        <v>41</v>
      </c>
      <c r="J10" s="35">
        <v>439</v>
      </c>
      <c r="K10" s="35">
        <v>34</v>
      </c>
      <c r="L10" s="35">
        <v>392</v>
      </c>
      <c r="M10" s="35"/>
      <c r="N10" s="35">
        <v>13</v>
      </c>
      <c r="O10" s="35">
        <v>3107</v>
      </c>
      <c r="P10" s="35">
        <v>65</v>
      </c>
      <c r="Q10" s="35">
        <v>2927</v>
      </c>
      <c r="R10" s="35">
        <v>115</v>
      </c>
      <c r="S10" s="35">
        <v>33</v>
      </c>
      <c r="T10" s="35">
        <v>10</v>
      </c>
      <c r="U10" s="35">
        <v>11</v>
      </c>
      <c r="V10" s="35">
        <v>12</v>
      </c>
      <c r="W10" s="35">
        <v>1353</v>
      </c>
      <c r="X10" s="35">
        <v>75</v>
      </c>
      <c r="Y10" s="35">
        <v>1278</v>
      </c>
    </row>
    <row r="11" spans="1:25" s="38" customFormat="1" ht="28.5" customHeight="1">
      <c r="A11" s="36">
        <v>2007</v>
      </c>
      <c r="B11" s="37">
        <f>B23</f>
        <v>8132</v>
      </c>
      <c r="C11" s="37">
        <f>C23</f>
        <v>146</v>
      </c>
      <c r="D11" s="37">
        <f aca="true" t="shared" si="1" ref="D11:X11">D23</f>
        <v>7807</v>
      </c>
      <c r="E11" s="37">
        <f t="shared" si="1"/>
        <v>179</v>
      </c>
      <c r="F11" s="37">
        <f t="shared" si="1"/>
        <v>4347</v>
      </c>
      <c r="G11" s="37">
        <f t="shared" si="1"/>
        <v>30</v>
      </c>
      <c r="H11" s="37">
        <f t="shared" si="1"/>
        <v>4276</v>
      </c>
      <c r="I11" s="37">
        <f t="shared" si="1"/>
        <v>41</v>
      </c>
      <c r="J11" s="37">
        <f t="shared" si="1"/>
        <v>470</v>
      </c>
      <c r="K11" s="37">
        <f t="shared" si="1"/>
        <v>39</v>
      </c>
      <c r="L11" s="37">
        <f t="shared" si="1"/>
        <v>417</v>
      </c>
      <c r="M11" s="37"/>
      <c r="N11" s="37">
        <f t="shared" si="1"/>
        <v>14</v>
      </c>
      <c r="O11" s="37">
        <f t="shared" si="1"/>
        <v>3278</v>
      </c>
      <c r="P11" s="37">
        <f t="shared" si="1"/>
        <v>68</v>
      </c>
      <c r="Q11" s="37">
        <f t="shared" si="1"/>
        <v>3101</v>
      </c>
      <c r="R11" s="37">
        <f t="shared" si="1"/>
        <v>109</v>
      </c>
      <c r="S11" s="37">
        <f t="shared" si="1"/>
        <v>37</v>
      </c>
      <c r="T11" s="37">
        <f t="shared" si="1"/>
        <v>9</v>
      </c>
      <c r="U11" s="37">
        <f t="shared" si="1"/>
        <v>13</v>
      </c>
      <c r="V11" s="37">
        <f t="shared" si="1"/>
        <v>15</v>
      </c>
      <c r="W11" s="37">
        <f t="shared" si="1"/>
        <v>1308</v>
      </c>
      <c r="X11" s="37">
        <f t="shared" si="1"/>
        <v>74</v>
      </c>
      <c r="Y11" s="37">
        <f>Y23</f>
        <v>1234</v>
      </c>
    </row>
    <row r="12" spans="1:25" ht="26.25" customHeight="1">
      <c r="A12" s="39" t="s">
        <v>26</v>
      </c>
      <c r="B12" s="40">
        <f>C12+D12+E12</f>
        <v>7515</v>
      </c>
      <c r="C12" s="41">
        <v>140</v>
      </c>
      <c r="D12" s="41">
        <v>7197</v>
      </c>
      <c r="E12" s="41">
        <v>178</v>
      </c>
      <c r="F12" s="42">
        <v>3913</v>
      </c>
      <c r="G12" s="43">
        <v>32</v>
      </c>
      <c r="H12" s="43">
        <v>3844</v>
      </c>
      <c r="I12" s="43">
        <v>37</v>
      </c>
      <c r="J12" s="42">
        <v>441</v>
      </c>
      <c r="K12" s="43">
        <v>34</v>
      </c>
      <c r="L12" s="43">
        <v>393</v>
      </c>
      <c r="M12" s="44"/>
      <c r="N12" s="43">
        <v>14</v>
      </c>
      <c r="O12" s="42">
        <v>3129</v>
      </c>
      <c r="P12" s="43">
        <v>65</v>
      </c>
      <c r="Q12" s="43">
        <v>2949</v>
      </c>
      <c r="R12" s="43">
        <v>115</v>
      </c>
      <c r="S12" s="42">
        <v>32</v>
      </c>
      <c r="T12" s="43">
        <v>9</v>
      </c>
      <c r="U12" s="43">
        <v>11</v>
      </c>
      <c r="V12" s="43">
        <v>12</v>
      </c>
      <c r="W12" s="42">
        <f>X12+Y12</f>
        <v>1277</v>
      </c>
      <c r="X12" s="45">
        <v>75</v>
      </c>
      <c r="Y12" s="45">
        <v>1202</v>
      </c>
    </row>
    <row r="13" spans="1:25" ht="26.25" customHeight="1">
      <c r="A13" s="39" t="s">
        <v>27</v>
      </c>
      <c r="B13" s="40">
        <f aca="true" t="shared" si="2" ref="B13:B23">C13+D13+E13</f>
        <v>7534</v>
      </c>
      <c r="C13" s="41">
        <v>142</v>
      </c>
      <c r="D13" s="41">
        <v>7214</v>
      </c>
      <c r="E13" s="41">
        <v>178</v>
      </c>
      <c r="F13" s="42">
        <v>3912</v>
      </c>
      <c r="G13" s="43">
        <v>33</v>
      </c>
      <c r="H13" s="43">
        <v>3842</v>
      </c>
      <c r="I13" s="43">
        <v>37</v>
      </c>
      <c r="J13" s="42">
        <v>441</v>
      </c>
      <c r="K13" s="43">
        <v>34</v>
      </c>
      <c r="L13" s="43">
        <v>393</v>
      </c>
      <c r="M13" s="44"/>
      <c r="N13" s="43">
        <v>14</v>
      </c>
      <c r="O13" s="42">
        <v>3148</v>
      </c>
      <c r="P13" s="43">
        <v>66</v>
      </c>
      <c r="Q13" s="43">
        <v>2967</v>
      </c>
      <c r="R13" s="43">
        <v>115</v>
      </c>
      <c r="S13" s="42">
        <v>33</v>
      </c>
      <c r="T13" s="43">
        <v>9</v>
      </c>
      <c r="U13" s="43">
        <v>12</v>
      </c>
      <c r="V13" s="43">
        <v>12</v>
      </c>
      <c r="W13" s="42">
        <f aca="true" t="shared" si="3" ref="W13:W23">X13+Y13</f>
        <v>1277</v>
      </c>
      <c r="X13" s="42">
        <v>74</v>
      </c>
      <c r="Y13" s="42">
        <v>1203</v>
      </c>
    </row>
    <row r="14" spans="1:25" ht="26.25" customHeight="1">
      <c r="A14" s="39" t="s">
        <v>28</v>
      </c>
      <c r="B14" s="40">
        <f t="shared" si="2"/>
        <v>7579</v>
      </c>
      <c r="C14" s="41">
        <v>142</v>
      </c>
      <c r="D14" s="41">
        <v>7260</v>
      </c>
      <c r="E14" s="41">
        <v>177</v>
      </c>
      <c r="F14" s="42">
        <v>3926</v>
      </c>
      <c r="G14" s="43">
        <v>33</v>
      </c>
      <c r="H14" s="43">
        <v>3856</v>
      </c>
      <c r="I14" s="43">
        <v>37</v>
      </c>
      <c r="J14" s="42">
        <v>443</v>
      </c>
      <c r="K14" s="43">
        <v>34</v>
      </c>
      <c r="L14" s="43">
        <v>395</v>
      </c>
      <c r="M14" s="44"/>
      <c r="N14" s="43">
        <v>14</v>
      </c>
      <c r="O14" s="42">
        <v>3177</v>
      </c>
      <c r="P14" s="43">
        <v>66</v>
      </c>
      <c r="Q14" s="43">
        <v>2997</v>
      </c>
      <c r="R14" s="43">
        <v>114</v>
      </c>
      <c r="S14" s="42">
        <v>33</v>
      </c>
      <c r="T14" s="43">
        <v>9</v>
      </c>
      <c r="U14" s="43">
        <v>12</v>
      </c>
      <c r="V14" s="43">
        <v>12</v>
      </c>
      <c r="W14" s="42">
        <f t="shared" si="3"/>
        <v>1277</v>
      </c>
      <c r="X14" s="42">
        <v>74</v>
      </c>
      <c r="Y14" s="42">
        <v>1203</v>
      </c>
    </row>
    <row r="15" spans="1:25" ht="26.25" customHeight="1">
      <c r="A15" s="39" t="s">
        <v>29</v>
      </c>
      <c r="B15" s="40">
        <f t="shared" si="2"/>
        <v>7646</v>
      </c>
      <c r="C15" s="41">
        <v>143</v>
      </c>
      <c r="D15" s="41">
        <v>7326</v>
      </c>
      <c r="E15" s="41">
        <v>177</v>
      </c>
      <c r="F15" s="42">
        <v>3964</v>
      </c>
      <c r="G15" s="43">
        <v>33</v>
      </c>
      <c r="H15" s="43">
        <v>3894</v>
      </c>
      <c r="I15" s="43">
        <v>37</v>
      </c>
      <c r="J15" s="42">
        <v>449</v>
      </c>
      <c r="K15" s="43">
        <v>34</v>
      </c>
      <c r="L15" s="43">
        <v>401</v>
      </c>
      <c r="M15" s="44"/>
      <c r="N15" s="43">
        <v>14</v>
      </c>
      <c r="O15" s="42">
        <v>3200</v>
      </c>
      <c r="P15" s="43">
        <v>67</v>
      </c>
      <c r="Q15" s="43">
        <v>3019</v>
      </c>
      <c r="R15" s="43">
        <v>114</v>
      </c>
      <c r="S15" s="42">
        <v>33</v>
      </c>
      <c r="T15" s="43">
        <v>9</v>
      </c>
      <c r="U15" s="43">
        <v>12</v>
      </c>
      <c r="V15" s="43">
        <v>12</v>
      </c>
      <c r="W15" s="42">
        <f t="shared" si="3"/>
        <v>1274</v>
      </c>
      <c r="X15" s="42">
        <v>74</v>
      </c>
      <c r="Y15" s="42">
        <v>1200</v>
      </c>
    </row>
    <row r="16" spans="1:25" ht="26.25" customHeight="1">
      <c r="A16" s="39" t="s">
        <v>30</v>
      </c>
      <c r="B16" s="40">
        <f t="shared" si="2"/>
        <v>7722</v>
      </c>
      <c r="C16" s="41">
        <v>145</v>
      </c>
      <c r="D16" s="41">
        <v>7395</v>
      </c>
      <c r="E16" s="41">
        <v>182</v>
      </c>
      <c r="F16" s="42">
        <v>4019</v>
      </c>
      <c r="G16" s="43">
        <v>33</v>
      </c>
      <c r="H16" s="43">
        <v>3945</v>
      </c>
      <c r="I16" s="46">
        <v>41</v>
      </c>
      <c r="J16" s="42">
        <v>451</v>
      </c>
      <c r="K16" s="43">
        <v>36</v>
      </c>
      <c r="L16" s="43">
        <v>402</v>
      </c>
      <c r="M16" s="44"/>
      <c r="N16" s="43">
        <v>13</v>
      </c>
      <c r="O16" s="42">
        <v>3217</v>
      </c>
      <c r="P16" s="43">
        <v>67</v>
      </c>
      <c r="Q16" s="43">
        <v>3035</v>
      </c>
      <c r="R16" s="46">
        <v>115</v>
      </c>
      <c r="S16" s="42">
        <v>35</v>
      </c>
      <c r="T16" s="43">
        <v>9</v>
      </c>
      <c r="U16" s="43">
        <v>13</v>
      </c>
      <c r="V16" s="46">
        <v>13</v>
      </c>
      <c r="W16" s="42">
        <f t="shared" si="3"/>
        <v>1274</v>
      </c>
      <c r="X16" s="42">
        <v>74</v>
      </c>
      <c r="Y16" s="42">
        <v>1200</v>
      </c>
    </row>
    <row r="17" spans="1:25" ht="26.25" customHeight="1">
      <c r="A17" s="39" t="s">
        <v>31</v>
      </c>
      <c r="B17" s="40">
        <f t="shared" si="2"/>
        <v>7798</v>
      </c>
      <c r="C17" s="41">
        <v>145</v>
      </c>
      <c r="D17" s="41">
        <v>7471</v>
      </c>
      <c r="E17" s="41">
        <v>182</v>
      </c>
      <c r="F17" s="42">
        <v>4085</v>
      </c>
      <c r="G17" s="43">
        <v>33</v>
      </c>
      <c r="H17" s="43">
        <v>4011</v>
      </c>
      <c r="I17" s="46">
        <v>41</v>
      </c>
      <c r="J17" s="42">
        <v>455</v>
      </c>
      <c r="K17" s="43">
        <v>36</v>
      </c>
      <c r="L17" s="43">
        <v>406</v>
      </c>
      <c r="M17" s="44"/>
      <c r="N17" s="43">
        <v>13</v>
      </c>
      <c r="O17" s="42">
        <v>3223</v>
      </c>
      <c r="P17" s="43">
        <v>67</v>
      </c>
      <c r="Q17" s="43">
        <v>3041</v>
      </c>
      <c r="R17" s="46">
        <v>115</v>
      </c>
      <c r="S17" s="42">
        <v>35</v>
      </c>
      <c r="T17" s="43">
        <v>9</v>
      </c>
      <c r="U17" s="43">
        <v>13</v>
      </c>
      <c r="V17" s="46">
        <v>13</v>
      </c>
      <c r="W17" s="42">
        <f t="shared" si="3"/>
        <v>1283</v>
      </c>
      <c r="X17" s="42">
        <v>75</v>
      </c>
      <c r="Y17" s="42">
        <v>1208</v>
      </c>
    </row>
    <row r="18" spans="1:25" ht="26.25" customHeight="1">
      <c r="A18" s="39" t="s">
        <v>32</v>
      </c>
      <c r="B18" s="40">
        <f t="shared" si="2"/>
        <v>7819</v>
      </c>
      <c r="C18" s="41">
        <v>149</v>
      </c>
      <c r="D18" s="41">
        <v>7489</v>
      </c>
      <c r="E18" s="41">
        <v>181</v>
      </c>
      <c r="F18" s="42">
        <v>4092</v>
      </c>
      <c r="G18" s="43">
        <v>35</v>
      </c>
      <c r="H18" s="43">
        <v>4016</v>
      </c>
      <c r="I18" s="46">
        <v>41</v>
      </c>
      <c r="J18" s="42">
        <v>459</v>
      </c>
      <c r="K18" s="43">
        <v>37</v>
      </c>
      <c r="L18" s="43">
        <v>409</v>
      </c>
      <c r="M18" s="44"/>
      <c r="N18" s="43">
        <v>13</v>
      </c>
      <c r="O18" s="42">
        <v>3232</v>
      </c>
      <c r="P18" s="43">
        <v>68</v>
      </c>
      <c r="Q18" s="43">
        <v>3050</v>
      </c>
      <c r="R18" s="46">
        <v>114</v>
      </c>
      <c r="S18" s="42">
        <v>36</v>
      </c>
      <c r="T18" s="43">
        <v>9</v>
      </c>
      <c r="U18" s="43">
        <v>14</v>
      </c>
      <c r="V18" s="46">
        <v>13</v>
      </c>
      <c r="W18" s="42">
        <f t="shared" si="3"/>
        <v>1280</v>
      </c>
      <c r="X18" s="42">
        <v>75</v>
      </c>
      <c r="Y18" s="42">
        <v>1205</v>
      </c>
    </row>
    <row r="19" spans="1:25" ht="26.25" customHeight="1">
      <c r="A19" s="39" t="s">
        <v>33</v>
      </c>
      <c r="B19" s="40">
        <f t="shared" si="2"/>
        <v>7815</v>
      </c>
      <c r="C19" s="41">
        <v>148</v>
      </c>
      <c r="D19" s="41">
        <v>7487</v>
      </c>
      <c r="E19" s="41">
        <v>180</v>
      </c>
      <c r="F19" s="42">
        <v>4078</v>
      </c>
      <c r="G19" s="43">
        <v>34</v>
      </c>
      <c r="H19" s="43">
        <v>4003</v>
      </c>
      <c r="I19" s="46">
        <v>41</v>
      </c>
      <c r="J19" s="42">
        <v>460</v>
      </c>
      <c r="K19" s="43">
        <v>37</v>
      </c>
      <c r="L19" s="43">
        <v>409</v>
      </c>
      <c r="M19" s="44"/>
      <c r="N19" s="43">
        <v>14</v>
      </c>
      <c r="O19" s="42">
        <v>3242</v>
      </c>
      <c r="P19" s="43">
        <v>68</v>
      </c>
      <c r="Q19" s="43">
        <v>3062</v>
      </c>
      <c r="R19" s="46">
        <v>112</v>
      </c>
      <c r="S19" s="42">
        <v>35</v>
      </c>
      <c r="T19" s="43">
        <v>9</v>
      </c>
      <c r="U19" s="43">
        <v>13</v>
      </c>
      <c r="V19" s="46">
        <v>13</v>
      </c>
      <c r="W19" s="42">
        <f t="shared" si="3"/>
        <v>1278</v>
      </c>
      <c r="X19" s="42">
        <v>75</v>
      </c>
      <c r="Y19" s="42">
        <v>1203</v>
      </c>
    </row>
    <row r="20" spans="1:25" ht="26.25" customHeight="1">
      <c r="A20" s="39" t="s">
        <v>34</v>
      </c>
      <c r="B20" s="40">
        <f t="shared" si="2"/>
        <v>7823</v>
      </c>
      <c r="C20" s="41">
        <v>144</v>
      </c>
      <c r="D20" s="41">
        <v>7501</v>
      </c>
      <c r="E20" s="41">
        <v>178</v>
      </c>
      <c r="F20" s="42">
        <v>4079</v>
      </c>
      <c r="G20" s="43">
        <v>32</v>
      </c>
      <c r="H20" s="43">
        <v>4006</v>
      </c>
      <c r="I20" s="46">
        <v>41</v>
      </c>
      <c r="J20" s="42">
        <v>462</v>
      </c>
      <c r="K20" s="43">
        <v>37</v>
      </c>
      <c r="L20" s="43">
        <v>411</v>
      </c>
      <c r="M20" s="44"/>
      <c r="N20" s="43">
        <v>14</v>
      </c>
      <c r="O20" s="42">
        <v>3246</v>
      </c>
      <c r="P20" s="43">
        <v>66</v>
      </c>
      <c r="Q20" s="43">
        <v>3070</v>
      </c>
      <c r="R20" s="46">
        <v>110</v>
      </c>
      <c r="S20" s="42">
        <v>36</v>
      </c>
      <c r="T20" s="43">
        <v>9</v>
      </c>
      <c r="U20" s="43">
        <v>14</v>
      </c>
      <c r="V20" s="46">
        <v>13</v>
      </c>
      <c r="W20" s="42">
        <f t="shared" si="3"/>
        <v>1284</v>
      </c>
      <c r="X20" s="42">
        <v>75</v>
      </c>
      <c r="Y20" s="42">
        <v>1209</v>
      </c>
    </row>
    <row r="21" spans="1:25" ht="26.25" customHeight="1">
      <c r="A21" s="39" t="s">
        <v>35</v>
      </c>
      <c r="B21" s="40">
        <f t="shared" si="2"/>
        <v>7857</v>
      </c>
      <c r="C21" s="41">
        <v>145</v>
      </c>
      <c r="D21" s="41">
        <v>7532</v>
      </c>
      <c r="E21" s="41">
        <v>180</v>
      </c>
      <c r="F21" s="42">
        <v>4095</v>
      </c>
      <c r="G21" s="43">
        <v>32</v>
      </c>
      <c r="H21" s="43">
        <v>4022</v>
      </c>
      <c r="I21" s="46">
        <v>41</v>
      </c>
      <c r="J21" s="42">
        <v>463</v>
      </c>
      <c r="K21" s="43">
        <v>37</v>
      </c>
      <c r="L21" s="43">
        <v>412</v>
      </c>
      <c r="M21" s="44"/>
      <c r="N21" s="43">
        <v>14</v>
      </c>
      <c r="O21" s="42">
        <v>3263</v>
      </c>
      <c r="P21" s="43">
        <v>67</v>
      </c>
      <c r="Q21" s="43">
        <v>3085</v>
      </c>
      <c r="R21" s="46">
        <v>111</v>
      </c>
      <c r="S21" s="42">
        <v>36</v>
      </c>
      <c r="T21" s="43">
        <v>9</v>
      </c>
      <c r="U21" s="43">
        <v>13</v>
      </c>
      <c r="V21" s="46">
        <v>14</v>
      </c>
      <c r="W21" s="42">
        <f t="shared" si="3"/>
        <v>1285</v>
      </c>
      <c r="X21" s="42">
        <v>75</v>
      </c>
      <c r="Y21" s="42">
        <v>1210</v>
      </c>
    </row>
    <row r="22" spans="1:25" s="49" customFormat="1" ht="26.25" customHeight="1">
      <c r="A22" s="47" t="s">
        <v>36</v>
      </c>
      <c r="B22" s="40">
        <f t="shared" si="2"/>
        <v>7883</v>
      </c>
      <c r="C22" s="41">
        <v>145</v>
      </c>
      <c r="D22" s="41">
        <v>7560</v>
      </c>
      <c r="E22" s="41">
        <v>178</v>
      </c>
      <c r="F22" s="42">
        <v>4115</v>
      </c>
      <c r="G22" s="43">
        <v>32</v>
      </c>
      <c r="H22" s="43">
        <v>4042</v>
      </c>
      <c r="I22" s="46">
        <v>41</v>
      </c>
      <c r="J22" s="42">
        <v>463</v>
      </c>
      <c r="K22" s="43">
        <v>37</v>
      </c>
      <c r="L22" s="43">
        <v>412</v>
      </c>
      <c r="M22" s="48"/>
      <c r="N22" s="43">
        <v>14</v>
      </c>
      <c r="O22" s="42">
        <v>3269</v>
      </c>
      <c r="P22" s="43">
        <v>67</v>
      </c>
      <c r="Q22" s="43">
        <v>3093</v>
      </c>
      <c r="R22" s="46">
        <v>109</v>
      </c>
      <c r="S22" s="42">
        <v>36</v>
      </c>
      <c r="T22" s="43">
        <v>9</v>
      </c>
      <c r="U22" s="43">
        <v>13</v>
      </c>
      <c r="V22" s="46">
        <v>14</v>
      </c>
      <c r="W22" s="42">
        <f t="shared" si="3"/>
        <v>1284</v>
      </c>
      <c r="X22" s="42">
        <v>74</v>
      </c>
      <c r="Y22" s="42">
        <v>1210</v>
      </c>
    </row>
    <row r="23" spans="1:25" s="49" customFormat="1" ht="26.25" customHeight="1">
      <c r="A23" s="50" t="s">
        <v>37</v>
      </c>
      <c r="B23" s="51">
        <f t="shared" si="2"/>
        <v>8132</v>
      </c>
      <c r="C23" s="52">
        <v>146</v>
      </c>
      <c r="D23" s="52">
        <v>7807</v>
      </c>
      <c r="E23" s="52">
        <v>179</v>
      </c>
      <c r="F23" s="53">
        <v>4347</v>
      </c>
      <c r="G23" s="54">
        <v>30</v>
      </c>
      <c r="H23" s="54">
        <v>4276</v>
      </c>
      <c r="I23" s="55">
        <v>41</v>
      </c>
      <c r="J23" s="53">
        <v>470</v>
      </c>
      <c r="K23" s="54">
        <v>39</v>
      </c>
      <c r="L23" s="54">
        <v>417</v>
      </c>
      <c r="M23" s="56"/>
      <c r="N23" s="54">
        <v>14</v>
      </c>
      <c r="O23" s="53">
        <v>3278</v>
      </c>
      <c r="P23" s="54">
        <v>68</v>
      </c>
      <c r="Q23" s="54">
        <v>3101</v>
      </c>
      <c r="R23" s="55">
        <v>109</v>
      </c>
      <c r="S23" s="53">
        <v>37</v>
      </c>
      <c r="T23" s="54">
        <v>9</v>
      </c>
      <c r="U23" s="54">
        <v>13</v>
      </c>
      <c r="V23" s="55">
        <v>15</v>
      </c>
      <c r="W23" s="53">
        <f t="shared" si="3"/>
        <v>1308</v>
      </c>
      <c r="X23" s="53">
        <v>74</v>
      </c>
      <c r="Y23" s="53">
        <v>1234</v>
      </c>
    </row>
    <row r="24" spans="1:23" ht="15.75" customHeight="1">
      <c r="A24" s="57" t="s">
        <v>38</v>
      </c>
      <c r="H24" s="58"/>
      <c r="I24" s="59"/>
      <c r="J24" s="59"/>
      <c r="K24" s="59"/>
      <c r="L24" s="59"/>
      <c r="M24" s="60"/>
      <c r="N24" s="59"/>
      <c r="O24" s="59"/>
      <c r="P24" s="59"/>
      <c r="Q24" s="59"/>
      <c r="R24" s="59"/>
      <c r="S24" s="2"/>
      <c r="T24" s="59"/>
      <c r="U24" s="59"/>
      <c r="V24" s="59"/>
      <c r="W24" s="4"/>
    </row>
    <row r="25" spans="1:23" ht="13.5">
      <c r="A25" s="61" t="s">
        <v>39</v>
      </c>
      <c r="E25" s="62"/>
      <c r="N25" s="63" t="s">
        <v>40</v>
      </c>
      <c r="W25" s="4"/>
    </row>
    <row r="26" ht="13.5">
      <c r="A26" s="63"/>
    </row>
    <row r="27" ht="13.5">
      <c r="A27" s="63"/>
    </row>
    <row r="28" ht="13.5">
      <c r="A28" s="63"/>
    </row>
    <row r="29" ht="13.5">
      <c r="A29" s="63"/>
    </row>
    <row r="30" ht="13.5">
      <c r="A30" s="63"/>
    </row>
    <row r="31" ht="13.5">
      <c r="A31" s="63"/>
    </row>
    <row r="32" ht="13.5">
      <c r="A32" s="63"/>
    </row>
    <row r="33" ht="13.5">
      <c r="A33" s="63"/>
    </row>
  </sheetData>
  <mergeCells count="8">
    <mergeCell ref="A1:L1"/>
    <mergeCell ref="N1:Y1"/>
    <mergeCell ref="B3:E3"/>
    <mergeCell ref="F3:I3"/>
    <mergeCell ref="J3:L3"/>
    <mergeCell ref="O3:R3"/>
    <mergeCell ref="S3:V3"/>
    <mergeCell ref="W3:Y3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1"/>
  <sheetViews>
    <sheetView workbookViewId="0" topLeftCell="G6">
      <selection activeCell="L9" sqref="L9"/>
    </sheetView>
  </sheetViews>
  <sheetFormatPr defaultColWidth="7.99609375" defaultRowHeight="13.5"/>
  <cols>
    <col min="1" max="1" width="11.10546875" style="1" customWidth="1"/>
    <col min="2" max="7" width="11.10546875" style="64" customWidth="1"/>
    <col min="8" max="8" width="2.77734375" style="64" customWidth="1"/>
    <col min="9" max="12" width="11.10546875" style="1" customWidth="1"/>
    <col min="13" max="14" width="11.10546875" style="64" customWidth="1"/>
    <col min="15" max="16384" width="7.99609375" style="4" customWidth="1"/>
  </cols>
  <sheetData>
    <row r="1" spans="1:14" s="7" customFormat="1" ht="45" customHeight="1">
      <c r="A1" s="5" t="s">
        <v>41</v>
      </c>
      <c r="B1" s="5"/>
      <c r="C1" s="5"/>
      <c r="D1" s="5"/>
      <c r="E1" s="5"/>
      <c r="F1" s="5"/>
      <c r="G1" s="5"/>
      <c r="H1" s="65"/>
      <c r="I1" s="6" t="s">
        <v>42</v>
      </c>
      <c r="J1" s="6"/>
      <c r="K1" s="6"/>
      <c r="L1" s="6"/>
      <c r="M1" s="6"/>
      <c r="N1" s="6"/>
    </row>
    <row r="2" spans="1:14" s="13" customFormat="1" ht="25.5" customHeight="1">
      <c r="A2" s="66" t="s">
        <v>43</v>
      </c>
      <c r="B2" s="67"/>
      <c r="C2" s="68"/>
      <c r="D2" s="68"/>
      <c r="E2" s="68"/>
      <c r="F2" s="68"/>
      <c r="G2" s="9"/>
      <c r="H2" s="69"/>
      <c r="I2" s="8"/>
      <c r="J2" s="8"/>
      <c r="K2" s="8"/>
      <c r="L2" s="8"/>
      <c r="M2" s="68"/>
      <c r="N2" s="9" t="s">
        <v>44</v>
      </c>
    </row>
    <row r="3" spans="2:14" s="13" customFormat="1" ht="16.5" customHeight="1">
      <c r="B3" s="70" t="s">
        <v>45</v>
      </c>
      <c r="C3" s="70"/>
      <c r="D3" s="71" t="s">
        <v>46</v>
      </c>
      <c r="E3" s="71"/>
      <c r="F3" s="71"/>
      <c r="G3" s="71"/>
      <c r="H3" s="72"/>
      <c r="I3" s="73" t="s">
        <v>47</v>
      </c>
      <c r="J3" s="73"/>
      <c r="K3" s="73"/>
      <c r="L3" s="73"/>
      <c r="M3" s="74" t="s">
        <v>48</v>
      </c>
      <c r="N3" s="74"/>
    </row>
    <row r="4" spans="1:14" s="13" customFormat="1" ht="16.5" customHeight="1">
      <c r="A4" s="17" t="s">
        <v>49</v>
      </c>
      <c r="B4" s="70"/>
      <c r="C4" s="70"/>
      <c r="D4" s="75" t="s">
        <v>50</v>
      </c>
      <c r="E4" s="75"/>
      <c r="F4" s="76" t="s">
        <v>51</v>
      </c>
      <c r="G4" s="76"/>
      <c r="H4" s="72"/>
      <c r="I4" s="77" t="s">
        <v>52</v>
      </c>
      <c r="J4" s="77"/>
      <c r="K4" s="76" t="s">
        <v>53</v>
      </c>
      <c r="L4" s="76"/>
      <c r="M4" s="74"/>
      <c r="N4" s="74"/>
    </row>
    <row r="5" spans="1:14" s="13" customFormat="1" ht="16.5" customHeight="1">
      <c r="A5" s="20" t="s">
        <v>54</v>
      </c>
      <c r="B5" s="72" t="s">
        <v>55</v>
      </c>
      <c r="C5" s="78" t="s">
        <v>56</v>
      </c>
      <c r="D5" s="72" t="s">
        <v>55</v>
      </c>
      <c r="E5" s="78" t="s">
        <v>56</v>
      </c>
      <c r="F5" s="72" t="s">
        <v>55</v>
      </c>
      <c r="G5" s="79" t="s">
        <v>56</v>
      </c>
      <c r="H5" s="72"/>
      <c r="I5" s="72" t="s">
        <v>55</v>
      </c>
      <c r="J5" s="78" t="s">
        <v>56</v>
      </c>
      <c r="K5" s="72" t="s">
        <v>55</v>
      </c>
      <c r="L5" s="78" t="s">
        <v>56</v>
      </c>
      <c r="M5" s="72" t="s">
        <v>55</v>
      </c>
      <c r="N5" s="79" t="s">
        <v>56</v>
      </c>
    </row>
    <row r="6" spans="1:14" s="13" customFormat="1" ht="16.5" customHeight="1">
      <c r="A6" s="80"/>
      <c r="B6" s="81" t="s">
        <v>57</v>
      </c>
      <c r="C6" s="82" t="s">
        <v>58</v>
      </c>
      <c r="D6" s="81" t="s">
        <v>57</v>
      </c>
      <c r="E6" s="82" t="s">
        <v>58</v>
      </c>
      <c r="F6" s="81" t="s">
        <v>57</v>
      </c>
      <c r="G6" s="83" t="s">
        <v>58</v>
      </c>
      <c r="H6" s="72"/>
      <c r="I6" s="81" t="s">
        <v>57</v>
      </c>
      <c r="J6" s="82" t="s">
        <v>58</v>
      </c>
      <c r="K6" s="81" t="s">
        <v>57</v>
      </c>
      <c r="L6" s="82" t="s">
        <v>58</v>
      </c>
      <c r="M6" s="81" t="s">
        <v>57</v>
      </c>
      <c r="N6" s="83" t="s">
        <v>58</v>
      </c>
    </row>
    <row r="7" spans="1:14" s="13" customFormat="1" ht="99.75" customHeight="1">
      <c r="A7" s="20">
        <v>2003</v>
      </c>
      <c r="B7" s="84">
        <f>SUM(D7+F7+I7+K7+M7)</f>
        <v>221</v>
      </c>
      <c r="C7" s="84">
        <f>SUM(E7+G7+J7+L7+N7)</f>
        <v>3864</v>
      </c>
      <c r="D7" s="85">
        <v>29</v>
      </c>
      <c r="E7" s="85">
        <v>1990</v>
      </c>
      <c r="F7" s="85" t="s">
        <v>25</v>
      </c>
      <c r="G7" s="85">
        <v>0</v>
      </c>
      <c r="H7" s="85"/>
      <c r="I7" s="85">
        <v>4</v>
      </c>
      <c r="J7" s="85">
        <v>240</v>
      </c>
      <c r="K7" s="85" t="s">
        <v>25</v>
      </c>
      <c r="L7" s="85" t="s">
        <v>25</v>
      </c>
      <c r="M7" s="85">
        <v>188</v>
      </c>
      <c r="N7" s="85">
        <v>1634</v>
      </c>
    </row>
    <row r="8" spans="1:14" s="13" customFormat="1" ht="99.75" customHeight="1">
      <c r="A8" s="20">
        <v>2004</v>
      </c>
      <c r="B8" s="84">
        <v>224</v>
      </c>
      <c r="C8" s="84">
        <v>3923</v>
      </c>
      <c r="D8" s="45">
        <v>29</v>
      </c>
      <c r="E8" s="45">
        <v>1990</v>
      </c>
      <c r="F8" s="86" t="s">
        <v>25</v>
      </c>
      <c r="G8" s="86" t="s">
        <v>25</v>
      </c>
      <c r="H8" s="86"/>
      <c r="I8" s="44">
        <v>5</v>
      </c>
      <c r="J8" s="44">
        <v>262</v>
      </c>
      <c r="K8" s="86" t="s">
        <v>25</v>
      </c>
      <c r="L8" s="86" t="s">
        <v>25</v>
      </c>
      <c r="M8" s="44">
        <v>185</v>
      </c>
      <c r="N8" s="44">
        <v>1467</v>
      </c>
    </row>
    <row r="9" spans="1:14" s="13" customFormat="1" ht="99.75" customHeight="1">
      <c r="A9" s="20">
        <v>2005</v>
      </c>
      <c r="B9" s="84">
        <v>239</v>
      </c>
      <c r="C9" s="84">
        <v>3992</v>
      </c>
      <c r="D9" s="45">
        <v>29</v>
      </c>
      <c r="E9" s="45">
        <v>1990</v>
      </c>
      <c r="F9" s="86" t="s">
        <v>25</v>
      </c>
      <c r="G9" s="86" t="s">
        <v>25</v>
      </c>
      <c r="H9" s="86"/>
      <c r="I9" s="44">
        <v>5</v>
      </c>
      <c r="J9" s="44">
        <v>262</v>
      </c>
      <c r="K9" s="86" t="s">
        <v>25</v>
      </c>
      <c r="L9" s="86">
        <v>10</v>
      </c>
      <c r="M9" s="44">
        <v>199</v>
      </c>
      <c r="N9" s="44">
        <v>1526</v>
      </c>
    </row>
    <row r="10" spans="1:14" s="13" customFormat="1" ht="99.75" customHeight="1">
      <c r="A10" s="20">
        <v>2006</v>
      </c>
      <c r="B10" s="84">
        <v>303</v>
      </c>
      <c r="C10" s="84">
        <v>3610</v>
      </c>
      <c r="D10" s="45" t="s">
        <v>25</v>
      </c>
      <c r="E10" s="45" t="s">
        <v>25</v>
      </c>
      <c r="F10" s="86">
        <v>12</v>
      </c>
      <c r="G10" s="86">
        <v>699</v>
      </c>
      <c r="H10" s="86"/>
      <c r="I10" s="44">
        <v>15</v>
      </c>
      <c r="J10" s="44">
        <v>1125</v>
      </c>
      <c r="K10" s="86">
        <v>1</v>
      </c>
      <c r="L10" s="86">
        <v>10</v>
      </c>
      <c r="M10" s="44">
        <v>275</v>
      </c>
      <c r="N10" s="44">
        <v>1776</v>
      </c>
    </row>
    <row r="11" spans="1:23" ht="99.75" customHeight="1">
      <c r="A11" s="87">
        <v>2007</v>
      </c>
      <c r="B11" s="88">
        <v>391</v>
      </c>
      <c r="C11" s="89">
        <v>3879</v>
      </c>
      <c r="D11" s="90" t="s">
        <v>25</v>
      </c>
      <c r="E11" s="90" t="s">
        <v>25</v>
      </c>
      <c r="F11" s="90">
        <v>12</v>
      </c>
      <c r="G11" s="90">
        <v>699</v>
      </c>
      <c r="H11" s="91"/>
      <c r="I11" s="90">
        <v>15</v>
      </c>
      <c r="J11" s="90">
        <v>1125</v>
      </c>
      <c r="K11" s="90">
        <v>1</v>
      </c>
      <c r="L11" s="90">
        <v>10</v>
      </c>
      <c r="M11" s="90">
        <v>363</v>
      </c>
      <c r="N11" s="90">
        <v>2045</v>
      </c>
      <c r="O11" s="92"/>
      <c r="P11" s="1"/>
      <c r="W11" s="3"/>
    </row>
    <row r="12" spans="1:14" ht="18" customHeight="1">
      <c r="A12" s="63" t="s">
        <v>59</v>
      </c>
      <c r="B12" s="93"/>
      <c r="C12" s="93"/>
      <c r="D12" s="94"/>
      <c r="E12" s="95"/>
      <c r="F12" s="95"/>
      <c r="G12" s="95"/>
      <c r="H12" s="95"/>
      <c r="I12" s="96"/>
      <c r="J12" s="96"/>
      <c r="K12" s="96"/>
      <c r="L12" s="96"/>
      <c r="M12" s="93"/>
      <c r="N12" s="93"/>
    </row>
    <row r="13" spans="1:14" ht="13.5">
      <c r="A13" s="63"/>
      <c r="B13" s="93"/>
      <c r="C13" s="93"/>
      <c r="D13" s="94"/>
      <c r="E13" s="95"/>
      <c r="F13" s="95"/>
      <c r="G13" s="95"/>
      <c r="H13" s="95"/>
      <c r="I13" s="96"/>
      <c r="J13" s="96"/>
      <c r="K13" s="96"/>
      <c r="L13" s="96"/>
      <c r="M13" s="93"/>
      <c r="N13" s="93"/>
    </row>
    <row r="14" spans="2:14" ht="13.5">
      <c r="B14" s="93"/>
      <c r="C14" s="93"/>
      <c r="D14" s="94"/>
      <c r="E14" s="95"/>
      <c r="F14" s="95"/>
      <c r="G14" s="95"/>
      <c r="H14" s="95"/>
      <c r="I14" s="96"/>
      <c r="J14" s="96"/>
      <c r="K14" s="96"/>
      <c r="L14" s="96"/>
      <c r="M14" s="93"/>
      <c r="N14" s="93"/>
    </row>
    <row r="15" spans="2:14" ht="13.5">
      <c r="B15" s="93"/>
      <c r="C15" s="93"/>
      <c r="D15" s="94"/>
      <c r="E15" s="95"/>
      <c r="F15" s="95"/>
      <c r="G15" s="95"/>
      <c r="H15" s="95"/>
      <c r="I15" s="96"/>
      <c r="J15" s="96"/>
      <c r="K15" s="96"/>
      <c r="L15" s="96"/>
      <c r="M15" s="93"/>
      <c r="N15" s="93"/>
    </row>
    <row r="16" spans="2:14" ht="13.5">
      <c r="B16" s="93"/>
      <c r="C16" s="93"/>
      <c r="D16" s="94"/>
      <c r="E16" s="95"/>
      <c r="F16" s="95"/>
      <c r="G16" s="95"/>
      <c r="H16" s="95"/>
      <c r="I16" s="96"/>
      <c r="J16" s="96"/>
      <c r="K16" s="96"/>
      <c r="L16" s="96"/>
      <c r="M16" s="93"/>
      <c r="N16" s="93"/>
    </row>
    <row r="17" spans="2:14" ht="13.5">
      <c r="B17" s="93"/>
      <c r="C17" s="93"/>
      <c r="D17" s="94"/>
      <c r="E17" s="95"/>
      <c r="F17" s="95"/>
      <c r="G17" s="95"/>
      <c r="H17" s="95"/>
      <c r="I17" s="96"/>
      <c r="J17" s="96"/>
      <c r="K17" s="96"/>
      <c r="L17" s="96"/>
      <c r="M17" s="93"/>
      <c r="N17" s="93"/>
    </row>
    <row r="18" spans="2:14" ht="13.5">
      <c r="B18" s="93"/>
      <c r="C18" s="93"/>
      <c r="D18" s="94"/>
      <c r="E18" s="95"/>
      <c r="F18" s="95"/>
      <c r="G18" s="95"/>
      <c r="H18" s="95"/>
      <c r="I18" s="96"/>
      <c r="J18" s="96"/>
      <c r="K18" s="96"/>
      <c r="L18" s="96"/>
      <c r="M18" s="93"/>
      <c r="N18" s="93"/>
    </row>
    <row r="19" spans="2:14" ht="13.5">
      <c r="B19" s="93"/>
      <c r="C19" s="93"/>
      <c r="D19" s="94"/>
      <c r="E19" s="95"/>
      <c r="F19" s="95"/>
      <c r="G19" s="95"/>
      <c r="H19" s="95"/>
      <c r="I19" s="96"/>
      <c r="J19" s="96"/>
      <c r="K19" s="96"/>
      <c r="L19" s="96"/>
      <c r="M19" s="93"/>
      <c r="N19" s="93"/>
    </row>
    <row r="20" spans="2:14" ht="13.5">
      <c r="B20" s="93"/>
      <c r="C20" s="93"/>
      <c r="D20" s="94"/>
      <c r="E20" s="95"/>
      <c r="F20" s="95"/>
      <c r="G20" s="95"/>
      <c r="H20" s="95"/>
      <c r="I20" s="96"/>
      <c r="J20" s="96"/>
      <c r="K20" s="96"/>
      <c r="L20" s="96"/>
      <c r="M20" s="93"/>
      <c r="N20" s="93"/>
    </row>
    <row r="21" spans="2:14" ht="13.5">
      <c r="B21" s="93"/>
      <c r="C21" s="93"/>
      <c r="D21" s="94"/>
      <c r="E21" s="95"/>
      <c r="F21" s="95"/>
      <c r="G21" s="95"/>
      <c r="H21" s="95"/>
      <c r="I21" s="96"/>
      <c r="J21" s="96"/>
      <c r="K21" s="96"/>
      <c r="L21" s="96"/>
      <c r="M21" s="93"/>
      <c r="N21" s="93"/>
    </row>
    <row r="22" spans="2:14" ht="13.5">
      <c r="B22" s="93"/>
      <c r="C22" s="93"/>
      <c r="D22" s="94"/>
      <c r="E22" s="95"/>
      <c r="F22" s="95"/>
      <c r="G22" s="95"/>
      <c r="H22" s="95"/>
      <c r="I22" s="96"/>
      <c r="J22" s="96"/>
      <c r="K22" s="96"/>
      <c r="L22" s="96"/>
      <c r="M22" s="93"/>
      <c r="N22" s="93"/>
    </row>
    <row r="23" spans="2:14" ht="13.5">
      <c r="B23" s="93"/>
      <c r="C23" s="93"/>
      <c r="D23" s="94"/>
      <c r="E23" s="95"/>
      <c r="F23" s="95"/>
      <c r="G23" s="95"/>
      <c r="H23" s="95"/>
      <c r="I23" s="96"/>
      <c r="J23" s="96"/>
      <c r="K23" s="96"/>
      <c r="L23" s="96"/>
      <c r="M23" s="93"/>
      <c r="N23" s="93"/>
    </row>
    <row r="24" spans="2:14" ht="13.5">
      <c r="B24" s="93"/>
      <c r="C24" s="93"/>
      <c r="D24" s="93"/>
      <c r="E24" s="93"/>
      <c r="F24" s="93"/>
      <c r="G24" s="93"/>
      <c r="H24" s="93"/>
      <c r="I24" s="96"/>
      <c r="J24" s="96"/>
      <c r="K24" s="96"/>
      <c r="L24" s="96"/>
      <c r="M24" s="93"/>
      <c r="N24" s="93"/>
    </row>
    <row r="25" spans="2:14" ht="13.5">
      <c r="B25" s="93"/>
      <c r="C25" s="93"/>
      <c r="D25" s="93"/>
      <c r="E25" s="93"/>
      <c r="F25" s="93"/>
      <c r="G25" s="93"/>
      <c r="H25" s="93"/>
      <c r="I25" s="96"/>
      <c r="J25" s="96"/>
      <c r="K25" s="96"/>
      <c r="L25" s="96"/>
      <c r="M25" s="93"/>
      <c r="N25" s="93"/>
    </row>
    <row r="26" spans="2:14" ht="13.5">
      <c r="B26" s="93"/>
      <c r="C26" s="93"/>
      <c r="D26" s="93"/>
      <c r="E26" s="93"/>
      <c r="F26" s="93"/>
      <c r="G26" s="93"/>
      <c r="H26" s="93"/>
      <c r="I26" s="96"/>
      <c r="J26" s="96"/>
      <c r="K26" s="96"/>
      <c r="L26" s="96"/>
      <c r="M26" s="93"/>
      <c r="N26" s="93"/>
    </row>
    <row r="27" spans="2:14" ht="13.5">
      <c r="B27" s="93"/>
      <c r="C27" s="93"/>
      <c r="D27" s="93"/>
      <c r="E27" s="93"/>
      <c r="F27" s="93"/>
      <c r="G27" s="93"/>
      <c r="H27" s="93"/>
      <c r="I27" s="96"/>
      <c r="J27" s="96"/>
      <c r="K27" s="96"/>
      <c r="L27" s="96"/>
      <c r="M27" s="93"/>
      <c r="N27" s="93"/>
    </row>
    <row r="28" spans="2:14" ht="13.5">
      <c r="B28" s="93"/>
      <c r="C28" s="93"/>
      <c r="D28" s="93"/>
      <c r="E28" s="93"/>
      <c r="F28" s="93"/>
      <c r="G28" s="93"/>
      <c r="H28" s="93"/>
      <c r="I28" s="96"/>
      <c r="J28" s="96"/>
      <c r="K28" s="96"/>
      <c r="L28" s="96"/>
      <c r="M28" s="93"/>
      <c r="N28" s="93"/>
    </row>
    <row r="29" spans="2:14" ht="13.5">
      <c r="B29" s="93"/>
      <c r="C29" s="93"/>
      <c r="D29" s="93"/>
      <c r="E29" s="93"/>
      <c r="F29" s="93"/>
      <c r="G29" s="93"/>
      <c r="H29" s="93"/>
      <c r="I29" s="96"/>
      <c r="J29" s="96"/>
      <c r="K29" s="96"/>
      <c r="L29" s="96"/>
      <c r="M29" s="93"/>
      <c r="N29" s="93"/>
    </row>
    <row r="30" spans="2:14" ht="13.5">
      <c r="B30" s="93"/>
      <c r="C30" s="93"/>
      <c r="D30" s="93"/>
      <c r="E30" s="93"/>
      <c r="F30" s="93"/>
      <c r="G30" s="93"/>
      <c r="H30" s="93"/>
      <c r="I30" s="96"/>
      <c r="J30" s="96"/>
      <c r="K30" s="96"/>
      <c r="L30" s="96"/>
      <c r="M30" s="93"/>
      <c r="N30" s="93"/>
    </row>
    <row r="31" spans="2:14" ht="13.5">
      <c r="B31" s="93"/>
      <c r="C31" s="93"/>
      <c r="D31" s="93"/>
      <c r="E31" s="93"/>
      <c r="F31" s="93"/>
      <c r="G31" s="93"/>
      <c r="H31" s="93"/>
      <c r="I31" s="96"/>
      <c r="J31" s="96"/>
      <c r="K31" s="96"/>
      <c r="L31" s="96"/>
      <c r="M31" s="93"/>
      <c r="N31" s="93"/>
    </row>
    <row r="32" spans="2:14" ht="13.5">
      <c r="B32" s="93"/>
      <c r="C32" s="93"/>
      <c r="D32" s="93"/>
      <c r="E32" s="93"/>
      <c r="F32" s="93"/>
      <c r="G32" s="93"/>
      <c r="H32" s="93"/>
      <c r="I32" s="96"/>
      <c r="J32" s="96"/>
      <c r="K32" s="96"/>
      <c r="L32" s="96"/>
      <c r="M32" s="93"/>
      <c r="N32" s="93"/>
    </row>
    <row r="33" spans="2:14" ht="13.5">
      <c r="B33" s="93"/>
      <c r="C33" s="93"/>
      <c r="D33" s="93"/>
      <c r="E33" s="93"/>
      <c r="F33" s="93"/>
      <c r="G33" s="93"/>
      <c r="H33" s="93"/>
      <c r="I33" s="96"/>
      <c r="J33" s="96"/>
      <c r="K33" s="96"/>
      <c r="L33" s="96"/>
      <c r="M33" s="93"/>
      <c r="N33" s="93"/>
    </row>
    <row r="34" spans="2:14" ht="13.5">
      <c r="B34" s="93"/>
      <c r="C34" s="93"/>
      <c r="D34" s="93"/>
      <c r="E34" s="93"/>
      <c r="F34" s="93"/>
      <c r="G34" s="93"/>
      <c r="H34" s="93"/>
      <c r="I34" s="96"/>
      <c r="J34" s="96"/>
      <c r="K34" s="96"/>
      <c r="L34" s="96"/>
      <c r="M34" s="93"/>
      <c r="N34" s="93"/>
    </row>
    <row r="35" spans="2:14" ht="13.5">
      <c r="B35" s="93"/>
      <c r="C35" s="93"/>
      <c r="D35" s="93"/>
      <c r="E35" s="93"/>
      <c r="F35" s="93"/>
      <c r="G35" s="93"/>
      <c r="H35" s="93"/>
      <c r="I35" s="96"/>
      <c r="J35" s="96"/>
      <c r="K35" s="96"/>
      <c r="L35" s="96"/>
      <c r="M35" s="93"/>
      <c r="N35" s="93"/>
    </row>
    <row r="36" spans="2:14" ht="13.5">
      <c r="B36" s="93"/>
      <c r="C36" s="93"/>
      <c r="D36" s="93"/>
      <c r="E36" s="93"/>
      <c r="F36" s="93"/>
      <c r="G36" s="93"/>
      <c r="H36" s="93"/>
      <c r="I36" s="96"/>
      <c r="J36" s="96"/>
      <c r="K36" s="96"/>
      <c r="L36" s="96"/>
      <c r="M36" s="93"/>
      <c r="N36" s="93"/>
    </row>
    <row r="37" spans="2:14" ht="13.5">
      <c r="B37" s="93"/>
      <c r="C37" s="93"/>
      <c r="D37" s="93"/>
      <c r="E37" s="93"/>
      <c r="F37" s="93"/>
      <c r="G37" s="93"/>
      <c r="H37" s="93"/>
      <c r="I37" s="96"/>
      <c r="J37" s="96"/>
      <c r="K37" s="96"/>
      <c r="L37" s="96"/>
      <c r="M37" s="93"/>
      <c r="N37" s="93"/>
    </row>
    <row r="38" spans="2:14" ht="13.5">
      <c r="B38" s="93"/>
      <c r="C38" s="93"/>
      <c r="D38" s="93"/>
      <c r="E38" s="93"/>
      <c r="F38" s="93"/>
      <c r="G38" s="93"/>
      <c r="H38" s="93"/>
      <c r="I38" s="96"/>
      <c r="J38" s="96"/>
      <c r="K38" s="96"/>
      <c r="L38" s="96"/>
      <c r="M38" s="93"/>
      <c r="N38" s="93"/>
    </row>
    <row r="39" spans="2:14" ht="13.5">
      <c r="B39" s="93"/>
      <c r="C39" s="93"/>
      <c r="D39" s="93"/>
      <c r="E39" s="93"/>
      <c r="F39" s="93"/>
      <c r="G39" s="93"/>
      <c r="H39" s="93"/>
      <c r="I39" s="96"/>
      <c r="J39" s="96"/>
      <c r="K39" s="96"/>
      <c r="L39" s="96"/>
      <c r="M39" s="93"/>
      <c r="N39" s="93"/>
    </row>
    <row r="40" spans="2:14" ht="13.5">
      <c r="B40" s="93"/>
      <c r="C40" s="93"/>
      <c r="D40" s="93"/>
      <c r="E40" s="93"/>
      <c r="F40" s="93"/>
      <c r="G40" s="93"/>
      <c r="H40" s="93"/>
      <c r="I40" s="96"/>
      <c r="J40" s="96"/>
      <c r="K40" s="96"/>
      <c r="L40" s="96"/>
      <c r="M40" s="93"/>
      <c r="N40" s="93"/>
    </row>
    <row r="41" spans="2:14" ht="13.5">
      <c r="B41" s="93"/>
      <c r="C41" s="93"/>
      <c r="D41" s="93"/>
      <c r="E41" s="93"/>
      <c r="F41" s="93"/>
      <c r="G41" s="93"/>
      <c r="H41" s="93"/>
      <c r="I41" s="96"/>
      <c r="J41" s="96"/>
      <c r="K41" s="96"/>
      <c r="L41" s="96"/>
      <c r="M41" s="93"/>
      <c r="N41" s="93"/>
    </row>
  </sheetData>
  <mergeCells count="10">
    <mergeCell ref="A1:G1"/>
    <mergeCell ref="I1:N1"/>
    <mergeCell ref="B3:C4"/>
    <mergeCell ref="D3:G3"/>
    <mergeCell ref="I3:L3"/>
    <mergeCell ref="M3:N4"/>
    <mergeCell ref="D4:E4"/>
    <mergeCell ref="F4:G4"/>
    <mergeCell ref="I4:J4"/>
    <mergeCell ref="K4:L4"/>
  </mergeCells>
  <printOptions horizontalCentered="1"/>
  <pageMargins left="0.19652777777777777" right="0.19652777777777777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"/>
  <sheetViews>
    <sheetView zoomScaleSheetLayoutView="100" workbookViewId="0" topLeftCell="W10">
      <selection activeCell="E19" sqref="E19"/>
    </sheetView>
  </sheetViews>
  <sheetFormatPr defaultColWidth="8.88671875" defaultRowHeight="13.5"/>
  <cols>
    <col min="1" max="1" width="14.5546875" style="1" customWidth="1"/>
    <col min="2" max="2" width="8.6640625" style="97" customWidth="1"/>
    <col min="3" max="6" width="8.6640625" style="1" customWidth="1"/>
    <col min="7" max="9" width="8.6640625" style="97" customWidth="1"/>
    <col min="10" max="10" width="2.77734375" style="3" customWidth="1"/>
    <col min="11" max="16" width="10.3359375" style="1" customWidth="1"/>
    <col min="17" max="17" width="10.3359375" style="4" customWidth="1"/>
    <col min="18" max="18" width="14.5546875" style="4" customWidth="1"/>
    <col min="19" max="24" width="11.5546875" style="4" customWidth="1"/>
    <col min="25" max="25" width="2.77734375" style="4" customWidth="1"/>
    <col min="26" max="31" width="8.99609375" style="4" customWidth="1"/>
    <col min="32" max="32" width="9.4453125" style="4" customWidth="1"/>
    <col min="33" max="33" width="8.99609375" style="4" customWidth="1"/>
    <col min="34" max="16384" width="8.88671875" style="4" customWidth="1"/>
  </cols>
  <sheetData>
    <row r="1" spans="1:33" s="7" customFormat="1" ht="35.25" customHeight="1">
      <c r="A1" s="5" t="s">
        <v>60</v>
      </c>
      <c r="B1" s="5"/>
      <c r="C1" s="5"/>
      <c r="D1" s="5"/>
      <c r="E1" s="5"/>
      <c r="F1" s="5"/>
      <c r="G1" s="5"/>
      <c r="H1" s="5"/>
      <c r="I1" s="5"/>
      <c r="J1" s="6"/>
      <c r="K1" s="5" t="s">
        <v>61</v>
      </c>
      <c r="L1" s="5"/>
      <c r="M1" s="5"/>
      <c r="N1" s="5"/>
      <c r="O1" s="5"/>
      <c r="P1" s="5"/>
      <c r="Q1" s="5"/>
      <c r="R1" s="5" t="s">
        <v>62</v>
      </c>
      <c r="S1" s="5"/>
      <c r="T1" s="5"/>
      <c r="U1" s="5"/>
      <c r="V1" s="5"/>
      <c r="W1" s="5"/>
      <c r="X1" s="5"/>
      <c r="Y1" s="6"/>
      <c r="Z1" s="5" t="s">
        <v>63</v>
      </c>
      <c r="AA1" s="5"/>
      <c r="AB1" s="5"/>
      <c r="AC1" s="5"/>
      <c r="AD1" s="5"/>
      <c r="AE1" s="5"/>
      <c r="AF1" s="5"/>
      <c r="AG1" s="5"/>
    </row>
    <row r="2" spans="1:33" s="13" customFormat="1" ht="25.5" customHeight="1">
      <c r="A2" s="57" t="s">
        <v>64</v>
      </c>
      <c r="B2" s="10"/>
      <c r="G2" s="10"/>
      <c r="H2" s="10"/>
      <c r="I2" s="10"/>
      <c r="J2" s="57"/>
      <c r="Q2" s="69" t="s">
        <v>3</v>
      </c>
      <c r="R2" s="57" t="s">
        <v>64</v>
      </c>
      <c r="AG2" s="69" t="s">
        <v>3</v>
      </c>
    </row>
    <row r="3" spans="1:33" s="13" customFormat="1" ht="16.5" customHeight="1">
      <c r="A3" s="98" t="s">
        <v>65</v>
      </c>
      <c r="B3" s="15" t="s">
        <v>66</v>
      </c>
      <c r="C3" s="15"/>
      <c r="D3" s="15"/>
      <c r="E3" s="16" t="s">
        <v>67</v>
      </c>
      <c r="F3" s="16"/>
      <c r="G3" s="16"/>
      <c r="H3" s="16"/>
      <c r="I3" s="16"/>
      <c r="J3" s="17"/>
      <c r="K3" s="73" t="s">
        <v>68</v>
      </c>
      <c r="L3" s="73"/>
      <c r="M3" s="73"/>
      <c r="N3" s="73"/>
      <c r="O3" s="73"/>
      <c r="P3" s="73"/>
      <c r="Q3" s="73"/>
      <c r="R3" s="98" t="s">
        <v>65</v>
      </c>
      <c r="S3" s="99" t="s">
        <v>69</v>
      </c>
      <c r="T3" s="99"/>
      <c r="U3" s="99" t="s">
        <v>70</v>
      </c>
      <c r="V3" s="16" t="s">
        <v>71</v>
      </c>
      <c r="W3" s="16"/>
      <c r="X3" s="16"/>
      <c r="Y3" s="17"/>
      <c r="Z3" s="73" t="s">
        <v>72</v>
      </c>
      <c r="AA3" s="73"/>
      <c r="AB3" s="73"/>
      <c r="AC3" s="73"/>
      <c r="AD3" s="73"/>
      <c r="AE3" s="73"/>
      <c r="AF3" s="73"/>
      <c r="AG3" s="73"/>
    </row>
    <row r="4" spans="1:33" s="13" customFormat="1" ht="16.5" customHeight="1">
      <c r="A4" s="98"/>
      <c r="B4" s="22" t="s">
        <v>73</v>
      </c>
      <c r="C4" s="22" t="s">
        <v>74</v>
      </c>
      <c r="D4" s="22" t="s">
        <v>75</v>
      </c>
      <c r="E4" s="100" t="s">
        <v>76</v>
      </c>
      <c r="F4" s="100"/>
      <c r="G4" s="100"/>
      <c r="H4" s="100"/>
      <c r="I4" s="101" t="s">
        <v>77</v>
      </c>
      <c r="J4" s="17"/>
      <c r="K4" s="102" t="s">
        <v>78</v>
      </c>
      <c r="L4" s="103" t="s">
        <v>79</v>
      </c>
      <c r="M4" s="103"/>
      <c r="N4" s="103" t="s">
        <v>80</v>
      </c>
      <c r="O4" s="103" t="s">
        <v>81</v>
      </c>
      <c r="P4" s="103" t="s">
        <v>81</v>
      </c>
      <c r="Q4" s="101" t="s">
        <v>82</v>
      </c>
      <c r="R4" s="98"/>
      <c r="S4" s="22" t="s">
        <v>83</v>
      </c>
      <c r="T4" s="22"/>
      <c r="U4" s="17"/>
      <c r="V4" s="22" t="s">
        <v>84</v>
      </c>
      <c r="W4" s="22" t="s">
        <v>85</v>
      </c>
      <c r="X4" s="21" t="s">
        <v>86</v>
      </c>
      <c r="Y4" s="17"/>
      <c r="Z4" s="20" t="s">
        <v>87</v>
      </c>
      <c r="AA4" s="22" t="s">
        <v>88</v>
      </c>
      <c r="AB4" s="22" t="s">
        <v>89</v>
      </c>
      <c r="AC4" s="22" t="s">
        <v>90</v>
      </c>
      <c r="AD4" s="22" t="s">
        <v>89</v>
      </c>
      <c r="AE4" s="22" t="s">
        <v>91</v>
      </c>
      <c r="AF4" s="22" t="s">
        <v>92</v>
      </c>
      <c r="AG4" s="21" t="s">
        <v>89</v>
      </c>
    </row>
    <row r="5" spans="1:33" s="1" customFormat="1" ht="16.5" customHeight="1">
      <c r="A5" s="98"/>
      <c r="B5" s="22"/>
      <c r="C5" s="22"/>
      <c r="D5" s="22"/>
      <c r="E5" s="22" t="s">
        <v>89</v>
      </c>
      <c r="F5" s="22" t="s">
        <v>93</v>
      </c>
      <c r="G5" s="22" t="s">
        <v>94</v>
      </c>
      <c r="H5" s="22" t="s">
        <v>95</v>
      </c>
      <c r="I5" s="21" t="s">
        <v>96</v>
      </c>
      <c r="J5" s="17"/>
      <c r="K5" s="20"/>
      <c r="L5" s="28" t="s">
        <v>97</v>
      </c>
      <c r="M5" s="28"/>
      <c r="N5" s="22" t="s">
        <v>98</v>
      </c>
      <c r="O5" s="22" t="s">
        <v>99</v>
      </c>
      <c r="P5" s="22" t="s">
        <v>100</v>
      </c>
      <c r="Q5" s="21" t="s">
        <v>101</v>
      </c>
      <c r="R5" s="98"/>
      <c r="S5" s="22" t="s">
        <v>102</v>
      </c>
      <c r="T5" s="22"/>
      <c r="U5" s="22"/>
      <c r="V5" s="22" t="s">
        <v>103</v>
      </c>
      <c r="W5" s="22" t="s">
        <v>103</v>
      </c>
      <c r="X5" s="21" t="s">
        <v>103</v>
      </c>
      <c r="Y5" s="17"/>
      <c r="Z5" s="20" t="s">
        <v>104</v>
      </c>
      <c r="AA5" s="22" t="s">
        <v>104</v>
      </c>
      <c r="AB5" s="22" t="s">
        <v>105</v>
      </c>
      <c r="AC5" s="22" t="s">
        <v>106</v>
      </c>
      <c r="AD5" s="22" t="s">
        <v>107</v>
      </c>
      <c r="AE5" s="22" t="s">
        <v>108</v>
      </c>
      <c r="AF5" s="22" t="s">
        <v>109</v>
      </c>
      <c r="AG5" s="21" t="s">
        <v>110</v>
      </c>
    </row>
    <row r="6" spans="1:33" s="13" customFormat="1" ht="25.5" customHeight="1">
      <c r="A6" s="98"/>
      <c r="B6" s="22"/>
      <c r="C6" s="22" t="s">
        <v>111</v>
      </c>
      <c r="D6" s="22" t="s">
        <v>112</v>
      </c>
      <c r="E6" s="22" t="s">
        <v>113</v>
      </c>
      <c r="F6" s="22" t="s">
        <v>113</v>
      </c>
      <c r="G6" s="22" t="s">
        <v>113</v>
      </c>
      <c r="H6" s="22" t="s">
        <v>113</v>
      </c>
      <c r="I6" s="21" t="s">
        <v>114</v>
      </c>
      <c r="J6" s="17"/>
      <c r="K6" s="20" t="s">
        <v>115</v>
      </c>
      <c r="L6" s="22" t="s">
        <v>116</v>
      </c>
      <c r="M6" s="22" t="s">
        <v>117</v>
      </c>
      <c r="N6" s="22" t="s">
        <v>118</v>
      </c>
      <c r="O6" s="22" t="s">
        <v>119</v>
      </c>
      <c r="P6" s="22" t="s">
        <v>120</v>
      </c>
      <c r="Q6" s="21" t="s">
        <v>121</v>
      </c>
      <c r="R6" s="98"/>
      <c r="S6" s="103" t="s">
        <v>103</v>
      </c>
      <c r="T6" s="103" t="s">
        <v>122</v>
      </c>
      <c r="U6" s="22"/>
      <c r="V6" s="22" t="s">
        <v>123</v>
      </c>
      <c r="W6" s="22" t="s">
        <v>124</v>
      </c>
      <c r="X6" s="21" t="s">
        <v>125</v>
      </c>
      <c r="Y6" s="17"/>
      <c r="Z6" s="20" t="s">
        <v>126</v>
      </c>
      <c r="AA6" s="104" t="s">
        <v>127</v>
      </c>
      <c r="AB6" s="22" t="s">
        <v>119</v>
      </c>
      <c r="AC6" s="22" t="s">
        <v>128</v>
      </c>
      <c r="AD6" s="22" t="s">
        <v>129</v>
      </c>
      <c r="AE6" s="104" t="s">
        <v>130</v>
      </c>
      <c r="AF6" s="104" t="s">
        <v>131</v>
      </c>
      <c r="AG6" s="21" t="s">
        <v>119</v>
      </c>
    </row>
    <row r="7" spans="1:33" s="13" customFormat="1" ht="25.5" customHeight="1">
      <c r="A7" s="98"/>
      <c r="B7" s="28" t="s">
        <v>124</v>
      </c>
      <c r="C7" s="28" t="s">
        <v>132</v>
      </c>
      <c r="D7" s="28" t="s">
        <v>133</v>
      </c>
      <c r="E7" s="105" t="s">
        <v>134</v>
      </c>
      <c r="F7" s="105" t="s">
        <v>135</v>
      </c>
      <c r="G7" s="105" t="s">
        <v>136</v>
      </c>
      <c r="H7" s="105" t="s">
        <v>137</v>
      </c>
      <c r="I7" s="27" t="s">
        <v>138</v>
      </c>
      <c r="J7" s="17"/>
      <c r="K7" s="106" t="s">
        <v>139</v>
      </c>
      <c r="L7" s="28" t="s">
        <v>140</v>
      </c>
      <c r="M7" s="28" t="s">
        <v>140</v>
      </c>
      <c r="N7" s="28" t="s">
        <v>141</v>
      </c>
      <c r="O7" s="28" t="s">
        <v>142</v>
      </c>
      <c r="P7" s="28" t="s">
        <v>143</v>
      </c>
      <c r="Q7" s="27" t="s">
        <v>144</v>
      </c>
      <c r="R7" s="98"/>
      <c r="S7" s="28" t="s">
        <v>145</v>
      </c>
      <c r="T7" s="28" t="s">
        <v>146</v>
      </c>
      <c r="U7" s="28" t="s">
        <v>147</v>
      </c>
      <c r="V7" s="105" t="s">
        <v>148</v>
      </c>
      <c r="W7" s="105" t="s">
        <v>149</v>
      </c>
      <c r="X7" s="107" t="s">
        <v>149</v>
      </c>
      <c r="Y7" s="17"/>
      <c r="Z7" s="106" t="s">
        <v>150</v>
      </c>
      <c r="AA7" s="105" t="s">
        <v>151</v>
      </c>
      <c r="AB7" s="28" t="s">
        <v>152</v>
      </c>
      <c r="AC7" s="105" t="s">
        <v>153</v>
      </c>
      <c r="AD7" s="28" t="s">
        <v>154</v>
      </c>
      <c r="AE7" s="105" t="s">
        <v>155</v>
      </c>
      <c r="AF7" s="105" t="s">
        <v>156</v>
      </c>
      <c r="AG7" s="27" t="s">
        <v>157</v>
      </c>
    </row>
    <row r="8" spans="1:33" ht="37.5" customHeight="1">
      <c r="A8" s="20">
        <v>2003</v>
      </c>
      <c r="B8" s="85" t="s">
        <v>25</v>
      </c>
      <c r="C8" s="85">
        <v>1</v>
      </c>
      <c r="D8" s="85">
        <v>1</v>
      </c>
      <c r="E8" s="85" t="s">
        <v>25</v>
      </c>
      <c r="F8" s="85" t="s">
        <v>25</v>
      </c>
      <c r="G8" s="85" t="s">
        <v>25</v>
      </c>
      <c r="H8" s="85" t="s">
        <v>25</v>
      </c>
      <c r="I8" s="85" t="s">
        <v>25</v>
      </c>
      <c r="J8" s="85"/>
      <c r="K8" s="85" t="s">
        <v>25</v>
      </c>
      <c r="L8" s="85" t="s">
        <v>25</v>
      </c>
      <c r="M8" s="85" t="s">
        <v>25</v>
      </c>
      <c r="N8" s="85" t="s">
        <v>25</v>
      </c>
      <c r="O8" s="85" t="s">
        <v>25</v>
      </c>
      <c r="P8" s="85" t="s">
        <v>25</v>
      </c>
      <c r="Q8" s="85" t="s">
        <v>25</v>
      </c>
      <c r="R8" s="20">
        <v>2003</v>
      </c>
      <c r="S8" s="85" t="s">
        <v>25</v>
      </c>
      <c r="T8" s="85" t="s">
        <v>25</v>
      </c>
      <c r="U8" s="85" t="s">
        <v>25</v>
      </c>
      <c r="V8" s="85" t="s">
        <v>25</v>
      </c>
      <c r="W8" s="85" t="s">
        <v>25</v>
      </c>
      <c r="X8" s="85" t="s">
        <v>25</v>
      </c>
      <c r="Y8" s="85"/>
      <c r="Z8" s="85" t="s">
        <v>25</v>
      </c>
      <c r="AA8" s="85" t="s">
        <v>25</v>
      </c>
      <c r="AB8" s="85" t="s">
        <v>25</v>
      </c>
      <c r="AC8" s="85" t="s">
        <v>25</v>
      </c>
      <c r="AD8" s="85" t="s">
        <v>25</v>
      </c>
      <c r="AE8" s="85" t="s">
        <v>25</v>
      </c>
      <c r="AF8" s="85" t="s">
        <v>25</v>
      </c>
      <c r="AG8" s="85" t="s">
        <v>25</v>
      </c>
    </row>
    <row r="9" spans="1:33" ht="37.5" customHeight="1">
      <c r="A9" s="20">
        <v>2004</v>
      </c>
      <c r="B9" s="85" t="s">
        <v>25</v>
      </c>
      <c r="C9" s="85">
        <v>1</v>
      </c>
      <c r="D9" s="85">
        <v>1</v>
      </c>
      <c r="E9" s="85" t="s">
        <v>25</v>
      </c>
      <c r="F9" s="85" t="s">
        <v>25</v>
      </c>
      <c r="G9" s="85" t="s">
        <v>25</v>
      </c>
      <c r="H9" s="85" t="s">
        <v>25</v>
      </c>
      <c r="I9" s="85" t="s">
        <v>25</v>
      </c>
      <c r="J9" s="85"/>
      <c r="K9" s="85" t="s">
        <v>25</v>
      </c>
      <c r="L9" s="85" t="s">
        <v>25</v>
      </c>
      <c r="M9" s="85" t="s">
        <v>25</v>
      </c>
      <c r="N9" s="85" t="s">
        <v>25</v>
      </c>
      <c r="O9" s="85" t="s">
        <v>25</v>
      </c>
      <c r="P9" s="85" t="s">
        <v>25</v>
      </c>
      <c r="Q9" s="85" t="s">
        <v>25</v>
      </c>
      <c r="R9" s="20">
        <v>2004</v>
      </c>
      <c r="S9" s="85" t="s">
        <v>25</v>
      </c>
      <c r="T9" s="85" t="s">
        <v>25</v>
      </c>
      <c r="U9" s="85" t="s">
        <v>25</v>
      </c>
      <c r="V9" s="85" t="s">
        <v>25</v>
      </c>
      <c r="W9" s="85" t="s">
        <v>25</v>
      </c>
      <c r="X9" s="85" t="s">
        <v>25</v>
      </c>
      <c r="Y9" s="85"/>
      <c r="Z9" s="85" t="s">
        <v>25</v>
      </c>
      <c r="AA9" s="85" t="s">
        <v>25</v>
      </c>
      <c r="AB9" s="85" t="s">
        <v>25</v>
      </c>
      <c r="AC9" s="85" t="s">
        <v>25</v>
      </c>
      <c r="AD9" s="85" t="s">
        <v>25</v>
      </c>
      <c r="AE9" s="85" t="s">
        <v>25</v>
      </c>
      <c r="AF9" s="85" t="s">
        <v>25</v>
      </c>
      <c r="AG9" s="85" t="s">
        <v>25</v>
      </c>
    </row>
    <row r="10" spans="1:33" ht="37.5" customHeight="1">
      <c r="A10" s="20">
        <v>2005</v>
      </c>
      <c r="B10" s="85" t="s">
        <v>25</v>
      </c>
      <c r="C10" s="85">
        <v>1</v>
      </c>
      <c r="D10" s="85">
        <v>1</v>
      </c>
      <c r="E10" s="91" t="s">
        <v>25</v>
      </c>
      <c r="F10" s="91" t="s">
        <v>25</v>
      </c>
      <c r="G10" s="91" t="s">
        <v>25</v>
      </c>
      <c r="H10" s="91" t="s">
        <v>25</v>
      </c>
      <c r="I10" s="91" t="s">
        <v>25</v>
      </c>
      <c r="J10" s="91"/>
      <c r="K10" s="91" t="s">
        <v>25</v>
      </c>
      <c r="L10" s="91" t="s">
        <v>25</v>
      </c>
      <c r="M10" s="91" t="s">
        <v>25</v>
      </c>
      <c r="N10" s="91" t="s">
        <v>25</v>
      </c>
      <c r="O10" s="91" t="s">
        <v>25</v>
      </c>
      <c r="P10" s="91" t="s">
        <v>25</v>
      </c>
      <c r="Q10" s="91" t="s">
        <v>25</v>
      </c>
      <c r="R10" s="20">
        <v>2005</v>
      </c>
      <c r="S10" s="91" t="s">
        <v>25</v>
      </c>
      <c r="T10" s="91" t="s">
        <v>25</v>
      </c>
      <c r="U10" s="91" t="s">
        <v>25</v>
      </c>
      <c r="V10" s="91" t="s">
        <v>25</v>
      </c>
      <c r="W10" s="91" t="s">
        <v>25</v>
      </c>
      <c r="X10" s="91" t="s">
        <v>25</v>
      </c>
      <c r="Y10" s="85"/>
      <c r="Z10" s="91" t="s">
        <v>25</v>
      </c>
      <c r="AA10" s="91" t="s">
        <v>25</v>
      </c>
      <c r="AB10" s="91" t="s">
        <v>25</v>
      </c>
      <c r="AC10" s="91" t="s">
        <v>25</v>
      </c>
      <c r="AD10" s="91" t="s">
        <v>25</v>
      </c>
      <c r="AE10" s="91" t="s">
        <v>25</v>
      </c>
      <c r="AF10" s="91" t="s">
        <v>25</v>
      </c>
      <c r="AG10" s="91" t="s">
        <v>25</v>
      </c>
    </row>
    <row r="11" spans="1:33" ht="37.5" customHeight="1">
      <c r="A11" s="20">
        <v>2006</v>
      </c>
      <c r="B11" s="85" t="s">
        <v>25</v>
      </c>
      <c r="C11" s="85" t="s">
        <v>25</v>
      </c>
      <c r="D11" s="85" t="s">
        <v>25</v>
      </c>
      <c r="E11" s="91" t="s">
        <v>25</v>
      </c>
      <c r="F11" s="91" t="s">
        <v>25</v>
      </c>
      <c r="G11" s="91" t="s">
        <v>25</v>
      </c>
      <c r="H11" s="91" t="s">
        <v>25</v>
      </c>
      <c r="I11" s="91" t="s">
        <v>25</v>
      </c>
      <c r="J11" s="91"/>
      <c r="K11" s="91" t="s">
        <v>25</v>
      </c>
      <c r="L11" s="91" t="s">
        <v>25</v>
      </c>
      <c r="M11" s="91" t="s">
        <v>25</v>
      </c>
      <c r="N11" s="91" t="s">
        <v>25</v>
      </c>
      <c r="O11" s="91" t="s">
        <v>25</v>
      </c>
      <c r="P11" s="91" t="s">
        <v>25</v>
      </c>
      <c r="Q11" s="91" t="s">
        <v>25</v>
      </c>
      <c r="R11" s="20">
        <v>2006</v>
      </c>
      <c r="S11" s="91" t="s">
        <v>25</v>
      </c>
      <c r="T11" s="91" t="s">
        <v>25</v>
      </c>
      <c r="U11" s="91" t="s">
        <v>25</v>
      </c>
      <c r="V11" s="91" t="s">
        <v>25</v>
      </c>
      <c r="W11" s="91" t="s">
        <v>25</v>
      </c>
      <c r="X11" s="91" t="s">
        <v>25</v>
      </c>
      <c r="Y11" s="85"/>
      <c r="Z11" s="91" t="s">
        <v>25</v>
      </c>
      <c r="AA11" s="91" t="s">
        <v>25</v>
      </c>
      <c r="AB11" s="91" t="s">
        <v>25</v>
      </c>
      <c r="AC11" s="91" t="s">
        <v>25</v>
      </c>
      <c r="AD11" s="91" t="s">
        <v>25</v>
      </c>
      <c r="AE11" s="91" t="s">
        <v>25</v>
      </c>
      <c r="AF11" s="91" t="s">
        <v>25</v>
      </c>
      <c r="AG11" s="91" t="s">
        <v>25</v>
      </c>
    </row>
    <row r="12" spans="1:33" ht="37.5" customHeight="1">
      <c r="A12" s="36">
        <v>2007</v>
      </c>
      <c r="B12" s="108">
        <v>0</v>
      </c>
      <c r="C12" s="91">
        <f>SUM(C13:C19)</f>
        <v>2</v>
      </c>
      <c r="D12" s="91">
        <f>SUM(D13:D19)</f>
        <v>2</v>
      </c>
      <c r="E12" s="108">
        <v>0</v>
      </c>
      <c r="F12" s="108">
        <v>0</v>
      </c>
      <c r="G12" s="108">
        <v>0</v>
      </c>
      <c r="H12" s="108">
        <v>0</v>
      </c>
      <c r="I12" s="108">
        <v>0</v>
      </c>
      <c r="J12" s="91"/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08">
        <v>0</v>
      </c>
      <c r="Q12" s="108">
        <v>0</v>
      </c>
      <c r="R12" s="36">
        <v>2007</v>
      </c>
      <c r="S12" s="108">
        <v>0</v>
      </c>
      <c r="T12" s="108">
        <v>0</v>
      </c>
      <c r="U12" s="108">
        <v>0</v>
      </c>
      <c r="V12" s="108">
        <v>0</v>
      </c>
      <c r="W12" s="108">
        <v>0</v>
      </c>
      <c r="X12" s="108">
        <v>0</v>
      </c>
      <c r="Y12" s="85"/>
      <c r="Z12" s="108">
        <v>0</v>
      </c>
      <c r="AA12" s="108">
        <v>0</v>
      </c>
      <c r="AB12" s="108">
        <v>0</v>
      </c>
      <c r="AC12" s="108">
        <v>0</v>
      </c>
      <c r="AD12" s="108">
        <v>0</v>
      </c>
      <c r="AE12" s="108">
        <v>0</v>
      </c>
      <c r="AF12" s="108">
        <v>0</v>
      </c>
      <c r="AG12" s="108">
        <v>0</v>
      </c>
    </row>
    <row r="13" spans="1:33" ht="37.5" customHeight="1">
      <c r="A13" s="109" t="s">
        <v>158</v>
      </c>
      <c r="B13" s="110">
        <v>0</v>
      </c>
      <c r="C13" s="110">
        <v>0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85"/>
      <c r="K13" s="110">
        <v>0</v>
      </c>
      <c r="L13" s="110">
        <v>0</v>
      </c>
      <c r="M13" s="110">
        <v>0</v>
      </c>
      <c r="N13" s="110">
        <v>0</v>
      </c>
      <c r="O13" s="110">
        <v>0</v>
      </c>
      <c r="P13" s="110">
        <v>0</v>
      </c>
      <c r="Q13" s="110">
        <v>0</v>
      </c>
      <c r="R13" s="109" t="s">
        <v>158</v>
      </c>
      <c r="S13" s="110">
        <v>0</v>
      </c>
      <c r="T13" s="110">
        <v>0</v>
      </c>
      <c r="U13" s="110">
        <v>0</v>
      </c>
      <c r="V13" s="110">
        <v>0</v>
      </c>
      <c r="W13" s="110">
        <v>0</v>
      </c>
      <c r="X13" s="110">
        <v>0</v>
      </c>
      <c r="Y13" s="85"/>
      <c r="Z13" s="110">
        <v>0</v>
      </c>
      <c r="AA13" s="110">
        <v>0</v>
      </c>
      <c r="AB13" s="110">
        <v>0</v>
      </c>
      <c r="AC13" s="110">
        <v>0</v>
      </c>
      <c r="AD13" s="110">
        <v>0</v>
      </c>
      <c r="AE13" s="110">
        <v>0</v>
      </c>
      <c r="AF13" s="110">
        <v>0</v>
      </c>
      <c r="AG13" s="110">
        <v>0</v>
      </c>
    </row>
    <row r="14" spans="1:33" ht="37.5" customHeight="1">
      <c r="A14" s="109" t="s">
        <v>159</v>
      </c>
      <c r="B14" s="110">
        <v>0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85"/>
      <c r="K14" s="110">
        <v>0</v>
      </c>
      <c r="L14" s="110">
        <v>0</v>
      </c>
      <c r="M14" s="110">
        <v>0</v>
      </c>
      <c r="N14" s="110">
        <v>0</v>
      </c>
      <c r="O14" s="110">
        <v>0</v>
      </c>
      <c r="P14" s="110">
        <v>0</v>
      </c>
      <c r="Q14" s="110">
        <v>0</v>
      </c>
      <c r="R14" s="109" t="s">
        <v>159</v>
      </c>
      <c r="S14" s="110">
        <v>0</v>
      </c>
      <c r="T14" s="110">
        <v>0</v>
      </c>
      <c r="U14" s="110">
        <v>0</v>
      </c>
      <c r="V14" s="110">
        <v>0</v>
      </c>
      <c r="W14" s="110">
        <v>0</v>
      </c>
      <c r="X14" s="110">
        <v>0</v>
      </c>
      <c r="Y14" s="85"/>
      <c r="Z14" s="110">
        <v>0</v>
      </c>
      <c r="AA14" s="110">
        <v>0</v>
      </c>
      <c r="AB14" s="110">
        <v>0</v>
      </c>
      <c r="AC14" s="110">
        <v>0</v>
      </c>
      <c r="AD14" s="110">
        <v>0</v>
      </c>
      <c r="AE14" s="110">
        <v>0</v>
      </c>
      <c r="AF14" s="110">
        <v>0</v>
      </c>
      <c r="AG14" s="110">
        <v>0</v>
      </c>
    </row>
    <row r="15" spans="1:33" ht="37.5" customHeight="1">
      <c r="A15" s="109" t="s">
        <v>160</v>
      </c>
      <c r="B15" s="110">
        <v>0</v>
      </c>
      <c r="C15" s="110">
        <v>0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85"/>
      <c r="K15" s="110">
        <v>0</v>
      </c>
      <c r="L15" s="110">
        <v>0</v>
      </c>
      <c r="M15" s="110">
        <v>0</v>
      </c>
      <c r="N15" s="110">
        <v>0</v>
      </c>
      <c r="O15" s="110">
        <v>0</v>
      </c>
      <c r="P15" s="110">
        <v>0</v>
      </c>
      <c r="Q15" s="110">
        <v>0</v>
      </c>
      <c r="R15" s="109" t="s">
        <v>160</v>
      </c>
      <c r="S15" s="110">
        <v>0</v>
      </c>
      <c r="T15" s="110">
        <v>0</v>
      </c>
      <c r="U15" s="110">
        <v>0</v>
      </c>
      <c r="V15" s="110">
        <v>0</v>
      </c>
      <c r="W15" s="110">
        <v>0</v>
      </c>
      <c r="X15" s="110">
        <v>0</v>
      </c>
      <c r="Y15" s="85"/>
      <c r="Z15" s="110">
        <v>0</v>
      </c>
      <c r="AA15" s="110">
        <v>0</v>
      </c>
      <c r="AB15" s="110">
        <v>0</v>
      </c>
      <c r="AC15" s="110">
        <v>0</v>
      </c>
      <c r="AD15" s="110">
        <v>0</v>
      </c>
      <c r="AE15" s="110">
        <v>0</v>
      </c>
      <c r="AF15" s="110">
        <v>0</v>
      </c>
      <c r="AG15" s="110">
        <v>0</v>
      </c>
    </row>
    <row r="16" spans="1:33" ht="37.5" customHeight="1">
      <c r="A16" s="109" t="s">
        <v>161</v>
      </c>
      <c r="B16" s="110">
        <v>0</v>
      </c>
      <c r="C16" s="85">
        <v>2</v>
      </c>
      <c r="D16" s="85">
        <v>2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85"/>
      <c r="K16" s="110">
        <v>0</v>
      </c>
      <c r="L16" s="110">
        <v>0</v>
      </c>
      <c r="M16" s="110">
        <v>0</v>
      </c>
      <c r="N16" s="110">
        <v>0</v>
      </c>
      <c r="O16" s="110">
        <v>0</v>
      </c>
      <c r="P16" s="110">
        <v>0</v>
      </c>
      <c r="Q16" s="110">
        <v>0</v>
      </c>
      <c r="R16" s="109" t="s">
        <v>161</v>
      </c>
      <c r="S16" s="110">
        <v>0</v>
      </c>
      <c r="T16" s="110">
        <v>0</v>
      </c>
      <c r="U16" s="110">
        <v>0</v>
      </c>
      <c r="V16" s="110">
        <v>0</v>
      </c>
      <c r="W16" s="110">
        <v>0</v>
      </c>
      <c r="X16" s="110">
        <v>0</v>
      </c>
      <c r="Y16" s="85"/>
      <c r="Z16" s="110">
        <v>0</v>
      </c>
      <c r="AA16" s="110">
        <v>0</v>
      </c>
      <c r="AB16" s="110">
        <v>0</v>
      </c>
      <c r="AC16" s="110">
        <v>0</v>
      </c>
      <c r="AD16" s="110">
        <v>0</v>
      </c>
      <c r="AE16" s="110">
        <v>0</v>
      </c>
      <c r="AF16" s="110">
        <v>0</v>
      </c>
      <c r="AG16" s="110">
        <v>0</v>
      </c>
    </row>
    <row r="17" spans="1:33" ht="37.5" customHeight="1">
      <c r="A17" s="109" t="s">
        <v>162</v>
      </c>
      <c r="B17" s="110">
        <v>0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85"/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10">
        <v>0</v>
      </c>
      <c r="Q17" s="110">
        <v>0</v>
      </c>
      <c r="R17" s="109" t="s">
        <v>162</v>
      </c>
      <c r="S17" s="110">
        <v>0</v>
      </c>
      <c r="T17" s="110">
        <v>0</v>
      </c>
      <c r="U17" s="110">
        <v>0</v>
      </c>
      <c r="V17" s="110">
        <v>0</v>
      </c>
      <c r="W17" s="110">
        <v>0</v>
      </c>
      <c r="X17" s="110">
        <v>0</v>
      </c>
      <c r="Y17" s="85"/>
      <c r="Z17" s="110">
        <v>0</v>
      </c>
      <c r="AA17" s="110">
        <v>0</v>
      </c>
      <c r="AB17" s="110">
        <v>0</v>
      </c>
      <c r="AC17" s="110">
        <v>0</v>
      </c>
      <c r="AD17" s="110">
        <v>0</v>
      </c>
      <c r="AE17" s="110">
        <v>0</v>
      </c>
      <c r="AF17" s="110">
        <v>0</v>
      </c>
      <c r="AG17" s="110">
        <v>0</v>
      </c>
    </row>
    <row r="18" spans="1:33" ht="37.5" customHeight="1">
      <c r="A18" s="109" t="s">
        <v>163</v>
      </c>
      <c r="B18" s="110">
        <v>0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85"/>
      <c r="K18" s="110">
        <v>0</v>
      </c>
      <c r="L18" s="110">
        <v>0</v>
      </c>
      <c r="M18" s="110">
        <v>0</v>
      </c>
      <c r="N18" s="110">
        <v>0</v>
      </c>
      <c r="O18" s="110">
        <v>0</v>
      </c>
      <c r="P18" s="110">
        <v>0</v>
      </c>
      <c r="Q18" s="110">
        <v>0</v>
      </c>
      <c r="R18" s="109" t="s">
        <v>163</v>
      </c>
      <c r="S18" s="110">
        <v>0</v>
      </c>
      <c r="T18" s="110">
        <v>0</v>
      </c>
      <c r="U18" s="110">
        <v>0</v>
      </c>
      <c r="V18" s="110">
        <v>0</v>
      </c>
      <c r="W18" s="110">
        <v>0</v>
      </c>
      <c r="X18" s="110">
        <v>0</v>
      </c>
      <c r="Y18" s="85"/>
      <c r="Z18" s="110">
        <v>0</v>
      </c>
      <c r="AA18" s="110">
        <v>0</v>
      </c>
      <c r="AB18" s="110">
        <v>0</v>
      </c>
      <c r="AC18" s="110">
        <v>0</v>
      </c>
      <c r="AD18" s="110">
        <v>0</v>
      </c>
      <c r="AE18" s="110">
        <v>0</v>
      </c>
      <c r="AF18" s="110">
        <v>0</v>
      </c>
      <c r="AG18" s="110">
        <v>0</v>
      </c>
    </row>
    <row r="19" spans="1:33" ht="37.5" customHeight="1">
      <c r="A19" s="111" t="s">
        <v>164</v>
      </c>
      <c r="B19" s="112">
        <v>0</v>
      </c>
      <c r="C19" s="112">
        <v>0</v>
      </c>
      <c r="D19" s="112">
        <v>0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85"/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12">
        <v>0</v>
      </c>
      <c r="R19" s="111" t="s">
        <v>164</v>
      </c>
      <c r="S19" s="112">
        <v>0</v>
      </c>
      <c r="T19" s="112">
        <v>0</v>
      </c>
      <c r="U19" s="112">
        <v>0</v>
      </c>
      <c r="V19" s="112">
        <v>0</v>
      </c>
      <c r="W19" s="112">
        <v>0</v>
      </c>
      <c r="X19" s="112">
        <v>0</v>
      </c>
      <c r="Y19" s="85"/>
      <c r="Z19" s="112">
        <v>0</v>
      </c>
      <c r="AA19" s="112">
        <v>0</v>
      </c>
      <c r="AB19" s="112">
        <v>0</v>
      </c>
      <c r="AC19" s="112">
        <v>0</v>
      </c>
      <c r="AD19" s="112">
        <v>0</v>
      </c>
      <c r="AE19" s="112">
        <v>0</v>
      </c>
      <c r="AF19" s="112">
        <v>0</v>
      </c>
      <c r="AG19" s="112">
        <v>0</v>
      </c>
    </row>
    <row r="20" spans="1:33" ht="19.5" customHeight="1">
      <c r="A20" s="13" t="s">
        <v>165</v>
      </c>
      <c r="C20" s="2"/>
      <c r="D20" s="2"/>
      <c r="E20" s="2"/>
      <c r="F20" s="2"/>
      <c r="Q20" s="10"/>
      <c r="R20" s="13" t="s">
        <v>166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</sheetData>
  <mergeCells count="17">
    <mergeCell ref="A1:I1"/>
    <mergeCell ref="K1:Q1"/>
    <mergeCell ref="R1:X1"/>
    <mergeCell ref="Z1:AG1"/>
    <mergeCell ref="A3:A7"/>
    <mergeCell ref="B3:D3"/>
    <mergeCell ref="E3:I3"/>
    <mergeCell ref="K3:Q3"/>
    <mergeCell ref="R3:R7"/>
    <mergeCell ref="S3:T3"/>
    <mergeCell ref="V3:X3"/>
    <mergeCell ref="Z3:AG3"/>
    <mergeCell ref="E4:H4"/>
    <mergeCell ref="L4:M4"/>
    <mergeCell ref="S4:T4"/>
    <mergeCell ref="L5:M5"/>
    <mergeCell ref="S5:T5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workbookViewId="0" topLeftCell="A1">
      <pane xSplit="1" ySplit="6" topLeftCell="F17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E19" sqref="E19"/>
    </sheetView>
  </sheetViews>
  <sheetFormatPr defaultColWidth="8.88671875" defaultRowHeight="13.5"/>
  <cols>
    <col min="1" max="1" width="9.77734375" style="4" customWidth="1"/>
    <col min="2" max="2" width="17.88671875" style="1" customWidth="1"/>
    <col min="3" max="5" width="17.88671875" style="2" customWidth="1"/>
    <col min="6" max="6" width="2.77734375" style="3" customWidth="1"/>
    <col min="7" max="9" width="23.10546875" style="2" customWidth="1"/>
    <col min="10" max="16384" width="8.88671875" style="4" customWidth="1"/>
  </cols>
  <sheetData>
    <row r="1" spans="1:9" s="7" customFormat="1" ht="45" customHeight="1">
      <c r="A1" s="5" t="s">
        <v>167</v>
      </c>
      <c r="B1" s="5"/>
      <c r="C1" s="5"/>
      <c r="D1" s="5"/>
      <c r="E1" s="5"/>
      <c r="F1" s="6"/>
      <c r="G1" s="5" t="s">
        <v>168</v>
      </c>
      <c r="H1" s="5"/>
      <c r="I1" s="5"/>
    </row>
    <row r="2" spans="1:9" s="13" customFormat="1" ht="25.5" customHeight="1">
      <c r="A2" s="8" t="s">
        <v>169</v>
      </c>
      <c r="B2" s="8"/>
      <c r="C2" s="9"/>
      <c r="D2" s="9"/>
      <c r="E2" s="9"/>
      <c r="F2" s="57"/>
      <c r="G2" s="9"/>
      <c r="H2" s="9"/>
      <c r="I2" s="9" t="s">
        <v>170</v>
      </c>
    </row>
    <row r="3" spans="1:9" s="10" customFormat="1" ht="16.5" customHeight="1">
      <c r="A3" s="14" t="s">
        <v>4</v>
      </c>
      <c r="B3" s="17"/>
      <c r="C3" s="16" t="s">
        <v>171</v>
      </c>
      <c r="D3" s="16"/>
      <c r="E3" s="16"/>
      <c r="F3" s="17"/>
      <c r="G3" s="73" t="s">
        <v>172</v>
      </c>
      <c r="H3" s="73"/>
      <c r="I3" s="73"/>
    </row>
    <row r="4" spans="1:9" s="10" customFormat="1" ht="16.5" customHeight="1">
      <c r="A4" s="20" t="s">
        <v>11</v>
      </c>
      <c r="B4" s="17" t="s">
        <v>173</v>
      </c>
      <c r="C4" s="21" t="s">
        <v>12</v>
      </c>
      <c r="D4" s="21" t="s">
        <v>174</v>
      </c>
      <c r="E4" s="21" t="s">
        <v>175</v>
      </c>
      <c r="F4" s="17"/>
      <c r="G4" s="102" t="s">
        <v>12</v>
      </c>
      <c r="H4" s="103" t="s">
        <v>176</v>
      </c>
      <c r="I4" s="101" t="s">
        <v>177</v>
      </c>
    </row>
    <row r="5" spans="1:9" s="10" customFormat="1" ht="16.5" customHeight="1">
      <c r="A5" s="20" t="s">
        <v>178</v>
      </c>
      <c r="B5" s="17" t="s">
        <v>179</v>
      </c>
      <c r="C5" s="21"/>
      <c r="D5" s="21"/>
      <c r="E5" s="21"/>
      <c r="F5" s="17"/>
      <c r="G5" s="20"/>
      <c r="H5" s="22"/>
      <c r="I5" s="21"/>
    </row>
    <row r="6" spans="1:9" s="10" customFormat="1" ht="16.5" customHeight="1">
      <c r="A6" s="18" t="s">
        <v>20</v>
      </c>
      <c r="B6" s="29"/>
      <c r="C6" s="27" t="s">
        <v>21</v>
      </c>
      <c r="D6" s="27" t="s">
        <v>180</v>
      </c>
      <c r="E6" s="27" t="s">
        <v>181</v>
      </c>
      <c r="F6" s="17"/>
      <c r="G6" s="18" t="s">
        <v>21</v>
      </c>
      <c r="H6" s="28" t="s">
        <v>182</v>
      </c>
      <c r="I6" s="27" t="s">
        <v>183</v>
      </c>
    </row>
    <row r="7" spans="1:9" s="13" customFormat="1" ht="29.25" customHeight="1">
      <c r="A7" s="20">
        <v>2003</v>
      </c>
      <c r="B7" s="113" t="s">
        <v>25</v>
      </c>
      <c r="C7" s="114">
        <f>SUM(D7,E7)</f>
        <v>858281</v>
      </c>
      <c r="D7" s="114">
        <v>857768</v>
      </c>
      <c r="E7" s="114">
        <v>513</v>
      </c>
      <c r="F7" s="85"/>
      <c r="G7" s="114">
        <f>SUM(H7,I7)</f>
        <v>53439</v>
      </c>
      <c r="H7" s="114">
        <v>53439</v>
      </c>
      <c r="I7" s="114" t="s">
        <v>25</v>
      </c>
    </row>
    <row r="8" spans="1:9" s="13" customFormat="1" ht="29.25" customHeight="1">
      <c r="A8" s="20">
        <v>2004</v>
      </c>
      <c r="B8" s="113" t="s">
        <v>25</v>
      </c>
      <c r="C8" s="114">
        <f>SUM(D8,E8)</f>
        <v>861859</v>
      </c>
      <c r="D8" s="114">
        <v>861234</v>
      </c>
      <c r="E8" s="114">
        <v>625</v>
      </c>
      <c r="F8" s="85"/>
      <c r="G8" s="114">
        <f>SUM(H8,I8)</f>
        <v>55218</v>
      </c>
      <c r="H8" s="114">
        <v>55218</v>
      </c>
      <c r="I8" s="114" t="s">
        <v>25</v>
      </c>
    </row>
    <row r="9" spans="1:9" s="13" customFormat="1" ht="29.25" customHeight="1">
      <c r="A9" s="20">
        <v>2005</v>
      </c>
      <c r="B9" s="113" t="s">
        <v>25</v>
      </c>
      <c r="C9" s="114">
        <v>897557</v>
      </c>
      <c r="D9" s="114">
        <v>896453</v>
      </c>
      <c r="E9" s="114">
        <v>1104</v>
      </c>
      <c r="F9" s="85"/>
      <c r="G9" s="114">
        <v>233594</v>
      </c>
      <c r="H9" s="114">
        <v>233594</v>
      </c>
      <c r="I9" s="114" t="s">
        <v>25</v>
      </c>
    </row>
    <row r="10" spans="1:9" s="13" customFormat="1" ht="29.25" customHeight="1">
      <c r="A10" s="20">
        <v>2006</v>
      </c>
      <c r="B10" s="113" t="s">
        <v>25</v>
      </c>
      <c r="C10" s="114">
        <v>927557</v>
      </c>
      <c r="D10" s="114">
        <v>925904</v>
      </c>
      <c r="E10" s="114">
        <v>1653</v>
      </c>
      <c r="F10" s="85"/>
      <c r="G10" s="114">
        <v>312582</v>
      </c>
      <c r="H10" s="114">
        <v>312582</v>
      </c>
      <c r="I10" s="114" t="s">
        <v>25</v>
      </c>
    </row>
    <row r="11" spans="1:9" s="116" customFormat="1" ht="29.25" customHeight="1">
      <c r="A11" s="36">
        <v>2007</v>
      </c>
      <c r="B11" s="113" t="s">
        <v>25</v>
      </c>
      <c r="C11" s="91">
        <f>SUM(C12:C23)</f>
        <v>933460.1200000001</v>
      </c>
      <c r="D11" s="91">
        <f>SUM(D12:D23)</f>
        <v>932313</v>
      </c>
      <c r="E11" s="91">
        <f>SUM(E12:E23)</f>
        <v>1147</v>
      </c>
      <c r="F11" s="91"/>
      <c r="G11" s="91">
        <f>SUM(H11:I11)</f>
        <v>334.03942</v>
      </c>
      <c r="H11" s="91">
        <v>334.03942</v>
      </c>
      <c r="I11" s="115">
        <v>0</v>
      </c>
    </row>
    <row r="12" spans="1:9" s="13" customFormat="1" ht="29.25" customHeight="1">
      <c r="A12" s="39" t="s">
        <v>26</v>
      </c>
      <c r="B12" s="113" t="s">
        <v>25</v>
      </c>
      <c r="C12" s="117">
        <v>40730</v>
      </c>
      <c r="D12" s="118">
        <v>40710</v>
      </c>
      <c r="E12" s="118">
        <v>20</v>
      </c>
      <c r="F12" s="85"/>
      <c r="G12" s="85">
        <f aca="true" t="shared" si="0" ref="G12:G23">SUM(H12:I12)</f>
        <v>5.27098</v>
      </c>
      <c r="H12" s="118">
        <v>5.27098</v>
      </c>
      <c r="I12" s="119">
        <v>0</v>
      </c>
    </row>
    <row r="13" spans="1:9" s="13" customFormat="1" ht="29.25" customHeight="1">
      <c r="A13" s="39" t="s">
        <v>27</v>
      </c>
      <c r="B13" s="113" t="s">
        <v>25</v>
      </c>
      <c r="C13" s="117">
        <v>41542</v>
      </c>
      <c r="D13" s="118">
        <v>41527</v>
      </c>
      <c r="E13" s="118">
        <v>15</v>
      </c>
      <c r="F13" s="85"/>
      <c r="G13" s="85">
        <f t="shared" si="0"/>
        <v>6.34348</v>
      </c>
      <c r="H13" s="118">
        <v>6.34348</v>
      </c>
      <c r="I13" s="119">
        <v>0</v>
      </c>
    </row>
    <row r="14" spans="1:9" s="13" customFormat="1" ht="29.25" customHeight="1">
      <c r="A14" s="39" t="s">
        <v>28</v>
      </c>
      <c r="B14" s="113" t="s">
        <v>25</v>
      </c>
      <c r="C14" s="117">
        <v>56963</v>
      </c>
      <c r="D14" s="118">
        <v>56929</v>
      </c>
      <c r="E14" s="118">
        <v>34</v>
      </c>
      <c r="F14" s="85"/>
      <c r="G14" s="85">
        <f t="shared" si="0"/>
        <v>12.46674</v>
      </c>
      <c r="H14" s="118">
        <v>12.46674</v>
      </c>
      <c r="I14" s="119">
        <v>0</v>
      </c>
    </row>
    <row r="15" spans="1:9" s="13" customFormat="1" ht="29.25" customHeight="1">
      <c r="A15" s="39" t="s">
        <v>29</v>
      </c>
      <c r="B15" s="113" t="s">
        <v>25</v>
      </c>
      <c r="C15" s="117">
        <v>81567.2</v>
      </c>
      <c r="D15" s="118">
        <v>81496</v>
      </c>
      <c r="E15" s="118">
        <v>71</v>
      </c>
      <c r="F15" s="85"/>
      <c r="G15" s="85">
        <f t="shared" si="0"/>
        <v>8.90604</v>
      </c>
      <c r="H15" s="118">
        <v>8.90604</v>
      </c>
      <c r="I15" s="119">
        <v>0</v>
      </c>
    </row>
    <row r="16" spans="1:9" s="13" customFormat="1" ht="29.25" customHeight="1">
      <c r="A16" s="39" t="s">
        <v>30</v>
      </c>
      <c r="B16" s="113" t="s">
        <v>25</v>
      </c>
      <c r="C16" s="117">
        <v>102498.24</v>
      </c>
      <c r="D16" s="118">
        <v>102333</v>
      </c>
      <c r="E16" s="118">
        <v>165</v>
      </c>
      <c r="F16" s="85"/>
      <c r="G16" s="85">
        <f t="shared" si="0"/>
        <v>32.67264</v>
      </c>
      <c r="H16" s="118">
        <v>32.67264</v>
      </c>
      <c r="I16" s="119">
        <v>0</v>
      </c>
    </row>
    <row r="17" spans="1:9" s="13" customFormat="1" ht="29.25" customHeight="1">
      <c r="A17" s="39" t="s">
        <v>31</v>
      </c>
      <c r="B17" s="113" t="s">
        <v>25</v>
      </c>
      <c r="C17" s="117">
        <v>78783.12</v>
      </c>
      <c r="D17" s="118">
        <v>78770</v>
      </c>
      <c r="E17" s="118">
        <v>13</v>
      </c>
      <c r="F17" s="85"/>
      <c r="G17" s="85">
        <f t="shared" si="0"/>
        <v>22.71841</v>
      </c>
      <c r="H17" s="118">
        <v>22.71841</v>
      </c>
      <c r="I17" s="119">
        <v>0</v>
      </c>
    </row>
    <row r="18" spans="1:9" s="13" customFormat="1" ht="29.25" customHeight="1">
      <c r="A18" s="39" t="s">
        <v>32</v>
      </c>
      <c r="B18" s="113" t="s">
        <v>25</v>
      </c>
      <c r="C18" s="117">
        <v>106966.08</v>
      </c>
      <c r="D18" s="118">
        <v>106881</v>
      </c>
      <c r="E18" s="118">
        <v>85</v>
      </c>
      <c r="F18" s="85"/>
      <c r="G18" s="85">
        <f t="shared" si="0"/>
        <v>93.30321</v>
      </c>
      <c r="H18" s="118">
        <v>93.30321</v>
      </c>
      <c r="I18" s="119">
        <v>0</v>
      </c>
    </row>
    <row r="19" spans="1:9" s="13" customFormat="1" ht="29.25" customHeight="1">
      <c r="A19" s="39" t="s">
        <v>33</v>
      </c>
      <c r="B19" s="113" t="s">
        <v>25</v>
      </c>
      <c r="C19" s="117">
        <v>123390.8</v>
      </c>
      <c r="D19" s="118">
        <v>123280</v>
      </c>
      <c r="E19" s="118">
        <v>111</v>
      </c>
      <c r="F19" s="85"/>
      <c r="G19" s="85">
        <f t="shared" si="0"/>
        <v>121.92466</v>
      </c>
      <c r="H19" s="118">
        <v>121.92466</v>
      </c>
      <c r="I19" s="119">
        <v>0</v>
      </c>
    </row>
    <row r="20" spans="1:9" s="13" customFormat="1" ht="29.25" customHeight="1">
      <c r="A20" s="39" t="s">
        <v>34</v>
      </c>
      <c r="B20" s="113" t="s">
        <v>25</v>
      </c>
      <c r="C20" s="117">
        <v>77222.08</v>
      </c>
      <c r="D20" s="118">
        <v>77059</v>
      </c>
      <c r="E20" s="118">
        <v>163</v>
      </c>
      <c r="F20" s="85"/>
      <c r="G20" s="85">
        <f t="shared" si="0"/>
        <v>6.40783</v>
      </c>
      <c r="H20" s="118">
        <v>6.40783</v>
      </c>
      <c r="I20" s="119">
        <v>0</v>
      </c>
    </row>
    <row r="21" spans="1:9" s="13" customFormat="1" ht="29.25" customHeight="1">
      <c r="A21" s="39" t="s">
        <v>35</v>
      </c>
      <c r="B21" s="113" t="s">
        <v>25</v>
      </c>
      <c r="C21" s="117">
        <v>95904.64</v>
      </c>
      <c r="D21" s="118">
        <v>95729</v>
      </c>
      <c r="E21" s="118">
        <v>176</v>
      </c>
      <c r="F21" s="85"/>
      <c r="G21" s="85">
        <f t="shared" si="0"/>
        <v>13.43914</v>
      </c>
      <c r="H21" s="118">
        <v>13.43914</v>
      </c>
      <c r="I21" s="119">
        <v>0</v>
      </c>
    </row>
    <row r="22" spans="1:9" s="13" customFormat="1" ht="29.25" customHeight="1">
      <c r="A22" s="39" t="s">
        <v>36</v>
      </c>
      <c r="B22" s="113" t="s">
        <v>25</v>
      </c>
      <c r="C22" s="117">
        <v>86019.44</v>
      </c>
      <c r="D22" s="118">
        <v>85845</v>
      </c>
      <c r="E22" s="118">
        <v>174</v>
      </c>
      <c r="F22" s="85"/>
      <c r="G22" s="85">
        <f t="shared" si="0"/>
        <v>7.90933</v>
      </c>
      <c r="H22" s="118">
        <v>7.90933</v>
      </c>
      <c r="I22" s="119">
        <v>0</v>
      </c>
    </row>
    <row r="23" spans="1:9" s="13" customFormat="1" ht="29.25" customHeight="1">
      <c r="A23" s="120" t="s">
        <v>37</v>
      </c>
      <c r="B23" s="121" t="s">
        <v>25</v>
      </c>
      <c r="C23" s="122">
        <v>41873.520000000004</v>
      </c>
      <c r="D23" s="123">
        <v>41754</v>
      </c>
      <c r="E23" s="123">
        <v>120</v>
      </c>
      <c r="F23" s="85"/>
      <c r="G23" s="124">
        <f t="shared" si="0"/>
        <v>2.6769600000000002</v>
      </c>
      <c r="H23" s="123">
        <v>2.6769600000000002</v>
      </c>
      <c r="I23" s="112">
        <v>0</v>
      </c>
    </row>
    <row r="24" spans="1:2" ht="15.75" customHeight="1">
      <c r="A24" s="61" t="s">
        <v>165</v>
      </c>
      <c r="B24" s="61"/>
    </row>
    <row r="25" ht="15.75" customHeight="1">
      <c r="B25" s="57"/>
    </row>
    <row r="26" ht="15.75" customHeight="1">
      <c r="B26" s="125"/>
    </row>
    <row r="27" ht="13.5">
      <c r="B27" s="125"/>
    </row>
    <row r="28" ht="13.5">
      <c r="B28" s="125"/>
    </row>
    <row r="29" ht="13.5">
      <c r="B29" s="125"/>
    </row>
    <row r="30" ht="13.5">
      <c r="B30" s="125"/>
    </row>
    <row r="31" ht="13.5">
      <c r="B31" s="125"/>
    </row>
    <row r="32" ht="13.5">
      <c r="B32" s="125"/>
    </row>
    <row r="33" ht="13.5">
      <c r="B33" s="125"/>
    </row>
    <row r="34" ht="13.5">
      <c r="B34" s="125"/>
    </row>
    <row r="35" ht="13.5">
      <c r="B35" s="125"/>
    </row>
    <row r="36" ht="13.5">
      <c r="B36" s="125"/>
    </row>
    <row r="37" ht="13.5">
      <c r="B37" s="125"/>
    </row>
    <row r="38" ht="13.5">
      <c r="B38" s="125"/>
    </row>
    <row r="39" ht="13.5">
      <c r="B39" s="125"/>
    </row>
    <row r="40" ht="13.5">
      <c r="B40" s="125"/>
    </row>
    <row r="41" ht="13.5">
      <c r="B41" s="125"/>
    </row>
    <row r="42" ht="13.5">
      <c r="B42" s="4"/>
    </row>
  </sheetData>
  <mergeCells count="4">
    <mergeCell ref="A1:E1"/>
    <mergeCell ref="G1:I1"/>
    <mergeCell ref="C3:E3"/>
    <mergeCell ref="G3:I3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pane xSplit="1" ySplit="6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H15" sqref="H15"/>
    </sheetView>
  </sheetViews>
  <sheetFormatPr defaultColWidth="8.88671875" defaultRowHeight="13.5"/>
  <cols>
    <col min="1" max="1" width="14.5546875" style="1" customWidth="1"/>
    <col min="2" max="9" width="8.5546875" style="4" customWidth="1"/>
    <col min="10" max="10" width="2.77734375" style="4" customWidth="1"/>
    <col min="11" max="18" width="8.3359375" style="4" customWidth="1"/>
    <col min="19" max="16384" width="8.88671875" style="4" customWidth="1"/>
  </cols>
  <sheetData>
    <row r="1" spans="1:18" s="7" customFormat="1" ht="40.5" customHeight="1">
      <c r="A1" s="5" t="s">
        <v>184</v>
      </c>
      <c r="B1" s="5"/>
      <c r="C1" s="5"/>
      <c r="D1" s="5"/>
      <c r="E1" s="5"/>
      <c r="F1" s="5"/>
      <c r="G1" s="5"/>
      <c r="H1" s="5"/>
      <c r="I1" s="5"/>
      <c r="J1" s="126"/>
      <c r="K1" s="5" t="s">
        <v>185</v>
      </c>
      <c r="L1" s="5"/>
      <c r="M1" s="5"/>
      <c r="N1" s="5"/>
      <c r="O1" s="5"/>
      <c r="P1" s="5"/>
      <c r="Q1" s="5"/>
      <c r="R1" s="5"/>
    </row>
    <row r="2" spans="1:18" s="13" customFormat="1" ht="25.5" customHeight="1">
      <c r="A2" s="8" t="s">
        <v>186</v>
      </c>
      <c r="B2" s="8"/>
      <c r="C2" s="8"/>
      <c r="D2" s="8"/>
      <c r="E2" s="8"/>
      <c r="F2" s="8"/>
      <c r="G2" s="8"/>
      <c r="H2" s="8"/>
      <c r="I2" s="8"/>
      <c r="K2" s="8"/>
      <c r="L2" s="8"/>
      <c r="M2" s="8"/>
      <c r="N2" s="8"/>
      <c r="O2" s="8"/>
      <c r="P2" s="8"/>
      <c r="Q2" s="8"/>
      <c r="R2" s="9" t="s">
        <v>3</v>
      </c>
    </row>
    <row r="3" spans="1:18" s="13" customFormat="1" ht="16.5" customHeight="1">
      <c r="A3" s="14" t="s">
        <v>49</v>
      </c>
      <c r="B3" s="15" t="s">
        <v>187</v>
      </c>
      <c r="C3" s="15"/>
      <c r="D3" s="15"/>
      <c r="E3" s="15"/>
      <c r="F3" s="15"/>
      <c r="G3" s="15"/>
      <c r="H3" s="15"/>
      <c r="I3" s="17" t="s">
        <v>188</v>
      </c>
      <c r="J3" s="17"/>
      <c r="K3" s="14" t="s">
        <v>189</v>
      </c>
      <c r="L3" s="127" t="s">
        <v>190</v>
      </c>
      <c r="M3" s="127"/>
      <c r="N3" s="127"/>
      <c r="O3" s="20" t="s">
        <v>191</v>
      </c>
      <c r="P3" s="128" t="s">
        <v>192</v>
      </c>
      <c r="Q3" s="128"/>
      <c r="R3" s="129" t="s">
        <v>193</v>
      </c>
    </row>
    <row r="4" spans="1:18" s="13" customFormat="1" ht="16.5" customHeight="1">
      <c r="A4" s="20" t="s">
        <v>194</v>
      </c>
      <c r="B4" s="20" t="s">
        <v>12</v>
      </c>
      <c r="C4" s="20" t="s">
        <v>195</v>
      </c>
      <c r="D4" s="20" t="s">
        <v>196</v>
      </c>
      <c r="E4" s="20" t="s">
        <v>197</v>
      </c>
      <c r="F4" s="20" t="s">
        <v>198</v>
      </c>
      <c r="G4" s="20" t="s">
        <v>199</v>
      </c>
      <c r="H4" s="20" t="s">
        <v>200</v>
      </c>
      <c r="I4" s="17"/>
      <c r="J4" s="17"/>
      <c r="K4" s="20"/>
      <c r="L4" s="20" t="s">
        <v>12</v>
      </c>
      <c r="M4" s="20" t="s">
        <v>201</v>
      </c>
      <c r="N4" s="20" t="s">
        <v>202</v>
      </c>
      <c r="O4" s="20" t="s">
        <v>203</v>
      </c>
      <c r="P4" s="20" t="s">
        <v>80</v>
      </c>
      <c r="Q4" s="17" t="s">
        <v>204</v>
      </c>
      <c r="R4" s="21" t="s">
        <v>205</v>
      </c>
    </row>
    <row r="5" spans="1:18" s="13" customFormat="1" ht="16.5" customHeight="1">
      <c r="A5" s="20" t="s">
        <v>17</v>
      </c>
      <c r="B5" s="130"/>
      <c r="C5" s="130" t="s">
        <v>124</v>
      </c>
      <c r="D5" s="130" t="s">
        <v>206</v>
      </c>
      <c r="E5" s="130" t="s">
        <v>115</v>
      </c>
      <c r="F5" s="130" t="s">
        <v>207</v>
      </c>
      <c r="G5" s="130" t="s">
        <v>208</v>
      </c>
      <c r="H5" s="130" t="s">
        <v>209</v>
      </c>
      <c r="I5" s="131" t="s">
        <v>57</v>
      </c>
      <c r="J5" s="131"/>
      <c r="K5" s="130" t="s">
        <v>210</v>
      </c>
      <c r="L5" s="20"/>
      <c r="M5" s="20"/>
      <c r="N5" s="20"/>
      <c r="O5" s="20" t="s">
        <v>211</v>
      </c>
      <c r="P5" s="20" t="s">
        <v>212</v>
      </c>
      <c r="Q5" s="17" t="s">
        <v>213</v>
      </c>
      <c r="R5" s="132" t="s">
        <v>214</v>
      </c>
    </row>
    <row r="6" spans="1:18" s="13" customFormat="1" ht="16.5" customHeight="1">
      <c r="A6" s="18" t="s">
        <v>215</v>
      </c>
      <c r="B6" s="133" t="s">
        <v>21</v>
      </c>
      <c r="C6" s="133" t="s">
        <v>216</v>
      </c>
      <c r="D6" s="133" t="s">
        <v>216</v>
      </c>
      <c r="E6" s="133" t="s">
        <v>216</v>
      </c>
      <c r="F6" s="133" t="s">
        <v>216</v>
      </c>
      <c r="G6" s="133" t="s">
        <v>216</v>
      </c>
      <c r="H6" s="133" t="s">
        <v>217</v>
      </c>
      <c r="I6" s="134" t="s">
        <v>218</v>
      </c>
      <c r="J6" s="131"/>
      <c r="K6" s="133" t="s">
        <v>219</v>
      </c>
      <c r="L6" s="18" t="s">
        <v>21</v>
      </c>
      <c r="M6" s="18" t="s">
        <v>220</v>
      </c>
      <c r="N6" s="18" t="s">
        <v>221</v>
      </c>
      <c r="O6" s="18" t="s">
        <v>222</v>
      </c>
      <c r="P6" s="18" t="s">
        <v>223</v>
      </c>
      <c r="Q6" s="29" t="s">
        <v>224</v>
      </c>
      <c r="R6" s="27" t="s">
        <v>225</v>
      </c>
    </row>
    <row r="7" spans="1:18" s="13" customFormat="1" ht="42" customHeight="1">
      <c r="A7" s="20">
        <v>2003</v>
      </c>
      <c r="B7" s="86">
        <f>SUM(C7:H7)</f>
        <v>7</v>
      </c>
      <c r="C7" s="86">
        <v>3</v>
      </c>
      <c r="D7" s="86" t="s">
        <v>25</v>
      </c>
      <c r="E7" s="86">
        <v>4</v>
      </c>
      <c r="F7" s="86" t="s">
        <v>25</v>
      </c>
      <c r="G7" s="86" t="s">
        <v>25</v>
      </c>
      <c r="H7" s="86" t="s">
        <v>25</v>
      </c>
      <c r="I7" s="86">
        <v>62</v>
      </c>
      <c r="J7" s="86"/>
      <c r="K7" s="86">
        <v>23</v>
      </c>
      <c r="L7" s="84">
        <f>SUM(M7:N7)</f>
        <v>61</v>
      </c>
      <c r="M7" s="86">
        <v>26</v>
      </c>
      <c r="N7" s="86">
        <v>35</v>
      </c>
      <c r="O7" s="86">
        <v>10</v>
      </c>
      <c r="P7" s="86">
        <v>3</v>
      </c>
      <c r="Q7" s="86">
        <v>24</v>
      </c>
      <c r="R7" s="86">
        <v>29</v>
      </c>
    </row>
    <row r="8" spans="1:18" s="13" customFormat="1" ht="42" customHeight="1">
      <c r="A8" s="20">
        <v>2004</v>
      </c>
      <c r="B8" s="86">
        <f>SUM(C8:H8)</f>
        <v>7</v>
      </c>
      <c r="C8" s="44">
        <v>3</v>
      </c>
      <c r="D8" s="44" t="s">
        <v>25</v>
      </c>
      <c r="E8" s="44">
        <v>4</v>
      </c>
      <c r="F8" s="44" t="s">
        <v>25</v>
      </c>
      <c r="G8" s="44" t="s">
        <v>25</v>
      </c>
      <c r="H8" s="44" t="s">
        <v>25</v>
      </c>
      <c r="I8" s="44">
        <v>66</v>
      </c>
      <c r="J8" s="44"/>
      <c r="K8" s="44">
        <v>23</v>
      </c>
      <c r="L8" s="84">
        <f>SUM(M8:N8)</f>
        <v>55</v>
      </c>
      <c r="M8" s="44">
        <v>26</v>
      </c>
      <c r="N8" s="44">
        <v>29</v>
      </c>
      <c r="O8" s="44">
        <v>10</v>
      </c>
      <c r="P8" s="44">
        <v>4</v>
      </c>
      <c r="Q8" s="44">
        <v>24</v>
      </c>
      <c r="R8" s="44">
        <v>36</v>
      </c>
    </row>
    <row r="9" spans="1:18" s="13" customFormat="1" ht="42" customHeight="1">
      <c r="A9" s="20">
        <v>2005</v>
      </c>
      <c r="B9" s="86">
        <v>7</v>
      </c>
      <c r="C9" s="44">
        <v>3</v>
      </c>
      <c r="D9" s="44" t="s">
        <v>25</v>
      </c>
      <c r="E9" s="44">
        <v>4</v>
      </c>
      <c r="F9" s="44" t="s">
        <v>25</v>
      </c>
      <c r="G9" s="44" t="s">
        <v>25</v>
      </c>
      <c r="H9" s="44" t="s">
        <v>25</v>
      </c>
      <c r="I9" s="44">
        <v>61</v>
      </c>
      <c r="J9" s="44"/>
      <c r="K9" s="44">
        <v>19</v>
      </c>
      <c r="L9" s="84">
        <v>55</v>
      </c>
      <c r="M9" s="44">
        <v>26</v>
      </c>
      <c r="N9" s="44">
        <v>29</v>
      </c>
      <c r="O9" s="44">
        <v>10</v>
      </c>
      <c r="P9" s="44">
        <v>4</v>
      </c>
      <c r="Q9" s="44">
        <v>24</v>
      </c>
      <c r="R9" s="44">
        <v>36</v>
      </c>
    </row>
    <row r="10" spans="1:18" s="13" customFormat="1" ht="42" customHeight="1">
      <c r="A10" s="20">
        <v>2006</v>
      </c>
      <c r="B10" s="86">
        <v>7</v>
      </c>
      <c r="C10" s="44">
        <v>3</v>
      </c>
      <c r="D10" s="44" t="s">
        <v>25</v>
      </c>
      <c r="E10" s="44">
        <v>4</v>
      </c>
      <c r="F10" s="44" t="s">
        <v>25</v>
      </c>
      <c r="G10" s="44" t="s">
        <v>25</v>
      </c>
      <c r="H10" s="44" t="s">
        <v>25</v>
      </c>
      <c r="I10" s="44">
        <v>57</v>
      </c>
      <c r="J10" s="44"/>
      <c r="K10" s="44">
        <v>18</v>
      </c>
      <c r="L10" s="84">
        <v>39</v>
      </c>
      <c r="M10" s="44">
        <v>18</v>
      </c>
      <c r="N10" s="44">
        <v>21</v>
      </c>
      <c r="O10" s="44">
        <v>10</v>
      </c>
      <c r="P10" s="44">
        <v>4</v>
      </c>
      <c r="Q10" s="44">
        <v>19</v>
      </c>
      <c r="R10" s="44">
        <v>19</v>
      </c>
    </row>
    <row r="11" spans="1:18" s="38" customFormat="1" ht="42" customHeight="1">
      <c r="A11" s="36">
        <v>2007</v>
      </c>
      <c r="B11" s="135">
        <f>SUM(B12:B18)</f>
        <v>7</v>
      </c>
      <c r="C11" s="135">
        <f aca="true" t="shared" si="0" ref="C11:I11">SUM(C12:C18)</f>
        <v>3</v>
      </c>
      <c r="D11" s="136">
        <f t="shared" si="0"/>
        <v>0</v>
      </c>
      <c r="E11" s="135">
        <f t="shared" si="0"/>
        <v>4</v>
      </c>
      <c r="F11" s="136">
        <f t="shared" si="0"/>
        <v>0</v>
      </c>
      <c r="G11" s="136">
        <f t="shared" si="0"/>
        <v>0</v>
      </c>
      <c r="H11" s="136">
        <f t="shared" si="0"/>
        <v>0</v>
      </c>
      <c r="I11" s="135">
        <f t="shared" si="0"/>
        <v>58</v>
      </c>
      <c r="J11" s="135"/>
      <c r="K11" s="135">
        <f>SUM(K12:K18)</f>
        <v>16</v>
      </c>
      <c r="L11" s="135">
        <f aca="true" t="shared" si="1" ref="L11:R11">SUM(L12:L18)</f>
        <v>35</v>
      </c>
      <c r="M11" s="135">
        <f t="shared" si="1"/>
        <v>16</v>
      </c>
      <c r="N11" s="135">
        <f t="shared" si="1"/>
        <v>19</v>
      </c>
      <c r="O11" s="135">
        <f t="shared" si="1"/>
        <v>10</v>
      </c>
      <c r="P11" s="135">
        <f t="shared" si="1"/>
        <v>4</v>
      </c>
      <c r="Q11" s="135">
        <f t="shared" si="1"/>
        <v>18</v>
      </c>
      <c r="R11" s="135">
        <f t="shared" si="1"/>
        <v>11</v>
      </c>
    </row>
    <row r="12" spans="1:18" s="138" customFormat="1" ht="42" customHeight="1">
      <c r="A12" s="109" t="s">
        <v>158</v>
      </c>
      <c r="B12" s="86">
        <v>1</v>
      </c>
      <c r="C12" s="44">
        <v>1</v>
      </c>
      <c r="D12" s="137">
        <v>0</v>
      </c>
      <c r="E12" s="137">
        <v>0</v>
      </c>
      <c r="F12" s="137">
        <v>0</v>
      </c>
      <c r="G12" s="137">
        <v>0</v>
      </c>
      <c r="H12" s="137">
        <v>0</v>
      </c>
      <c r="I12" s="44">
        <v>31</v>
      </c>
      <c r="J12" s="44"/>
      <c r="K12" s="44">
        <v>10</v>
      </c>
      <c r="L12" s="84">
        <v>22</v>
      </c>
      <c r="M12" s="44">
        <v>9</v>
      </c>
      <c r="N12" s="44">
        <v>13</v>
      </c>
      <c r="O12" s="44">
        <v>10</v>
      </c>
      <c r="P12" s="44">
        <v>3</v>
      </c>
      <c r="Q12" s="44">
        <v>11</v>
      </c>
      <c r="R12" s="44">
        <v>11</v>
      </c>
    </row>
    <row r="13" spans="1:18" ht="42" customHeight="1">
      <c r="A13" s="109" t="s">
        <v>159</v>
      </c>
      <c r="B13" s="86">
        <v>1</v>
      </c>
      <c r="C13" s="137">
        <v>0</v>
      </c>
      <c r="D13" s="137">
        <v>0</v>
      </c>
      <c r="E13" s="44">
        <v>1</v>
      </c>
      <c r="F13" s="137">
        <v>0</v>
      </c>
      <c r="G13" s="137">
        <v>0</v>
      </c>
      <c r="H13" s="137">
        <v>0</v>
      </c>
      <c r="I13" s="44">
        <v>4</v>
      </c>
      <c r="J13" s="44"/>
      <c r="K13" s="137">
        <v>0</v>
      </c>
      <c r="L13" s="84">
        <v>1</v>
      </c>
      <c r="M13" s="44">
        <v>1</v>
      </c>
      <c r="N13" s="137">
        <v>0</v>
      </c>
      <c r="O13" s="137">
        <v>0</v>
      </c>
      <c r="P13" s="137">
        <v>0</v>
      </c>
      <c r="Q13" s="137">
        <v>0</v>
      </c>
      <c r="R13" s="137">
        <v>0</v>
      </c>
    </row>
    <row r="14" spans="1:18" ht="42" customHeight="1">
      <c r="A14" s="109" t="s">
        <v>160</v>
      </c>
      <c r="B14" s="86">
        <v>1</v>
      </c>
      <c r="C14" s="44">
        <v>1</v>
      </c>
      <c r="D14" s="137">
        <v>0</v>
      </c>
      <c r="E14" s="137">
        <v>0</v>
      </c>
      <c r="F14" s="137">
        <v>0</v>
      </c>
      <c r="G14" s="137">
        <v>0</v>
      </c>
      <c r="H14" s="137">
        <v>0</v>
      </c>
      <c r="I14" s="44">
        <v>3</v>
      </c>
      <c r="J14" s="44"/>
      <c r="K14" s="137">
        <v>0</v>
      </c>
      <c r="L14" s="84">
        <v>1</v>
      </c>
      <c r="M14" s="44">
        <v>1</v>
      </c>
      <c r="N14" s="137">
        <v>0</v>
      </c>
      <c r="O14" s="137">
        <v>0</v>
      </c>
      <c r="P14" s="137">
        <v>0</v>
      </c>
      <c r="Q14" s="137">
        <v>0</v>
      </c>
      <c r="R14" s="137">
        <v>0</v>
      </c>
    </row>
    <row r="15" spans="1:18" ht="42" customHeight="1">
      <c r="A15" s="109" t="s">
        <v>161</v>
      </c>
      <c r="B15" s="86">
        <v>1</v>
      </c>
      <c r="C15" s="44">
        <v>1</v>
      </c>
      <c r="D15" s="137">
        <v>0</v>
      </c>
      <c r="E15" s="137">
        <v>0</v>
      </c>
      <c r="F15" s="137">
        <v>0</v>
      </c>
      <c r="G15" s="137">
        <v>0</v>
      </c>
      <c r="H15" s="137">
        <v>0</v>
      </c>
      <c r="I15" s="44">
        <v>11</v>
      </c>
      <c r="J15" s="44"/>
      <c r="K15" s="44">
        <v>6</v>
      </c>
      <c r="L15" s="84">
        <v>8</v>
      </c>
      <c r="M15" s="44">
        <v>2</v>
      </c>
      <c r="N15" s="44">
        <v>6</v>
      </c>
      <c r="O15" s="137">
        <v>0</v>
      </c>
      <c r="P15" s="44">
        <v>1</v>
      </c>
      <c r="Q15" s="44">
        <v>7</v>
      </c>
      <c r="R15" s="137">
        <v>0</v>
      </c>
    </row>
    <row r="16" spans="1:18" ht="42" customHeight="1">
      <c r="A16" s="109" t="s">
        <v>162</v>
      </c>
      <c r="B16" s="86">
        <v>1</v>
      </c>
      <c r="C16" s="137">
        <v>0</v>
      </c>
      <c r="D16" s="137">
        <v>0</v>
      </c>
      <c r="E16" s="44">
        <v>1</v>
      </c>
      <c r="F16" s="137">
        <v>0</v>
      </c>
      <c r="G16" s="137">
        <v>0</v>
      </c>
      <c r="H16" s="137">
        <v>0</v>
      </c>
      <c r="I16" s="44">
        <v>3</v>
      </c>
      <c r="J16" s="44"/>
      <c r="K16" s="137">
        <v>0</v>
      </c>
      <c r="L16" s="84">
        <v>1</v>
      </c>
      <c r="M16" s="44">
        <v>1</v>
      </c>
      <c r="N16" s="137">
        <v>0</v>
      </c>
      <c r="O16" s="137">
        <v>0</v>
      </c>
      <c r="P16" s="137">
        <v>0</v>
      </c>
      <c r="Q16" s="137">
        <v>0</v>
      </c>
      <c r="R16" s="137">
        <v>0</v>
      </c>
    </row>
    <row r="17" spans="1:18" ht="42" customHeight="1">
      <c r="A17" s="109" t="s">
        <v>163</v>
      </c>
      <c r="B17" s="86">
        <v>1</v>
      </c>
      <c r="C17" s="137">
        <v>0</v>
      </c>
      <c r="D17" s="137">
        <v>0</v>
      </c>
      <c r="E17" s="44">
        <v>1</v>
      </c>
      <c r="F17" s="137">
        <v>0</v>
      </c>
      <c r="G17" s="137">
        <v>0</v>
      </c>
      <c r="H17" s="137">
        <v>0</v>
      </c>
      <c r="I17" s="44">
        <v>3</v>
      </c>
      <c r="J17" s="44"/>
      <c r="K17" s="137">
        <v>0</v>
      </c>
      <c r="L17" s="84">
        <v>1</v>
      </c>
      <c r="M17" s="44">
        <v>1</v>
      </c>
      <c r="N17" s="137">
        <v>0</v>
      </c>
      <c r="O17" s="137">
        <v>0</v>
      </c>
      <c r="P17" s="137">
        <v>0</v>
      </c>
      <c r="Q17" s="137">
        <v>0</v>
      </c>
      <c r="R17" s="137">
        <v>0</v>
      </c>
    </row>
    <row r="18" spans="1:18" ht="42" customHeight="1">
      <c r="A18" s="111" t="s">
        <v>164</v>
      </c>
      <c r="B18" s="139">
        <v>1</v>
      </c>
      <c r="C18" s="140">
        <v>0</v>
      </c>
      <c r="D18" s="140">
        <v>0</v>
      </c>
      <c r="E18" s="141">
        <v>1</v>
      </c>
      <c r="F18" s="140">
        <v>0</v>
      </c>
      <c r="G18" s="140">
        <v>0</v>
      </c>
      <c r="H18" s="140">
        <v>0</v>
      </c>
      <c r="I18" s="141">
        <v>3</v>
      </c>
      <c r="J18" s="44"/>
      <c r="K18" s="140">
        <v>0</v>
      </c>
      <c r="L18" s="142">
        <v>1</v>
      </c>
      <c r="M18" s="141">
        <v>1</v>
      </c>
      <c r="N18" s="140">
        <v>0</v>
      </c>
      <c r="O18" s="140">
        <v>0</v>
      </c>
      <c r="P18" s="140">
        <v>0</v>
      </c>
      <c r="Q18" s="140">
        <v>0</v>
      </c>
      <c r="R18" s="140">
        <v>0</v>
      </c>
    </row>
    <row r="19" ht="19.5" customHeight="1">
      <c r="A19" s="63" t="s">
        <v>226</v>
      </c>
    </row>
  </sheetData>
  <mergeCells count="5">
    <mergeCell ref="A1:I1"/>
    <mergeCell ref="K1:R1"/>
    <mergeCell ref="B3:H3"/>
    <mergeCell ref="L3:N3"/>
    <mergeCell ref="P3:Q3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6"/>
  <sheetViews>
    <sheetView zoomScaleSheetLayoutView="100" workbookViewId="0" topLeftCell="A1">
      <pane xSplit="1" ySplit="6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I13" sqref="I13"/>
    </sheetView>
  </sheetViews>
  <sheetFormatPr defaultColWidth="8.88671875" defaultRowHeight="13.5"/>
  <cols>
    <col min="1" max="1" width="9.77734375" style="143" customWidth="1"/>
    <col min="2" max="9" width="8.99609375" style="143" customWidth="1"/>
    <col min="10" max="10" width="2.77734375" style="144" customWidth="1"/>
    <col min="11" max="18" width="8.99609375" style="143" customWidth="1"/>
    <col min="19" max="16384" width="8.88671875" style="145" customWidth="1"/>
  </cols>
  <sheetData>
    <row r="1" spans="1:18" s="148" customFormat="1" ht="45" customHeight="1">
      <c r="A1" s="146" t="s">
        <v>227</v>
      </c>
      <c r="B1" s="146"/>
      <c r="C1" s="146"/>
      <c r="D1" s="146"/>
      <c r="E1" s="146"/>
      <c r="F1" s="146"/>
      <c r="G1" s="146"/>
      <c r="H1" s="146"/>
      <c r="I1" s="146"/>
      <c r="J1" s="147"/>
      <c r="K1" s="146" t="s">
        <v>228</v>
      </c>
      <c r="L1" s="146"/>
      <c r="M1" s="146"/>
      <c r="N1" s="146"/>
      <c r="O1" s="146"/>
      <c r="P1" s="146"/>
      <c r="Q1" s="146"/>
      <c r="R1" s="146"/>
    </row>
    <row r="2" spans="1:18" s="152" customFormat="1" ht="25.5" customHeight="1">
      <c r="A2" s="149" t="s">
        <v>229</v>
      </c>
      <c r="B2" s="149"/>
      <c r="C2" s="149"/>
      <c r="D2" s="149"/>
      <c r="E2" s="149"/>
      <c r="F2" s="149"/>
      <c r="G2" s="149"/>
      <c r="H2" s="149"/>
      <c r="I2" s="149"/>
      <c r="J2" s="150"/>
      <c r="K2" s="149"/>
      <c r="L2" s="149"/>
      <c r="M2" s="149"/>
      <c r="N2" s="149"/>
      <c r="O2" s="149"/>
      <c r="P2" s="149"/>
      <c r="Q2" s="149"/>
      <c r="R2" s="151" t="s">
        <v>230</v>
      </c>
    </row>
    <row r="3" spans="1:18" s="152" customFormat="1" ht="16.5" customHeight="1">
      <c r="A3" s="153"/>
      <c r="B3" s="154" t="s">
        <v>231</v>
      </c>
      <c r="C3" s="154"/>
      <c r="D3" s="154"/>
      <c r="E3" s="154"/>
      <c r="F3" s="154"/>
      <c r="G3" s="154"/>
      <c r="H3" s="154"/>
      <c r="I3" s="154"/>
      <c r="J3" s="155"/>
      <c r="K3" s="156" t="s">
        <v>232</v>
      </c>
      <c r="L3" s="156"/>
      <c r="M3" s="156"/>
      <c r="N3" s="156"/>
      <c r="O3" s="156"/>
      <c r="P3" s="156"/>
      <c r="Q3" s="156"/>
      <c r="R3" s="156"/>
    </row>
    <row r="4" spans="1:18" s="152" customFormat="1" ht="16.5" customHeight="1">
      <c r="A4" s="157" t="s">
        <v>49</v>
      </c>
      <c r="B4" s="158" t="s">
        <v>233</v>
      </c>
      <c r="C4" s="158"/>
      <c r="D4" s="158" t="s">
        <v>234</v>
      </c>
      <c r="E4" s="158"/>
      <c r="F4" s="158" t="s">
        <v>235</v>
      </c>
      <c r="G4" s="158"/>
      <c r="H4" s="159" t="s">
        <v>236</v>
      </c>
      <c r="I4" s="159"/>
      <c r="J4" s="155"/>
      <c r="K4" s="160" t="s">
        <v>237</v>
      </c>
      <c r="L4" s="160"/>
      <c r="M4" s="158" t="s">
        <v>238</v>
      </c>
      <c r="N4" s="158"/>
      <c r="O4" s="158" t="s">
        <v>239</v>
      </c>
      <c r="P4" s="158"/>
      <c r="Q4" s="159" t="s">
        <v>236</v>
      </c>
      <c r="R4" s="159"/>
    </row>
    <row r="5" spans="1:18" s="152" customFormat="1" ht="16.5" customHeight="1">
      <c r="A5" s="155" t="s">
        <v>54</v>
      </c>
      <c r="B5" s="161" t="s">
        <v>240</v>
      </c>
      <c r="C5" s="162" t="s">
        <v>241</v>
      </c>
      <c r="D5" s="157" t="s">
        <v>240</v>
      </c>
      <c r="E5" s="157" t="s">
        <v>241</v>
      </c>
      <c r="F5" s="157" t="s">
        <v>240</v>
      </c>
      <c r="G5" s="157" t="s">
        <v>241</v>
      </c>
      <c r="H5" s="157" t="s">
        <v>240</v>
      </c>
      <c r="I5" s="155" t="s">
        <v>241</v>
      </c>
      <c r="J5" s="155"/>
      <c r="K5" s="157" t="s">
        <v>240</v>
      </c>
      <c r="L5" s="157" t="s">
        <v>241</v>
      </c>
      <c r="M5" s="157" t="s">
        <v>240</v>
      </c>
      <c r="N5" s="157" t="s">
        <v>241</v>
      </c>
      <c r="O5" s="157" t="s">
        <v>240</v>
      </c>
      <c r="P5" s="157" t="s">
        <v>241</v>
      </c>
      <c r="Q5" s="157" t="s">
        <v>240</v>
      </c>
      <c r="R5" s="155" t="s">
        <v>241</v>
      </c>
    </row>
    <row r="6" spans="1:18" s="152" customFormat="1" ht="16.5" customHeight="1">
      <c r="A6" s="163"/>
      <c r="B6" s="164" t="s">
        <v>242</v>
      </c>
      <c r="C6" s="165" t="s">
        <v>243</v>
      </c>
      <c r="D6" s="166" t="s">
        <v>242</v>
      </c>
      <c r="E6" s="166" t="s">
        <v>243</v>
      </c>
      <c r="F6" s="166" t="s">
        <v>242</v>
      </c>
      <c r="G6" s="166" t="s">
        <v>243</v>
      </c>
      <c r="H6" s="166" t="s">
        <v>242</v>
      </c>
      <c r="I6" s="163" t="s">
        <v>243</v>
      </c>
      <c r="J6" s="155"/>
      <c r="K6" s="166" t="s">
        <v>242</v>
      </c>
      <c r="L6" s="166" t="s">
        <v>243</v>
      </c>
      <c r="M6" s="166" t="s">
        <v>242</v>
      </c>
      <c r="N6" s="166" t="s">
        <v>243</v>
      </c>
      <c r="O6" s="166" t="s">
        <v>242</v>
      </c>
      <c r="P6" s="166" t="s">
        <v>243</v>
      </c>
      <c r="Q6" s="166" t="s">
        <v>242</v>
      </c>
      <c r="R6" s="163" t="s">
        <v>243</v>
      </c>
    </row>
    <row r="7" spans="1:18" s="152" customFormat="1" ht="99.75" customHeight="1">
      <c r="A7" s="167">
        <v>2003</v>
      </c>
      <c r="B7" s="168">
        <f>D7+F7+H7</f>
        <v>2409</v>
      </c>
      <c r="C7" s="168">
        <f>E7+G7+I7</f>
        <v>3782</v>
      </c>
      <c r="D7" s="168">
        <v>2277</v>
      </c>
      <c r="E7" s="168">
        <v>3622</v>
      </c>
      <c r="F7" s="168">
        <v>78</v>
      </c>
      <c r="G7" s="168">
        <v>125</v>
      </c>
      <c r="H7" s="168">
        <v>54</v>
      </c>
      <c r="I7" s="168">
        <v>35</v>
      </c>
      <c r="J7" s="168"/>
      <c r="K7" s="168">
        <f>M7+O7+Q7</f>
        <v>8</v>
      </c>
      <c r="L7" s="168">
        <f>N7+P7+R7</f>
        <v>3</v>
      </c>
      <c r="M7" s="168">
        <v>6</v>
      </c>
      <c r="N7" s="168">
        <v>1</v>
      </c>
      <c r="O7" s="168">
        <v>1</v>
      </c>
      <c r="P7" s="168">
        <v>1</v>
      </c>
      <c r="Q7" s="168">
        <v>1</v>
      </c>
      <c r="R7" s="168">
        <v>1</v>
      </c>
    </row>
    <row r="8" spans="1:18" s="152" customFormat="1" ht="99.75" customHeight="1">
      <c r="A8" s="167">
        <v>2004</v>
      </c>
      <c r="B8" s="168">
        <f>D8+F8+H8</f>
        <v>2331</v>
      </c>
      <c r="C8" s="168">
        <f>E8+G8+I8</f>
        <v>3157</v>
      </c>
      <c r="D8" s="169">
        <v>2202</v>
      </c>
      <c r="E8" s="169">
        <v>3003</v>
      </c>
      <c r="F8" s="169">
        <v>63</v>
      </c>
      <c r="G8" s="169">
        <v>116</v>
      </c>
      <c r="H8" s="169">
        <v>66</v>
      </c>
      <c r="I8" s="169">
        <v>38</v>
      </c>
      <c r="J8" s="168"/>
      <c r="K8" s="170">
        <f>M8+O8+Q8</f>
        <v>1.5</v>
      </c>
      <c r="L8" s="170">
        <f>N8+P8+R8</f>
        <v>5.5</v>
      </c>
      <c r="M8" s="169">
        <v>1</v>
      </c>
      <c r="N8" s="169">
        <v>5</v>
      </c>
      <c r="O8" s="171">
        <v>0.4</v>
      </c>
      <c r="P8" s="171">
        <v>0.3</v>
      </c>
      <c r="Q8" s="171">
        <v>0.1</v>
      </c>
      <c r="R8" s="171">
        <v>0.2</v>
      </c>
    </row>
    <row r="9" spans="1:18" s="152" customFormat="1" ht="99.75" customHeight="1">
      <c r="A9" s="167">
        <v>2005</v>
      </c>
      <c r="B9" s="170">
        <v>1586.2</v>
      </c>
      <c r="C9" s="170">
        <v>3025.9</v>
      </c>
      <c r="D9" s="170">
        <v>1422.9</v>
      </c>
      <c r="E9" s="170">
        <v>2874.4</v>
      </c>
      <c r="F9" s="170">
        <v>60.9</v>
      </c>
      <c r="G9" s="170">
        <v>114.7</v>
      </c>
      <c r="H9" s="170">
        <v>102.4</v>
      </c>
      <c r="I9" s="170">
        <v>36.800000000000004</v>
      </c>
      <c r="J9" s="172"/>
      <c r="K9" s="170">
        <v>1.2</v>
      </c>
      <c r="L9" s="170">
        <v>5.1000000000000005</v>
      </c>
      <c r="M9" s="170">
        <v>0.7</v>
      </c>
      <c r="N9" s="170">
        <v>4.6000000000000005</v>
      </c>
      <c r="O9" s="170">
        <v>0.4</v>
      </c>
      <c r="P9" s="170">
        <v>0.3</v>
      </c>
      <c r="Q9" s="170">
        <v>0.1</v>
      </c>
      <c r="R9" s="170">
        <v>0.2</v>
      </c>
    </row>
    <row r="10" spans="1:18" s="152" customFormat="1" ht="99.75" customHeight="1">
      <c r="A10" s="167">
        <v>2006</v>
      </c>
      <c r="B10" s="170">
        <v>1594.3</v>
      </c>
      <c r="C10" s="170">
        <v>3178.5</v>
      </c>
      <c r="D10" s="170">
        <v>1357.8</v>
      </c>
      <c r="E10" s="170">
        <v>3018.4</v>
      </c>
      <c r="F10" s="170">
        <v>64.9</v>
      </c>
      <c r="G10" s="170">
        <v>117.9</v>
      </c>
      <c r="H10" s="170">
        <v>171.6</v>
      </c>
      <c r="I10" s="170">
        <v>42.2</v>
      </c>
      <c r="J10" s="172"/>
      <c r="K10" s="170">
        <v>1.2</v>
      </c>
      <c r="L10" s="170">
        <v>1.2</v>
      </c>
      <c r="M10" s="170">
        <v>0.6</v>
      </c>
      <c r="N10" s="170">
        <v>0.6</v>
      </c>
      <c r="O10" s="170">
        <v>0.5</v>
      </c>
      <c r="P10" s="170">
        <v>0.4</v>
      </c>
      <c r="Q10" s="170">
        <v>0.1</v>
      </c>
      <c r="R10" s="170">
        <v>0.2</v>
      </c>
    </row>
    <row r="11" spans="1:18" s="176" customFormat="1" ht="99.75" customHeight="1">
      <c r="A11" s="173">
        <v>2007</v>
      </c>
      <c r="B11" s="174">
        <v>1473</v>
      </c>
      <c r="C11" s="174">
        <v>2862</v>
      </c>
      <c r="D11" s="174">
        <v>1175</v>
      </c>
      <c r="E11" s="174">
        <v>2705</v>
      </c>
      <c r="F11" s="174">
        <v>61</v>
      </c>
      <c r="G11" s="174">
        <v>113</v>
      </c>
      <c r="H11" s="174">
        <v>237</v>
      </c>
      <c r="I11" s="174">
        <v>44</v>
      </c>
      <c r="J11" s="172"/>
      <c r="K11" s="175">
        <v>1.1</v>
      </c>
      <c r="L11" s="175">
        <v>2.2</v>
      </c>
      <c r="M11" s="175">
        <v>0.4</v>
      </c>
      <c r="N11" s="175">
        <v>1.6</v>
      </c>
      <c r="O11" s="175">
        <v>0.6</v>
      </c>
      <c r="P11" s="175">
        <v>0.4</v>
      </c>
      <c r="Q11" s="175">
        <v>0.1</v>
      </c>
      <c r="R11" s="175">
        <v>0.2</v>
      </c>
    </row>
    <row r="12" spans="1:10" s="145" customFormat="1" ht="15.75" customHeight="1">
      <c r="A12" s="177" t="s">
        <v>226</v>
      </c>
      <c r="J12" s="144"/>
    </row>
    <row r="13" ht="15.75" customHeight="1"/>
    <row r="16" ht="13.5">
      <c r="R16" s="143" t="s">
        <v>244</v>
      </c>
    </row>
  </sheetData>
  <mergeCells count="12">
    <mergeCell ref="A1:I1"/>
    <mergeCell ref="K1:R1"/>
    <mergeCell ref="B3:I3"/>
    <mergeCell ref="K3:R3"/>
    <mergeCell ref="B4:C4"/>
    <mergeCell ref="D4:E4"/>
    <mergeCell ref="F4:G4"/>
    <mergeCell ref="H4:I4"/>
    <mergeCell ref="K4:L4"/>
    <mergeCell ref="M4:N4"/>
    <mergeCell ref="O4:P4"/>
    <mergeCell ref="Q4:R4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</oddHeader>
  </headerFooter>
  <rowBreaks count="1" manualBreakCount="1">
    <brk id="1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pane xSplit="1" ySplit="6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14" sqref="E14"/>
    </sheetView>
  </sheetViews>
  <sheetFormatPr defaultColWidth="8.88671875" defaultRowHeight="13.5"/>
  <cols>
    <col min="1" max="1" width="9.77734375" style="1" customWidth="1"/>
    <col min="2" max="5" width="18.10546875" style="1" customWidth="1"/>
    <col min="6" max="6" width="2.88671875" style="3" customWidth="1"/>
    <col min="7" max="10" width="17.99609375" style="1" customWidth="1"/>
    <col min="11" max="16384" width="8.88671875" style="4" customWidth="1"/>
  </cols>
  <sheetData>
    <row r="1" spans="1:10" s="7" customFormat="1" ht="45" customHeight="1">
      <c r="A1" s="5" t="s">
        <v>245</v>
      </c>
      <c r="B1" s="5"/>
      <c r="C1" s="5"/>
      <c r="D1" s="5"/>
      <c r="E1" s="5"/>
      <c r="F1" s="6"/>
      <c r="G1" s="178" t="s">
        <v>246</v>
      </c>
      <c r="H1" s="178"/>
      <c r="I1" s="178"/>
      <c r="J1" s="178"/>
    </row>
    <row r="2" spans="1:10" s="13" customFormat="1" ht="25.5" customHeight="1">
      <c r="A2" s="8" t="s">
        <v>247</v>
      </c>
      <c r="B2" s="8"/>
      <c r="C2" s="8"/>
      <c r="D2" s="8"/>
      <c r="E2" s="8"/>
      <c r="F2" s="57"/>
      <c r="G2" s="8"/>
      <c r="H2" s="8"/>
      <c r="I2" s="8"/>
      <c r="J2" s="9" t="s">
        <v>248</v>
      </c>
    </row>
    <row r="3" spans="1:10" s="13" customFormat="1" ht="16.5" customHeight="1">
      <c r="A3" s="14"/>
      <c r="B3" s="15" t="s">
        <v>249</v>
      </c>
      <c r="C3" s="15"/>
      <c r="D3" s="16" t="s">
        <v>250</v>
      </c>
      <c r="E3" s="16"/>
      <c r="F3" s="17"/>
      <c r="G3" s="127" t="s">
        <v>251</v>
      </c>
      <c r="H3" s="127"/>
      <c r="I3" s="179" t="s">
        <v>252</v>
      </c>
      <c r="J3" s="179"/>
    </row>
    <row r="4" spans="1:10" s="13" customFormat="1" ht="16.5" customHeight="1">
      <c r="A4" s="20" t="s">
        <v>49</v>
      </c>
      <c r="B4" s="102" t="s">
        <v>253</v>
      </c>
      <c r="C4" s="103" t="s">
        <v>254</v>
      </c>
      <c r="D4" s="103" t="s">
        <v>253</v>
      </c>
      <c r="E4" s="101" t="s">
        <v>254</v>
      </c>
      <c r="F4" s="17"/>
      <c r="G4" s="102" t="s">
        <v>253</v>
      </c>
      <c r="H4" s="103" t="s">
        <v>254</v>
      </c>
      <c r="I4" s="103" t="s">
        <v>253</v>
      </c>
      <c r="J4" s="101" t="s">
        <v>254</v>
      </c>
    </row>
    <row r="5" spans="1:10" s="13" customFormat="1" ht="16.5" customHeight="1">
      <c r="A5" s="20" t="s">
        <v>54</v>
      </c>
      <c r="B5" s="20"/>
      <c r="C5" s="22"/>
      <c r="D5" s="22"/>
      <c r="E5" s="21"/>
      <c r="F5" s="17"/>
      <c r="G5" s="20"/>
      <c r="H5" s="22"/>
      <c r="I5" s="22"/>
      <c r="J5" s="21"/>
    </row>
    <row r="6" spans="1:10" s="13" customFormat="1" ht="16.5" customHeight="1">
      <c r="A6" s="18"/>
      <c r="B6" s="18" t="s">
        <v>180</v>
      </c>
      <c r="C6" s="28" t="s">
        <v>255</v>
      </c>
      <c r="D6" s="28" t="s">
        <v>180</v>
      </c>
      <c r="E6" s="27" t="s">
        <v>255</v>
      </c>
      <c r="F6" s="17"/>
      <c r="G6" s="18" t="s">
        <v>180</v>
      </c>
      <c r="H6" s="28" t="s">
        <v>255</v>
      </c>
      <c r="I6" s="28" t="s">
        <v>180</v>
      </c>
      <c r="J6" s="27" t="s">
        <v>255</v>
      </c>
    </row>
    <row r="7" spans="1:10" s="13" customFormat="1" ht="99.75" customHeight="1">
      <c r="A7" s="20">
        <v>2003</v>
      </c>
      <c r="B7" s="86">
        <f>SUM(D7,G7,I7)</f>
        <v>752073</v>
      </c>
      <c r="C7" s="86">
        <f>SUM(E7,H7,J7)</f>
        <v>15054</v>
      </c>
      <c r="D7" s="86">
        <v>439414</v>
      </c>
      <c r="E7" s="86">
        <v>918</v>
      </c>
      <c r="F7" s="85"/>
      <c r="G7" s="86">
        <v>122065</v>
      </c>
      <c r="H7" s="86">
        <v>10971</v>
      </c>
      <c r="I7" s="86">
        <v>190594</v>
      </c>
      <c r="J7" s="86">
        <v>3165</v>
      </c>
    </row>
    <row r="8" spans="1:10" s="13" customFormat="1" ht="99.75" customHeight="1">
      <c r="A8" s="20">
        <v>2004</v>
      </c>
      <c r="B8" s="86">
        <f>D8+G8+I8</f>
        <v>763405</v>
      </c>
      <c r="C8" s="86">
        <f>E8+H8+J8</f>
        <v>19079</v>
      </c>
      <c r="D8" s="44">
        <v>421352</v>
      </c>
      <c r="E8" s="44">
        <v>752</v>
      </c>
      <c r="F8" s="44"/>
      <c r="G8" s="44">
        <v>117604</v>
      </c>
      <c r="H8" s="44">
        <v>14727</v>
      </c>
      <c r="I8" s="44">
        <v>224449</v>
      </c>
      <c r="J8" s="44">
        <v>3600</v>
      </c>
    </row>
    <row r="9" spans="1:10" s="13" customFormat="1" ht="99.75" customHeight="1">
      <c r="A9" s="20">
        <v>2005</v>
      </c>
      <c r="B9" s="86">
        <v>751134</v>
      </c>
      <c r="C9" s="86">
        <v>21300</v>
      </c>
      <c r="D9" s="44">
        <v>328324</v>
      </c>
      <c r="E9" s="44">
        <v>539</v>
      </c>
      <c r="F9" s="44"/>
      <c r="G9" s="44">
        <v>102818</v>
      </c>
      <c r="H9" s="44">
        <v>17717</v>
      </c>
      <c r="I9" s="44">
        <v>319992</v>
      </c>
      <c r="J9" s="44">
        <v>3044</v>
      </c>
    </row>
    <row r="10" spans="1:10" s="13" customFormat="1" ht="99.75" customHeight="1">
      <c r="A10" s="20">
        <v>2006</v>
      </c>
      <c r="B10" s="86">
        <v>931162</v>
      </c>
      <c r="C10" s="86">
        <v>23083</v>
      </c>
      <c r="D10" s="44">
        <v>339241</v>
      </c>
      <c r="E10" s="44">
        <v>444</v>
      </c>
      <c r="F10" s="44"/>
      <c r="G10" s="44">
        <v>117950</v>
      </c>
      <c r="H10" s="44">
        <v>19874</v>
      </c>
      <c r="I10" s="44">
        <v>473971</v>
      </c>
      <c r="J10" s="44">
        <v>2765</v>
      </c>
    </row>
    <row r="11" spans="1:10" s="116" customFormat="1" ht="99.75" customHeight="1">
      <c r="A11" s="87">
        <v>2007</v>
      </c>
      <c r="B11" s="180">
        <f>SUM(D11+G11+I11)</f>
        <v>1065851</v>
      </c>
      <c r="C11" s="180">
        <f>SUM(E11+H11+J11)</f>
        <v>25935</v>
      </c>
      <c r="D11" s="180">
        <v>326988</v>
      </c>
      <c r="E11" s="180">
        <v>389</v>
      </c>
      <c r="F11" s="135"/>
      <c r="G11" s="180">
        <v>114325</v>
      </c>
      <c r="H11" s="180">
        <v>23962</v>
      </c>
      <c r="I11" s="180">
        <v>624538</v>
      </c>
      <c r="J11" s="180">
        <v>1584</v>
      </c>
    </row>
    <row r="12" spans="1:6" s="4" customFormat="1" ht="19.5" customHeight="1">
      <c r="A12" s="63" t="s">
        <v>256</v>
      </c>
      <c r="F12" s="3"/>
    </row>
  </sheetData>
  <mergeCells count="6">
    <mergeCell ref="A1:E1"/>
    <mergeCell ref="G1:J1"/>
    <mergeCell ref="B3:C3"/>
    <mergeCell ref="D3:E3"/>
    <mergeCell ref="G3:H3"/>
    <mergeCell ref="I3:J3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workbookViewId="0" topLeftCell="A1">
      <pane xSplit="1" ySplit="6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C11" sqref="C11"/>
    </sheetView>
  </sheetViews>
  <sheetFormatPr defaultColWidth="8.88671875" defaultRowHeight="13.5"/>
  <cols>
    <col min="1" max="1" width="9.77734375" style="1" customWidth="1"/>
    <col min="2" max="2" width="18.21484375" style="181" customWidth="1"/>
    <col min="3" max="3" width="18.21484375" style="1" customWidth="1"/>
    <col min="4" max="5" width="18.21484375" style="4" customWidth="1"/>
    <col min="6" max="6" width="2.77734375" style="4" customWidth="1"/>
    <col min="7" max="9" width="23.77734375" style="4" customWidth="1"/>
    <col min="10" max="16384" width="8.88671875" style="4" customWidth="1"/>
  </cols>
  <sheetData>
    <row r="1" spans="1:9" s="7" customFormat="1" ht="45" customHeight="1">
      <c r="A1" s="5" t="s">
        <v>257</v>
      </c>
      <c r="B1" s="5"/>
      <c r="C1" s="5"/>
      <c r="D1" s="5"/>
      <c r="E1" s="5"/>
      <c r="F1" s="6"/>
      <c r="G1" s="5" t="s">
        <v>258</v>
      </c>
      <c r="H1" s="5"/>
      <c r="I1" s="5"/>
    </row>
    <row r="2" spans="1:9" s="13" customFormat="1" ht="25.5" customHeight="1">
      <c r="A2" s="8" t="s">
        <v>259</v>
      </c>
      <c r="B2" s="11"/>
      <c r="C2" s="12"/>
      <c r="D2" s="8"/>
      <c r="E2" s="8"/>
      <c r="G2" s="8"/>
      <c r="H2" s="8"/>
      <c r="I2" s="9" t="s">
        <v>260</v>
      </c>
    </row>
    <row r="3" spans="1:9" s="10" customFormat="1" ht="16.5" customHeight="1">
      <c r="A3" s="20"/>
      <c r="B3" s="99" t="s">
        <v>261</v>
      </c>
      <c r="C3" s="20" t="s">
        <v>262</v>
      </c>
      <c r="D3" s="16" t="s">
        <v>263</v>
      </c>
      <c r="E3" s="16"/>
      <c r="F3" s="17"/>
      <c r="G3" s="127" t="s">
        <v>264</v>
      </c>
      <c r="H3" s="127"/>
      <c r="I3" s="129" t="s">
        <v>265</v>
      </c>
    </row>
    <row r="4" spans="1:9" s="10" customFormat="1" ht="16.5" customHeight="1">
      <c r="A4" s="20" t="s">
        <v>49</v>
      </c>
      <c r="B4" s="22"/>
      <c r="C4" s="20"/>
      <c r="D4" s="20" t="s">
        <v>12</v>
      </c>
      <c r="E4" s="17" t="s">
        <v>266</v>
      </c>
      <c r="F4" s="17"/>
      <c r="G4" s="102" t="s">
        <v>267</v>
      </c>
      <c r="H4" s="20" t="s">
        <v>268</v>
      </c>
      <c r="I4" s="21"/>
    </row>
    <row r="5" spans="1:9" s="10" customFormat="1" ht="16.5" customHeight="1">
      <c r="A5" s="20" t="s">
        <v>54</v>
      </c>
      <c r="B5" s="22" t="s">
        <v>210</v>
      </c>
      <c r="C5" s="20" t="s">
        <v>210</v>
      </c>
      <c r="D5" s="20"/>
      <c r="E5" s="17"/>
      <c r="F5" s="17"/>
      <c r="G5" s="20"/>
      <c r="H5" s="20"/>
      <c r="I5" s="21"/>
    </row>
    <row r="6" spans="1:9" s="10" customFormat="1" ht="16.5" customHeight="1">
      <c r="A6" s="18"/>
      <c r="B6" s="28" t="s">
        <v>269</v>
      </c>
      <c r="C6" s="18" t="s">
        <v>270</v>
      </c>
      <c r="D6" s="18" t="s">
        <v>21</v>
      </c>
      <c r="E6" s="29" t="s">
        <v>271</v>
      </c>
      <c r="F6" s="17"/>
      <c r="G6" s="18" t="s">
        <v>272</v>
      </c>
      <c r="H6" s="18" t="s">
        <v>273</v>
      </c>
      <c r="I6" s="27" t="s">
        <v>274</v>
      </c>
    </row>
    <row r="7" spans="1:9" s="13" customFormat="1" ht="99.75" customHeight="1">
      <c r="A7" s="182">
        <v>2003</v>
      </c>
      <c r="B7" s="86">
        <v>1</v>
      </c>
      <c r="C7" s="86">
        <v>13176</v>
      </c>
      <c r="D7" s="84">
        <f>SUM(E7:H7)</f>
        <v>11107</v>
      </c>
      <c r="E7" s="86">
        <v>2599</v>
      </c>
      <c r="F7" s="86"/>
      <c r="G7" s="86">
        <v>8299</v>
      </c>
      <c r="H7" s="86">
        <v>209</v>
      </c>
      <c r="I7" s="86">
        <v>274</v>
      </c>
    </row>
    <row r="8" spans="1:9" s="13" customFormat="1" ht="99.75" customHeight="1">
      <c r="A8" s="182">
        <v>2004</v>
      </c>
      <c r="B8" s="183">
        <v>1</v>
      </c>
      <c r="C8" s="44">
        <v>30775</v>
      </c>
      <c r="D8" s="84">
        <f>SUM(E8:H8)</f>
        <v>11009</v>
      </c>
      <c r="E8" s="44">
        <v>2548</v>
      </c>
      <c r="F8" s="44"/>
      <c r="G8" s="44">
        <v>8245</v>
      </c>
      <c r="H8" s="44">
        <v>216</v>
      </c>
      <c r="I8" s="44">
        <v>223</v>
      </c>
    </row>
    <row r="9" spans="1:9" s="13" customFormat="1" ht="99.75" customHeight="1">
      <c r="A9" s="182">
        <v>2005</v>
      </c>
      <c r="B9" s="183">
        <v>1</v>
      </c>
      <c r="C9" s="44">
        <v>30796</v>
      </c>
      <c r="D9" s="84">
        <v>11076</v>
      </c>
      <c r="E9" s="44">
        <v>2667</v>
      </c>
      <c r="F9" s="44"/>
      <c r="G9" s="44">
        <v>8225</v>
      </c>
      <c r="H9" s="44">
        <v>184</v>
      </c>
      <c r="I9" s="44">
        <v>191</v>
      </c>
    </row>
    <row r="10" spans="1:9" s="13" customFormat="1" ht="99.75" customHeight="1">
      <c r="A10" s="182">
        <v>2006</v>
      </c>
      <c r="B10" s="183">
        <v>1</v>
      </c>
      <c r="C10" s="44">
        <v>30908</v>
      </c>
      <c r="D10" s="84">
        <v>10988</v>
      </c>
      <c r="E10" s="44">
        <v>2540</v>
      </c>
      <c r="F10" s="44"/>
      <c r="G10" s="44">
        <v>8227</v>
      </c>
      <c r="H10" s="44">
        <v>221</v>
      </c>
      <c r="I10" s="44">
        <v>155</v>
      </c>
    </row>
    <row r="11" spans="1:9" s="116" customFormat="1" ht="99.75" customHeight="1">
      <c r="A11" s="184">
        <v>2007</v>
      </c>
      <c r="B11" s="180">
        <v>1</v>
      </c>
      <c r="C11" s="180">
        <v>12904</v>
      </c>
      <c r="D11" s="180">
        <v>11260</v>
      </c>
      <c r="E11" s="180">
        <v>2784</v>
      </c>
      <c r="F11" s="135"/>
      <c r="G11" s="180">
        <v>8241</v>
      </c>
      <c r="H11" s="180">
        <v>235</v>
      </c>
      <c r="I11" s="180">
        <v>118</v>
      </c>
    </row>
    <row r="12" spans="1:9" ht="19.5" customHeight="1">
      <c r="A12" s="13" t="s">
        <v>275</v>
      </c>
      <c r="B12" s="185"/>
      <c r="C12" s="186"/>
      <c r="D12" s="187"/>
      <c r="E12" s="186"/>
      <c r="F12" s="186"/>
      <c r="G12" s="186"/>
      <c r="H12" s="186"/>
      <c r="I12" s="186"/>
    </row>
    <row r="13" spans="3:9" ht="15">
      <c r="C13" s="188"/>
      <c r="D13" s="189"/>
      <c r="E13" s="189"/>
      <c r="F13" s="189"/>
      <c r="G13" s="189"/>
      <c r="H13" s="189"/>
      <c r="I13" s="189"/>
    </row>
  </sheetData>
  <mergeCells count="4">
    <mergeCell ref="A1:E1"/>
    <mergeCell ref="G1:I1"/>
    <mergeCell ref="D3:E3"/>
    <mergeCell ref="G3:H3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장순덕1</cp:lastModifiedBy>
  <cp:lastPrinted>2008-09-29T13:37:52Z</cp:lastPrinted>
  <dcterms:created xsi:type="dcterms:W3CDTF">1999-04-14T04:57:40Z</dcterms:created>
  <dcterms:modified xsi:type="dcterms:W3CDTF">2009-02-27T06:18:41Z</dcterms:modified>
  <cp:category/>
  <cp:version/>
  <cp:contentType/>
  <cp:contentStatus/>
</cp:coreProperties>
</file>