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05" firstSheet="1" activeTab="9"/>
  </bookViews>
  <sheets>
    <sheet name="____" sheetId="1" state="hidden" r:id="rId1"/>
    <sheet name="1_재정" sheetId="2" r:id="rId2"/>
    <sheet name="2_ 지방세부담" sheetId="3" r:id="rId3"/>
    <sheet name="3_지방세징수" sheetId="4" r:id="rId4"/>
    <sheet name="4_예산결산총괄" sheetId="5" r:id="rId5"/>
    <sheet name="5_일반회계세입예산개요" sheetId="6" r:id="rId6"/>
    <sheet name="6_일반회계세입결산" sheetId="7" r:id="rId7"/>
    <sheet name="7_일반회계세출예산개요" sheetId="8" r:id="rId8"/>
    <sheet name="8_일반회계세출결산" sheetId="9" r:id="rId9"/>
    <sheet name="9_ 특별회계예산결산" sheetId="10" r:id="rId10"/>
    <sheet name="10_군공유재산" sheetId="11" r:id="rId11"/>
  </sheets>
  <definedNames>
    <definedName name="_xlnm.Print_Area" localSheetId="3">'3_지방세징수'!$A$1:$AF$19</definedName>
  </definedNames>
  <calcPr fullCalcOnLoad="1"/>
</workbook>
</file>

<file path=xl/sharedStrings.xml><?xml version="1.0" encoding="utf-8"?>
<sst xmlns="http://schemas.openxmlformats.org/spreadsheetml/2006/main" count="711" uniqueCount="337">
  <si>
    <t>1. 재        정</t>
  </si>
  <si>
    <t>PUBLIC  FINANCE</t>
  </si>
  <si>
    <t>단위 : 백만원</t>
  </si>
  <si>
    <t>Unit : Milion won</t>
  </si>
  <si>
    <t xml:space="preserve">예    산    규    모  </t>
  </si>
  <si>
    <t>자     주     재    원</t>
  </si>
  <si>
    <t>재정자립도(%)</t>
  </si>
  <si>
    <t>연   별</t>
  </si>
  <si>
    <t>일반회계</t>
  </si>
  <si>
    <t>특별회계</t>
  </si>
  <si>
    <t>지 방 세</t>
  </si>
  <si>
    <t>세외수입(일반회계)</t>
  </si>
  <si>
    <t>재정보전금</t>
  </si>
  <si>
    <t>Percentage of</t>
  </si>
  <si>
    <t>Year</t>
  </si>
  <si>
    <t>Own</t>
  </si>
  <si>
    <t>Local</t>
  </si>
  <si>
    <t>Non-tax revenue</t>
  </si>
  <si>
    <t>Financial</t>
  </si>
  <si>
    <t>financial</t>
  </si>
  <si>
    <t>Budget Scale</t>
  </si>
  <si>
    <t>General Accounts</t>
  </si>
  <si>
    <t>Special Accounts</t>
  </si>
  <si>
    <t>Income</t>
  </si>
  <si>
    <t>Tax</t>
  </si>
  <si>
    <t>(General Accounts)</t>
  </si>
  <si>
    <t>preservation</t>
  </si>
  <si>
    <t>Independece</t>
  </si>
  <si>
    <t>-</t>
  </si>
  <si>
    <t>자료 :  기획홍보실</t>
  </si>
  <si>
    <t>2. 지  방  세  부  담</t>
  </si>
  <si>
    <t>LOCAL TAX BURDEN</t>
  </si>
  <si>
    <t>단위 : 천원</t>
  </si>
  <si>
    <t>Unit : Thousand won</t>
  </si>
  <si>
    <t>지        방        세                          Local          Taxes</t>
  </si>
  <si>
    <t>인         구</t>
  </si>
  <si>
    <t>1인당부담액(원)</t>
  </si>
  <si>
    <t>세          대</t>
  </si>
  <si>
    <t>세대당 부담(원)</t>
  </si>
  <si>
    <t>계</t>
  </si>
  <si>
    <t>직    접    세</t>
  </si>
  <si>
    <t>간    접   세</t>
  </si>
  <si>
    <t>(외국인 제외)</t>
  </si>
  <si>
    <t>(외국인세대 제외)</t>
  </si>
  <si>
    <t xml:space="preserve">Tax burden </t>
  </si>
  <si>
    <t>전년대비신장율</t>
  </si>
  <si>
    <t>Population</t>
  </si>
  <si>
    <t>Tax burden per</t>
  </si>
  <si>
    <t>Households</t>
  </si>
  <si>
    <t>per</t>
  </si>
  <si>
    <t>Total</t>
  </si>
  <si>
    <t>Rate of Extension</t>
  </si>
  <si>
    <t>Direct Texes</t>
  </si>
  <si>
    <t>Indirect Texes</t>
  </si>
  <si>
    <t>(exclude foreigners)</t>
  </si>
  <si>
    <t>capita (won)</t>
  </si>
  <si>
    <t>(Exclude Foreigner Household)</t>
  </si>
  <si>
    <t>Household(won)</t>
  </si>
  <si>
    <t>자료 :  재무과</t>
  </si>
  <si>
    <t>3. 지  방  세  징  수</t>
  </si>
  <si>
    <t>COLLECTION OF LOCAL TAXES</t>
  </si>
  <si>
    <t>지  방  세  징  수(속)</t>
  </si>
  <si>
    <t>COLLECTION OF LOCAL TAXES(Cont'd)</t>
  </si>
  <si>
    <t>합 계</t>
  </si>
  <si>
    <t>보  통  세    Ordinary Taxes</t>
  </si>
  <si>
    <t>보  통  세   Ordinary Taxes</t>
  </si>
  <si>
    <t>보 통 세   Ordinary Taxes</t>
  </si>
  <si>
    <t>목  적  세   Objective   taxes</t>
  </si>
  <si>
    <t>과년도수입</t>
  </si>
  <si>
    <t>읍면별</t>
  </si>
  <si>
    <t>시도세</t>
  </si>
  <si>
    <t>시군세</t>
  </si>
  <si>
    <t>시·도세</t>
  </si>
  <si>
    <t>Shi-Do Taxes</t>
  </si>
  <si>
    <t>시·군세    Shi-Gun Taxes</t>
  </si>
  <si>
    <t>시·도세 Shi-Do Taxes</t>
  </si>
  <si>
    <t>Revenue from previous year</t>
  </si>
  <si>
    <t>Year &amp;</t>
  </si>
  <si>
    <t>Grand</t>
  </si>
  <si>
    <t>Province</t>
  </si>
  <si>
    <t>Shi, Gun</t>
  </si>
  <si>
    <t>소계</t>
  </si>
  <si>
    <t>취득세</t>
  </si>
  <si>
    <t>등록세</t>
  </si>
  <si>
    <t>면허세</t>
  </si>
  <si>
    <t>마권세</t>
  </si>
  <si>
    <t>주민세</t>
  </si>
  <si>
    <t>재산세</t>
  </si>
  <si>
    <t>자동차세</t>
  </si>
  <si>
    <t>주행세</t>
  </si>
  <si>
    <t>종합토지세</t>
  </si>
  <si>
    <t>농업소득세</t>
  </si>
  <si>
    <t>담배소비세</t>
  </si>
  <si>
    <t>도축세</t>
  </si>
  <si>
    <t>지역개발세</t>
  </si>
  <si>
    <t>공동시설세</t>
  </si>
  <si>
    <t>지방교육세</t>
  </si>
  <si>
    <t>사업소세</t>
  </si>
  <si>
    <t>도시계획세</t>
  </si>
  <si>
    <t>시도계</t>
  </si>
  <si>
    <t>시군계</t>
  </si>
  <si>
    <t>Eup Myeon</t>
  </si>
  <si>
    <t>Taxes</t>
  </si>
  <si>
    <t>Tatal</t>
  </si>
  <si>
    <t>Acquisition</t>
  </si>
  <si>
    <t>Registration</t>
  </si>
  <si>
    <t>Licence</t>
  </si>
  <si>
    <t>Horserace</t>
  </si>
  <si>
    <t>Inhabitant</t>
  </si>
  <si>
    <t>Property</t>
  </si>
  <si>
    <t>Automobile</t>
  </si>
  <si>
    <t>Motor fuel</t>
  </si>
  <si>
    <t>Synthesis land</t>
  </si>
  <si>
    <t>Agriculture
income</t>
  </si>
  <si>
    <t xml:space="preserve">Tobacco 
Consumption </t>
  </si>
  <si>
    <t>Butchery</t>
  </si>
  <si>
    <t xml:space="preserve">Regional
development </t>
  </si>
  <si>
    <t>Facilities</t>
  </si>
  <si>
    <t>Local
education</t>
  </si>
  <si>
    <t>Business
firm</t>
  </si>
  <si>
    <t xml:space="preserve">City Planning </t>
  </si>
  <si>
    <t>Shi-do
Taxes</t>
  </si>
  <si>
    <t>Shi-Gun
Taxes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</si>
  <si>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</si>
  <si>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</si>
  <si>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</si>
  <si>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</si>
  <si>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</si>
  <si>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</si>
  <si>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</si>
  <si>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자료 : 재무과</t>
  </si>
  <si>
    <t xml:space="preserve"> </t>
  </si>
  <si>
    <t>4. 예 산 결 산 총 괄</t>
  </si>
  <si>
    <t>SUMMARY OF  BUDGETS AND SETTLEMENT</t>
  </si>
  <si>
    <t>Unit : Million won</t>
  </si>
  <si>
    <t>예 산 현 액 (A)        Budget</t>
  </si>
  <si>
    <t>세      입(B)        Revenues</t>
  </si>
  <si>
    <t>세        출 (C)          Expenditures</t>
  </si>
  <si>
    <t>잉          여(D=B-C)    Surplus</t>
  </si>
  <si>
    <t>일      반</t>
  </si>
  <si>
    <t>특      별</t>
  </si>
  <si>
    <t>General</t>
  </si>
  <si>
    <t>Special</t>
  </si>
  <si>
    <t>Accounts</t>
  </si>
  <si>
    <t>5. 일반회계 세입예산 개요</t>
  </si>
  <si>
    <t>BUDGET REVENUES OF GENERAL ACCOUNTS</t>
  </si>
  <si>
    <t>단위 :  백만원</t>
  </si>
  <si>
    <t>합계</t>
  </si>
  <si>
    <t>지방세</t>
  </si>
  <si>
    <t>세      외      수       입</t>
  </si>
  <si>
    <t>Non-tax revenues</t>
  </si>
  <si>
    <t>지방</t>
  </si>
  <si>
    <t>재정</t>
  </si>
  <si>
    <t>보조금</t>
  </si>
  <si>
    <t>지방채</t>
  </si>
  <si>
    <t>경상적 세외수입  Current non-tax revenues</t>
  </si>
  <si>
    <t>임시적 세외수입</t>
  </si>
  <si>
    <t>임시적 세외수입  Temporary non-tax revenues</t>
  </si>
  <si>
    <t>교부세</t>
  </si>
  <si>
    <t>보전금</t>
  </si>
  <si>
    <t>재산임대</t>
  </si>
  <si>
    <t>사용료</t>
  </si>
  <si>
    <t>수수료</t>
  </si>
  <si>
    <t>사업장</t>
  </si>
  <si>
    <t>징수</t>
  </si>
  <si>
    <t>이자</t>
  </si>
  <si>
    <t>재산</t>
  </si>
  <si>
    <t>순세계</t>
  </si>
  <si>
    <t>전입금</t>
  </si>
  <si>
    <t>이월금</t>
  </si>
  <si>
    <t>기부금및</t>
  </si>
  <si>
    <t>융자금</t>
  </si>
  <si>
    <t>부담금</t>
  </si>
  <si>
    <t>잡수입</t>
  </si>
  <si>
    <t>Finamcia</t>
  </si>
  <si>
    <t>수입</t>
  </si>
  <si>
    <t>교부금</t>
  </si>
  <si>
    <t>매각수입</t>
  </si>
  <si>
    <t>잉여금</t>
  </si>
  <si>
    <t>Trans</t>
  </si>
  <si>
    <t>기금수입</t>
  </si>
  <si>
    <t>Revenue</t>
  </si>
  <si>
    <t>lconple</t>
  </si>
  <si>
    <t xml:space="preserve">Property </t>
  </si>
  <si>
    <t>Business</t>
  </si>
  <si>
    <t>Collection</t>
  </si>
  <si>
    <t xml:space="preserve">net </t>
  </si>
  <si>
    <t>ferre</t>
  </si>
  <si>
    <t xml:space="preserve">Carry </t>
  </si>
  <si>
    <t>Contrib</t>
  </si>
  <si>
    <t>Loan</t>
  </si>
  <si>
    <t>Allot</t>
  </si>
  <si>
    <t>Miscella</t>
  </si>
  <si>
    <t xml:space="preserve"> from pre</t>
  </si>
  <si>
    <t>share</t>
  </si>
  <si>
    <t>ment</t>
  </si>
  <si>
    <t>Sub</t>
  </si>
  <si>
    <t>borro</t>
  </si>
  <si>
    <t>tax</t>
  </si>
  <si>
    <t>rents</t>
  </si>
  <si>
    <t>fees</t>
  </si>
  <si>
    <t>product</t>
  </si>
  <si>
    <t>grants</t>
  </si>
  <si>
    <t>Interest </t>
  </si>
  <si>
    <t>disposal</t>
  </si>
  <si>
    <t>surplus</t>
  </si>
  <si>
    <t>d from</t>
  </si>
  <si>
    <t>over</t>
  </si>
  <si>
    <t>ution</t>
  </si>
  <si>
    <t>collection</t>
  </si>
  <si>
    <t>neo-us</t>
  </si>
  <si>
    <t>vious year</t>
  </si>
  <si>
    <t>sidies</t>
  </si>
  <si>
    <t>wing</t>
  </si>
  <si>
    <t>자료 : 기획홍보실</t>
  </si>
  <si>
    <t>6. 일반회계 세입결산</t>
  </si>
  <si>
    <t>SETTLED REVENUES OF GENERAL ACCOUNTS</t>
  </si>
  <si>
    <t>예      산      현      액              Budget</t>
  </si>
  <si>
    <t>결                     산                    Actual</t>
  </si>
  <si>
    <t>예  산  대</t>
  </si>
  <si>
    <t>과목별</t>
  </si>
  <si>
    <t>금  액</t>
  </si>
  <si>
    <t>구 성 비(%)</t>
  </si>
  <si>
    <t>금   액</t>
  </si>
  <si>
    <t>구  성  비(%)</t>
  </si>
  <si>
    <t>결산비율(%)</t>
  </si>
  <si>
    <t>Year &amp; Item</t>
  </si>
  <si>
    <t>Amounts</t>
  </si>
  <si>
    <t>Composition</t>
  </si>
  <si>
    <t>Actual ratio to Budget</t>
  </si>
  <si>
    <t>지  방  세
Local tax</t>
  </si>
  <si>
    <t>세외  수입
Income except tax</t>
  </si>
  <si>
    <t>경상적세외수입
Ordinary Income except tax</t>
  </si>
  <si>
    <t>임시적세외수입
Extraordinary Income except tax</t>
  </si>
  <si>
    <t>지방교부세
Local subsidy Tax</t>
  </si>
  <si>
    <t>지방양여금
Local Concession Tax</t>
  </si>
  <si>
    <t>보  조  금
Subsidy</t>
  </si>
  <si>
    <t>국고보조금
Subsidy of State Treasury</t>
  </si>
  <si>
    <t>도비보조금
Province subsidy</t>
  </si>
  <si>
    <t>재정보전금
Finamcia lconplement Tax</t>
  </si>
  <si>
    <t>지방  재원
Local Loan</t>
  </si>
  <si>
    <t>국내차입금
Foreign Loan</t>
  </si>
  <si>
    <t>국외차입금
Foreign Loan</t>
  </si>
  <si>
    <t>융자금수입금
Income from Loan</t>
  </si>
  <si>
    <t>7. 일반회계 세출예산 개요</t>
  </si>
  <si>
    <t>BUDGET EXPENDITURE OF GENERAL ACCOUNTS</t>
  </si>
  <si>
    <t>일반공공</t>
  </si>
  <si>
    <t>공공질서</t>
  </si>
  <si>
    <t>교육</t>
  </si>
  <si>
    <t>문화</t>
  </si>
  <si>
    <t>환경보호</t>
  </si>
  <si>
    <t>사회복지</t>
  </si>
  <si>
    <t>보건</t>
  </si>
  <si>
    <t>농림해양</t>
  </si>
  <si>
    <t>산업</t>
  </si>
  <si>
    <t>수송</t>
  </si>
  <si>
    <t>국토및</t>
  </si>
  <si>
    <t>과학기술</t>
  </si>
  <si>
    <t>예비비</t>
  </si>
  <si>
    <t>기타</t>
  </si>
  <si>
    <t>행정</t>
  </si>
  <si>
    <t>및 안전</t>
  </si>
  <si>
    <t>및 관광</t>
  </si>
  <si>
    <t>수산</t>
  </si>
  <si>
    <t>중소기업</t>
  </si>
  <si>
    <t>및교통</t>
  </si>
  <si>
    <t>지역개발</t>
  </si>
  <si>
    <t>8. 일반회계 세출 결산</t>
  </si>
  <si>
    <t>SETTLED EXPENDITURE OF GENERAL ACCOUNTS</t>
  </si>
  <si>
    <t>Unit : MilIion won</t>
  </si>
  <si>
    <t>예 산  현 액   Budget</t>
  </si>
  <si>
    <t>결   산   Settlement</t>
  </si>
  <si>
    <t>구 성 비</t>
  </si>
  <si>
    <t>구성비</t>
  </si>
  <si>
    <t>(%)</t>
  </si>
  <si>
    <t>Budget/settlement</t>
  </si>
  <si>
    <t>Item</t>
  </si>
  <si>
    <t>Percent distribution</t>
  </si>
  <si>
    <t>ratio</t>
  </si>
  <si>
    <t>100</t>
  </si>
  <si>
    <t>일 반 행 정 비
General Adm Expenditure</t>
  </si>
  <si>
    <t>사 회 개 발 비
Social Welfare Expenditure</t>
  </si>
  <si>
    <t>경 제 개 발 비
Economy Expenditure</t>
  </si>
  <si>
    <t>민  방  위  비
Civil Defence Expenditure</t>
  </si>
  <si>
    <t>지원 및 기타경비
Support and Other Expenditure</t>
  </si>
  <si>
    <t>9. 특별회계 예산결산</t>
  </si>
  <si>
    <t>SETTLED BUDGET OF SPECIAL ACCOUNTS</t>
  </si>
  <si>
    <t>회  계  수</t>
  </si>
  <si>
    <t>예  산  현  액</t>
  </si>
  <si>
    <t>세  입</t>
  </si>
  <si>
    <t>세  출</t>
  </si>
  <si>
    <t>Budget</t>
  </si>
  <si>
    <t>Revenues</t>
  </si>
  <si>
    <t>Expenditures</t>
  </si>
  <si>
    <t>상수도사업</t>
  </si>
  <si>
    <t>농어촌소득개발기금</t>
  </si>
  <si>
    <t>의 료 보 호</t>
  </si>
  <si>
    <t>기반시설</t>
  </si>
  <si>
    <t>수 질 개 선</t>
  </si>
  <si>
    <t>10. 군 공 유 재 산</t>
  </si>
  <si>
    <t>PUBLIC PROPERTYS COMMONLY
OWNED BY GUN</t>
  </si>
  <si>
    <t>군 공 유 재 산(속)</t>
  </si>
  <si>
    <t>PUBLIC PROPERTYS COMMONLY
OWNED BY GUN(Cont'd)</t>
  </si>
  <si>
    <t>Unit :  Milionwon</t>
  </si>
  <si>
    <t>총평가액</t>
  </si>
  <si>
    <t>토        지</t>
  </si>
  <si>
    <t>건        물</t>
  </si>
  <si>
    <t>기 계 기 구</t>
  </si>
  <si>
    <t>선        박</t>
  </si>
  <si>
    <t>항 공 기</t>
  </si>
  <si>
    <t>입   목 ·  죽</t>
  </si>
  <si>
    <t>공  작  물</t>
  </si>
  <si>
    <t>기      타</t>
  </si>
  <si>
    <t>Land</t>
  </si>
  <si>
    <t>Building</t>
  </si>
  <si>
    <t>Machinery</t>
  </si>
  <si>
    <t>Vessel</t>
  </si>
  <si>
    <t>Aircrafts</t>
  </si>
  <si>
    <t>Standiry tree and bamboo</t>
  </si>
  <si>
    <t>Construction</t>
  </si>
  <si>
    <t>Others</t>
  </si>
  <si>
    <t>면  적( 천㎡)</t>
  </si>
  <si>
    <t>평 가 액</t>
  </si>
  <si>
    <t>면    적( 천㎡)</t>
  </si>
  <si>
    <t>점</t>
  </si>
  <si>
    <t>척수</t>
  </si>
  <si>
    <t>톤수</t>
  </si>
  <si>
    <t>평가액</t>
  </si>
  <si>
    <t>대</t>
  </si>
  <si>
    <t>면적(㎡)</t>
  </si>
  <si>
    <t>수량(건)</t>
  </si>
  <si>
    <t>Area</t>
  </si>
  <si>
    <t>Appraisal value</t>
  </si>
  <si>
    <t>Each</t>
  </si>
  <si>
    <t>Quan-tity</t>
  </si>
  <si>
    <t>Ton</t>
  </si>
  <si>
    <t>Case</t>
  </si>
</sst>
</file>

<file path=xl/styles.xml><?xml version="1.0" encoding="utf-8"?>
<styleSheet xmlns="http://schemas.openxmlformats.org/spreadsheetml/2006/main">
  <numFmts count="26">
    <numFmt numFmtId="164" formatCode="GENERAL"/>
    <numFmt numFmtId="165" formatCode="_ * #,##0_ ;_ * \-#,##0_ ;_ * \-_ ;_ @_ "/>
    <numFmt numFmtId="166" formatCode="_-* #,##0.00_-;\-* #,##0.00_-;_-* \-??_-;_-@_-"/>
    <numFmt numFmtId="167" formatCode="#,##0;[RED]\-#,##0"/>
    <numFmt numFmtId="168" formatCode="#,##0;&quot;\\\\(&quot;#,##0&quot;\\\\)&quot;"/>
    <numFmt numFmtId="169" formatCode="_ * #,##0.00_ ;_ * \-#,##0.00_ ;_ * \-??_ ;_ @_ "/>
    <numFmt numFmtId="170" formatCode="\$#,##0.0_);&quot;\\\\($&quot;#,##0.0&quot;\\\\)&quot;"/>
    <numFmt numFmtId="171" formatCode="&quot;\\\\$&quot;#,##0.00;&quot;\\\\(\\\\$&quot;#,##0.00&quot;\\\\)&quot;"/>
    <numFmt numFmtId="172" formatCode="_-* #,##0\ _D_M_-;\-* #,##0\ _D_M_-;_-* &quot;- &quot;_D_M_-;_-@_-"/>
    <numFmt numFmtId="173" formatCode="_-* #,##0.00\ _D_M_-;\-* #,##0.00\ _D_M_-;_-* \-??\ _D_M_-;_-@_-"/>
    <numFmt numFmtId="174" formatCode="&quot;\\\\$&quot;#,##0;&quot;\\\\(\\\\$&quot;#,##0&quot;\\\\)&quot;"/>
    <numFmt numFmtId="175" formatCode="_-* #,##0_-;\-* #,##0_-;_-* \-_-;_-@_-"/>
    <numFmt numFmtId="176" formatCode="#,##0.000_);&quot;\\\\(&quot;#,##0.000&quot;\\\\)&quot;"/>
    <numFmt numFmtId="177" formatCode="#,##0"/>
    <numFmt numFmtId="178" formatCode="0_ "/>
    <numFmt numFmtId="179" formatCode="#,##0_);[RED]\(#,##0\)"/>
    <numFmt numFmtId="180" formatCode="#,##0.0_);[RED]\(#,##0.0\)"/>
    <numFmt numFmtId="181" formatCode="#,##0.0"/>
    <numFmt numFmtId="182" formatCode="\-"/>
    <numFmt numFmtId="183" formatCode="0.0_ "/>
    <numFmt numFmtId="184" formatCode="#,##0_ "/>
    <numFmt numFmtId="185" formatCode="0.0"/>
    <numFmt numFmtId="186" formatCode="#,##0.0_ "/>
    <numFmt numFmtId="187" formatCode="_ * #,##0.0_ ;_ * \-#,##0.0_ ;_ * \-_ ;_ @_ "/>
    <numFmt numFmtId="188" formatCode="0_);[RED]\(0\)"/>
    <numFmt numFmtId="189" formatCode="@"/>
  </numFmts>
  <fonts count="26">
    <font>
      <sz val="11"/>
      <name val="돋움"/>
      <family val="3"/>
    </font>
    <font>
      <sz val="10"/>
      <name val="Arial"/>
      <family val="0"/>
    </font>
    <font>
      <sz val="12"/>
      <name val="바탕체"/>
      <family val="1"/>
    </font>
    <font>
      <sz val="10"/>
      <name val="돋움체"/>
      <family val="3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새굴림"/>
      <family val="1"/>
    </font>
    <font>
      <sz val="9"/>
      <name val="새굴림"/>
      <family val="1"/>
    </font>
    <font>
      <b/>
      <sz val="16"/>
      <name val="새굴림"/>
      <family val="1"/>
    </font>
    <font>
      <sz val="9"/>
      <color indexed="8"/>
      <name val="새굴림"/>
      <family val="1"/>
    </font>
    <font>
      <b/>
      <sz val="9"/>
      <color indexed="8"/>
      <name val="새굴림"/>
      <family val="1"/>
    </font>
    <font>
      <b/>
      <sz val="9"/>
      <name val="새굴림"/>
      <family val="1"/>
    </font>
    <font>
      <sz val="7"/>
      <name val="새굴림"/>
      <family val="1"/>
    </font>
    <font>
      <sz val="16"/>
      <name val="새굴림"/>
      <family val="1"/>
    </font>
    <font>
      <sz val="8"/>
      <name val="새굴림"/>
      <family val="1"/>
    </font>
    <font>
      <b/>
      <sz val="16"/>
      <name val="돋움"/>
      <family val="3"/>
    </font>
    <font>
      <sz val="9"/>
      <name val="돋움"/>
      <family val="3"/>
    </font>
    <font>
      <b/>
      <sz val="9"/>
      <name val="돋움"/>
      <family val="3"/>
    </font>
    <font>
      <sz val="11"/>
      <color indexed="8"/>
      <name val="새굴림"/>
      <family val="1"/>
    </font>
    <font>
      <sz val="12"/>
      <name val="새굴림"/>
      <family val="1"/>
    </font>
    <font>
      <sz val="12"/>
      <color indexed="8"/>
      <name val="새굴림"/>
      <family val="1"/>
    </font>
    <font>
      <sz val="9"/>
      <color indexed="8"/>
      <name val="휴먼명조,한컴돋움"/>
      <family val="3"/>
    </font>
    <font>
      <b/>
      <sz val="12"/>
      <name val="새굴림"/>
      <family val="1"/>
    </font>
    <font>
      <b/>
      <sz val="15"/>
      <name val="새굴림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4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75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  <xf numFmtId="165" fontId="2" fillId="0" borderId="0" applyProtection="0">
      <alignment/>
    </xf>
    <xf numFmtId="166" fontId="0" fillId="0" borderId="0" applyFill="0" applyBorder="0" applyAlignment="0" applyProtection="0"/>
    <xf numFmtId="164" fontId="3" fillId="0" borderId="0" applyNumberFormat="0" applyProtection="0">
      <alignment/>
    </xf>
    <xf numFmtId="164" fontId="0" fillId="0" borderId="0">
      <alignment vertical="center"/>
      <protection/>
    </xf>
    <xf numFmtId="164" fontId="4" fillId="0" borderId="0">
      <alignment/>
      <protection/>
    </xf>
    <xf numFmtId="167" fontId="1" fillId="0" borderId="0" applyFill="0" applyBorder="0" applyAlignment="0" applyProtection="0"/>
    <xf numFmtId="168" fontId="5" fillId="0" borderId="0">
      <alignment/>
      <protection/>
    </xf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4" fontId="0" fillId="0" borderId="0" applyFill="0" applyBorder="0" applyAlignment="0" applyProtection="0"/>
    <xf numFmtId="171" fontId="5" fillId="0" borderId="0">
      <alignment/>
      <protection/>
    </xf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4" fontId="5" fillId="0" borderId="0">
      <alignment/>
      <protection/>
    </xf>
    <xf numFmtId="164" fontId="6" fillId="2" borderId="0" applyNumberFormat="0" applyBorder="0" applyAlignment="0" applyProtection="0"/>
    <xf numFmtId="164" fontId="6" fillId="3" borderId="0" applyNumberFormat="0" applyBorder="0" applyAlignment="0" applyProtection="0"/>
    <xf numFmtId="175" fontId="0" fillId="0" borderId="0" applyFill="0" applyBorder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6" fontId="0" fillId="0" borderId="0">
      <alignment/>
      <protection/>
    </xf>
    <xf numFmtId="164" fontId="7" fillId="0" borderId="0">
      <alignment/>
      <protection/>
    </xf>
  </cellStyleXfs>
  <cellXfs count="395">
    <xf numFmtId="164" fontId="0" fillId="0" borderId="0" xfId="0" applyAlignment="1">
      <alignment/>
    </xf>
    <xf numFmtId="164" fontId="8" fillId="0" borderId="0" xfId="0" applyFont="1" applyAlignment="1">
      <alignment/>
    </xf>
    <xf numFmtId="177" fontId="8" fillId="0" borderId="0" xfId="0" applyNumberFormat="1" applyFont="1" applyAlignment="1">
      <alignment/>
    </xf>
    <xf numFmtId="177" fontId="8" fillId="0" borderId="0" xfId="0" applyNumberFormat="1" applyFont="1" applyAlignment="1">
      <alignment horizontal="center"/>
    </xf>
    <xf numFmtId="177" fontId="8" fillId="0" borderId="0" xfId="0" applyNumberFormat="1" applyFont="1" applyBorder="1" applyAlignment="1">
      <alignment horizontal="left"/>
    </xf>
    <xf numFmtId="164" fontId="9" fillId="0" borderId="0" xfId="0" applyFont="1" applyBorder="1" applyAlignment="1">
      <alignment horizontal="center"/>
    </xf>
    <xf numFmtId="164" fontId="8" fillId="0" borderId="0" xfId="0" applyFont="1" applyBorder="1" applyAlignment="1">
      <alignment/>
    </xf>
    <xf numFmtId="165" fontId="10" fillId="0" borderId="0" xfId="0" applyNumberFormat="1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center" vertical="center"/>
    </xf>
    <xf numFmtId="164" fontId="10" fillId="0" borderId="0" xfId="0" applyFont="1" applyBorder="1" applyAlignment="1">
      <alignment/>
    </xf>
    <xf numFmtId="164" fontId="9" fillId="0" borderId="1" xfId="0" applyFont="1" applyBorder="1" applyAlignment="1">
      <alignment/>
    </xf>
    <xf numFmtId="177" fontId="9" fillId="0" borderId="1" xfId="0" applyNumberFormat="1" applyFont="1" applyBorder="1" applyAlignment="1">
      <alignment/>
    </xf>
    <xf numFmtId="177" fontId="9" fillId="0" borderId="1" xfId="0" applyNumberFormat="1" applyFont="1" applyBorder="1" applyAlignment="1">
      <alignment horizontal="center"/>
    </xf>
    <xf numFmtId="177" fontId="9" fillId="0" borderId="0" xfId="0" applyNumberFormat="1" applyFont="1" applyBorder="1" applyAlignment="1">
      <alignment horizontal="left"/>
    </xf>
    <xf numFmtId="164" fontId="9" fillId="0" borderId="1" xfId="0" applyFont="1" applyBorder="1" applyAlignment="1">
      <alignment horizontal="right"/>
    </xf>
    <xf numFmtId="164" fontId="9" fillId="0" borderId="0" xfId="0" applyFont="1" applyBorder="1" applyAlignment="1">
      <alignment/>
    </xf>
    <xf numFmtId="164" fontId="9" fillId="0" borderId="0" xfId="0" applyFont="1" applyBorder="1" applyAlignment="1">
      <alignment horizontal="center" vertical="center"/>
    </xf>
    <xf numFmtId="164" fontId="9" fillId="0" borderId="2" xfId="0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center" vertical="center"/>
    </xf>
    <xf numFmtId="164" fontId="9" fillId="0" borderId="3" xfId="0" applyFont="1" applyBorder="1" applyAlignment="1">
      <alignment horizontal="center" vertical="center"/>
    </xf>
    <xf numFmtId="177" fontId="9" fillId="0" borderId="4" xfId="0" applyNumberFormat="1" applyFont="1" applyBorder="1" applyAlignment="1">
      <alignment horizontal="center" vertical="center"/>
    </xf>
    <xf numFmtId="177" fontId="9" fillId="0" borderId="5" xfId="0" applyNumberFormat="1" applyFont="1" applyBorder="1" applyAlignment="1">
      <alignment horizontal="center" vertical="center"/>
    </xf>
    <xf numFmtId="164" fontId="9" fillId="0" borderId="6" xfId="0" applyFont="1" applyBorder="1" applyAlignment="1">
      <alignment horizontal="center" vertical="center"/>
    </xf>
    <xf numFmtId="177" fontId="9" fillId="0" borderId="7" xfId="0" applyNumberFormat="1" applyFont="1" applyBorder="1" applyAlignment="1">
      <alignment horizontal="center" vertical="center"/>
    </xf>
    <xf numFmtId="164" fontId="9" fillId="0" borderId="8" xfId="0" applyFont="1" applyBorder="1" applyAlignment="1">
      <alignment horizontal="center" vertical="center"/>
    </xf>
    <xf numFmtId="164" fontId="9" fillId="0" borderId="9" xfId="0" applyFont="1" applyBorder="1" applyAlignment="1">
      <alignment horizontal="center" vertical="center"/>
    </xf>
    <xf numFmtId="177" fontId="9" fillId="0" borderId="9" xfId="0" applyNumberFormat="1" applyFont="1" applyBorder="1" applyAlignment="1">
      <alignment horizontal="center" vertical="center"/>
    </xf>
    <xf numFmtId="164" fontId="9" fillId="0" borderId="10" xfId="0" applyFont="1" applyBorder="1" applyAlignment="1">
      <alignment horizontal="center" vertical="center"/>
    </xf>
    <xf numFmtId="177" fontId="9" fillId="0" borderId="11" xfId="0" applyNumberFormat="1" applyFont="1" applyBorder="1" applyAlignment="1">
      <alignment horizontal="center" vertical="center"/>
    </xf>
    <xf numFmtId="177" fontId="9" fillId="0" borderId="12" xfId="0" applyNumberFormat="1" applyFont="1" applyBorder="1" applyAlignment="1">
      <alignment horizontal="center" vertical="center"/>
    </xf>
    <xf numFmtId="177" fontId="9" fillId="0" borderId="13" xfId="0" applyNumberFormat="1" applyFont="1" applyBorder="1" applyAlignment="1">
      <alignment horizontal="center" vertical="center"/>
    </xf>
    <xf numFmtId="178" fontId="11" fillId="0" borderId="7" xfId="21" applyNumberFormat="1" applyFont="1" applyBorder="1" applyAlignment="1" applyProtection="1">
      <alignment horizontal="center" vertical="center"/>
      <protection/>
    </xf>
    <xf numFmtId="179" fontId="11" fillId="0" borderId="0" xfId="23" applyNumberFormat="1" applyFont="1" applyBorder="1" applyAlignment="1" applyProtection="1">
      <alignment horizontal="center" vertical="center"/>
      <protection/>
    </xf>
    <xf numFmtId="179" fontId="11" fillId="0" borderId="0" xfId="21" applyNumberFormat="1" applyFont="1" applyBorder="1" applyAlignment="1" applyProtection="1">
      <alignment horizontal="center" vertical="center"/>
      <protection/>
    </xf>
    <xf numFmtId="180" fontId="11" fillId="0" borderId="0" xfId="21" applyNumberFormat="1" applyFont="1" applyBorder="1" applyAlignment="1" applyProtection="1">
      <alignment horizontal="center" vertical="center"/>
      <protection/>
    </xf>
    <xf numFmtId="165" fontId="11" fillId="0" borderId="0" xfId="21" applyFont="1" applyBorder="1" applyAlignment="1" applyProtection="1">
      <alignment horizontal="center"/>
      <protection/>
    </xf>
    <xf numFmtId="179" fontId="9" fillId="0" borderId="0" xfId="21" applyNumberFormat="1" applyFont="1" applyBorder="1" applyAlignment="1" applyProtection="1">
      <alignment horizontal="center" vertical="center"/>
      <protection/>
    </xf>
    <xf numFmtId="179" fontId="9" fillId="0" borderId="0" xfId="0" applyNumberFormat="1" applyFont="1" applyBorder="1" applyAlignment="1" applyProtection="1">
      <alignment horizontal="center" vertical="center"/>
      <protection locked="0"/>
    </xf>
    <xf numFmtId="179" fontId="9" fillId="0" borderId="0" xfId="0" applyNumberFormat="1" applyFont="1" applyBorder="1" applyAlignment="1">
      <alignment horizontal="center" vertical="center"/>
    </xf>
    <xf numFmtId="180" fontId="9" fillId="0" borderId="0" xfId="21" applyNumberFormat="1" applyFont="1" applyBorder="1" applyAlignment="1" applyProtection="1">
      <alignment horizontal="center" vertical="center"/>
      <protection locked="0"/>
    </xf>
    <xf numFmtId="178" fontId="12" fillId="0" borderId="14" xfId="21" applyNumberFormat="1" applyFont="1" applyBorder="1" applyAlignment="1" applyProtection="1">
      <alignment horizontal="center" vertical="center"/>
      <protection/>
    </xf>
    <xf numFmtId="179" fontId="13" fillId="0" borderId="1" xfId="23" applyNumberFormat="1" applyFont="1" applyBorder="1" applyAlignment="1" applyProtection="1">
      <alignment horizontal="center" vertical="center"/>
      <protection/>
    </xf>
    <xf numFmtId="179" fontId="13" fillId="0" borderId="0" xfId="23" applyNumberFormat="1" applyFont="1" applyBorder="1" applyAlignment="1" applyProtection="1">
      <alignment horizontal="center" vertical="center"/>
      <protection/>
    </xf>
    <xf numFmtId="180" fontId="13" fillId="0" borderId="1" xfId="21" applyNumberFormat="1" applyFont="1" applyBorder="1" applyAlignment="1" applyProtection="1">
      <alignment horizontal="center" vertical="center"/>
      <protection/>
    </xf>
    <xf numFmtId="164" fontId="9" fillId="0" borderId="0" xfId="0" applyFont="1" applyAlignment="1">
      <alignment/>
    </xf>
    <xf numFmtId="177" fontId="9" fillId="0" borderId="0" xfId="0" applyNumberFormat="1" applyFont="1" applyAlignment="1">
      <alignment/>
    </xf>
    <xf numFmtId="177" fontId="9" fillId="0" borderId="0" xfId="0" applyNumberFormat="1" applyFont="1" applyBorder="1" applyAlignment="1">
      <alignment horizontal="left" vertical="center"/>
    </xf>
    <xf numFmtId="177" fontId="9" fillId="0" borderId="0" xfId="0" applyNumberFormat="1" applyFont="1" applyBorder="1" applyAlignment="1">
      <alignment horizontal="center"/>
    </xf>
    <xf numFmtId="177" fontId="9" fillId="0" borderId="0" xfId="0" applyNumberFormat="1" applyFont="1" applyAlignment="1">
      <alignment horizontal="center"/>
    </xf>
    <xf numFmtId="181" fontId="8" fillId="0" borderId="0" xfId="0" applyNumberFormat="1" applyFont="1" applyAlignment="1">
      <alignment horizontal="center"/>
    </xf>
    <xf numFmtId="164" fontId="8" fillId="0" borderId="0" xfId="0" applyFont="1" applyAlignment="1">
      <alignment horizontal="center"/>
    </xf>
    <xf numFmtId="164" fontId="10" fillId="0" borderId="0" xfId="0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4" fontId="9" fillId="0" borderId="15" xfId="0" applyFont="1" applyBorder="1" applyAlignment="1">
      <alignment horizontal="center" vertical="center"/>
    </xf>
    <xf numFmtId="164" fontId="9" fillId="0" borderId="7" xfId="0" applyFont="1" applyBorder="1" applyAlignment="1">
      <alignment horizontal="center" vertical="center"/>
    </xf>
    <xf numFmtId="164" fontId="9" fillId="0" borderId="16" xfId="0" applyFont="1" applyBorder="1" applyAlignment="1">
      <alignment horizontal="center" vertical="center"/>
    </xf>
    <xf numFmtId="177" fontId="9" fillId="0" borderId="6" xfId="0" applyNumberFormat="1" applyFont="1" applyBorder="1" applyAlignment="1">
      <alignment horizontal="center" vertical="center"/>
    </xf>
    <xf numFmtId="181" fontId="9" fillId="0" borderId="7" xfId="0" applyNumberFormat="1" applyFont="1" applyBorder="1" applyAlignment="1">
      <alignment horizontal="center" vertical="center"/>
    </xf>
    <xf numFmtId="181" fontId="9" fillId="0" borderId="8" xfId="0" applyNumberFormat="1" applyFont="1" applyBorder="1" applyAlignment="1">
      <alignment horizontal="center" vertical="center"/>
    </xf>
    <xf numFmtId="164" fontId="9" fillId="0" borderId="10" xfId="0" applyFont="1" applyBorder="1" applyAlignment="1">
      <alignment horizontal="center"/>
    </xf>
    <xf numFmtId="181" fontId="9" fillId="0" borderId="12" xfId="0" applyNumberFormat="1" applyFont="1" applyBorder="1" applyAlignment="1">
      <alignment horizontal="center" vertical="center"/>
    </xf>
    <xf numFmtId="177" fontId="14" fillId="0" borderId="12" xfId="0" applyNumberFormat="1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  <xf numFmtId="164" fontId="11" fillId="0" borderId="7" xfId="21" applyNumberFormat="1" applyFont="1" applyBorder="1" applyAlignment="1" applyProtection="1">
      <alignment horizontal="center" vertical="center"/>
      <protection/>
    </xf>
    <xf numFmtId="179" fontId="9" fillId="0" borderId="0" xfId="23" applyNumberFormat="1" applyFont="1" applyBorder="1" applyAlignment="1" applyProtection="1">
      <alignment horizontal="center" vertical="center"/>
      <protection/>
    </xf>
    <xf numFmtId="180" fontId="9" fillId="0" borderId="0" xfId="21" applyNumberFormat="1" applyFont="1" applyBorder="1" applyAlignment="1" applyProtection="1">
      <alignment horizontal="center" vertical="center"/>
      <protection/>
    </xf>
    <xf numFmtId="164" fontId="12" fillId="0" borderId="14" xfId="21" applyNumberFormat="1" applyFont="1" applyBorder="1" applyAlignment="1" applyProtection="1">
      <alignment horizontal="center" vertical="center"/>
      <protection/>
    </xf>
    <xf numFmtId="182" fontId="13" fillId="0" borderId="1" xfId="23" applyNumberFormat="1" applyFont="1" applyBorder="1" applyAlignment="1" applyProtection="1">
      <alignment horizontal="center" vertical="center"/>
      <protection/>
    </xf>
    <xf numFmtId="179" fontId="13" fillId="0" borderId="1" xfId="21" applyNumberFormat="1" applyFont="1" applyBorder="1" applyAlignment="1" applyProtection="1">
      <alignment horizontal="center" vertical="center"/>
      <protection/>
    </xf>
    <xf numFmtId="165" fontId="9" fillId="0" borderId="0" xfId="23" applyNumberFormat="1" applyFont="1" applyBorder="1" applyAlignment="1" applyProtection="1">
      <alignment horizontal="center"/>
      <protection/>
    </xf>
    <xf numFmtId="183" fontId="9" fillId="0" borderId="0" xfId="21" applyNumberFormat="1" applyFont="1" applyBorder="1" applyAlignment="1" applyProtection="1">
      <alignment horizontal="right"/>
      <protection/>
    </xf>
    <xf numFmtId="165" fontId="9" fillId="0" borderId="0" xfId="21" applyNumberFormat="1" applyFont="1" applyBorder="1" applyAlignment="1" applyProtection="1">
      <alignment horizontal="center"/>
      <protection/>
    </xf>
    <xf numFmtId="181" fontId="9" fillId="0" borderId="0" xfId="0" applyNumberFormat="1" applyFont="1" applyAlignment="1">
      <alignment horizontal="center"/>
    </xf>
    <xf numFmtId="179" fontId="9" fillId="0" borderId="0" xfId="0" applyNumberFormat="1" applyFont="1" applyAlignment="1">
      <alignment horizontal="center"/>
    </xf>
    <xf numFmtId="164" fontId="8" fillId="0" borderId="0" xfId="0" applyFont="1" applyAlignment="1">
      <alignment/>
    </xf>
    <xf numFmtId="177" fontId="8" fillId="0" borderId="0" xfId="0" applyNumberFormat="1" applyFont="1" applyAlignment="1">
      <alignment/>
    </xf>
    <xf numFmtId="164" fontId="9" fillId="0" borderId="0" xfId="0" applyFont="1" applyBorder="1" applyAlignment="1">
      <alignment/>
    </xf>
    <xf numFmtId="177" fontId="8" fillId="0" borderId="0" xfId="0" applyNumberFormat="1" applyFont="1" applyBorder="1" applyAlignment="1">
      <alignment/>
    </xf>
    <xf numFmtId="164" fontId="8" fillId="0" borderId="0" xfId="0" applyFont="1" applyBorder="1" applyAlignment="1">
      <alignment/>
    </xf>
    <xf numFmtId="177" fontId="10" fillId="0" borderId="0" xfId="0" applyNumberFormat="1" applyFont="1" applyAlignment="1">
      <alignment horizontal="center" vertical="center"/>
    </xf>
    <xf numFmtId="164" fontId="10" fillId="0" borderId="0" xfId="0" applyFont="1" applyBorder="1" applyAlignment="1">
      <alignment horizontal="center"/>
    </xf>
    <xf numFmtId="177" fontId="15" fillId="0" borderId="0" xfId="0" applyNumberFormat="1" applyFont="1" applyAlignment="1">
      <alignment horizontal="center"/>
    </xf>
    <xf numFmtId="177" fontId="10" fillId="0" borderId="0" xfId="0" applyNumberFormat="1" applyFont="1" applyBorder="1" applyAlignment="1">
      <alignment horizontal="center"/>
    </xf>
    <xf numFmtId="164" fontId="10" fillId="0" borderId="0" xfId="0" applyFont="1" applyBorder="1" applyAlignment="1">
      <alignment/>
    </xf>
    <xf numFmtId="164" fontId="9" fillId="0" borderId="1" xfId="0" applyFont="1" applyBorder="1" applyAlignment="1">
      <alignment/>
    </xf>
    <xf numFmtId="177" fontId="9" fillId="0" borderId="1" xfId="0" applyNumberFormat="1" applyFont="1" applyBorder="1" applyAlignment="1">
      <alignment/>
    </xf>
    <xf numFmtId="177" fontId="9" fillId="0" borderId="0" xfId="0" applyNumberFormat="1" applyFont="1" applyBorder="1" applyAlignment="1">
      <alignment/>
    </xf>
    <xf numFmtId="164" fontId="8" fillId="0" borderId="1" xfId="0" applyFont="1" applyBorder="1" applyAlignment="1">
      <alignment/>
    </xf>
    <xf numFmtId="177" fontId="9" fillId="0" borderId="1" xfId="0" applyNumberFormat="1" applyFont="1" applyBorder="1" applyAlignment="1">
      <alignment horizontal="right"/>
    </xf>
    <xf numFmtId="177" fontId="9" fillId="0" borderId="17" xfId="0" applyNumberFormat="1" applyFont="1" applyBorder="1" applyAlignment="1">
      <alignment horizontal="center" vertical="center"/>
    </xf>
    <xf numFmtId="164" fontId="8" fillId="0" borderId="0" xfId="0" applyFont="1" applyBorder="1" applyAlignment="1">
      <alignment horizontal="center" vertical="center"/>
    </xf>
    <xf numFmtId="164" fontId="9" fillId="0" borderId="18" xfId="0" applyFont="1" applyBorder="1" applyAlignment="1">
      <alignment horizontal="center" vertical="center"/>
    </xf>
    <xf numFmtId="164" fontId="9" fillId="0" borderId="17" xfId="0" applyFont="1" applyBorder="1" applyAlignment="1">
      <alignment horizontal="center" vertical="center"/>
    </xf>
    <xf numFmtId="164" fontId="9" fillId="0" borderId="19" xfId="0" applyFont="1" applyBorder="1" applyAlignment="1">
      <alignment horizontal="center" vertical="center"/>
    </xf>
    <xf numFmtId="164" fontId="9" fillId="0" borderId="4" xfId="0" applyFont="1" applyBorder="1" applyAlignment="1">
      <alignment horizontal="center" vertical="center"/>
    </xf>
    <xf numFmtId="164" fontId="9" fillId="0" borderId="20" xfId="0" applyFont="1" applyBorder="1" applyAlignment="1">
      <alignment horizontal="center" vertical="center"/>
    </xf>
    <xf numFmtId="164" fontId="9" fillId="0" borderId="21" xfId="0" applyFont="1" applyBorder="1" applyAlignment="1">
      <alignment horizontal="center" vertical="center"/>
    </xf>
    <xf numFmtId="164" fontId="9" fillId="0" borderId="22" xfId="0" applyFont="1" applyBorder="1" applyAlignment="1">
      <alignment horizontal="center" vertical="center"/>
    </xf>
    <xf numFmtId="164" fontId="9" fillId="0" borderId="23" xfId="0" applyFont="1" applyBorder="1" applyAlignment="1">
      <alignment horizontal="center" vertical="center"/>
    </xf>
    <xf numFmtId="164" fontId="9" fillId="0" borderId="5" xfId="0" applyFont="1" applyBorder="1" applyAlignment="1">
      <alignment horizontal="center" vertical="center"/>
    </xf>
    <xf numFmtId="177" fontId="9" fillId="0" borderId="8" xfId="0" applyNumberFormat="1" applyFont="1" applyBorder="1" applyAlignment="1">
      <alignment horizontal="center" vertical="center"/>
    </xf>
    <xf numFmtId="164" fontId="9" fillId="0" borderId="24" xfId="0" applyFont="1" applyBorder="1" applyAlignment="1">
      <alignment horizontal="center" vertical="center"/>
    </xf>
    <xf numFmtId="177" fontId="9" fillId="0" borderId="13" xfId="0" applyNumberFormat="1" applyFont="1" applyBorder="1" applyAlignment="1">
      <alignment horizontal="center" vertical="center" shrinkToFit="1"/>
    </xf>
    <xf numFmtId="164" fontId="9" fillId="0" borderId="13" xfId="0" applyFont="1" applyBorder="1" applyAlignment="1">
      <alignment horizontal="center" vertical="center" shrinkToFit="1"/>
    </xf>
    <xf numFmtId="164" fontId="9" fillId="0" borderId="12" xfId="0" applyFont="1" applyBorder="1" applyAlignment="1">
      <alignment horizontal="center" vertical="center"/>
    </xf>
    <xf numFmtId="164" fontId="9" fillId="0" borderId="11" xfId="0" applyFont="1" applyBorder="1" applyAlignment="1">
      <alignment horizontal="center" vertical="center"/>
    </xf>
    <xf numFmtId="177" fontId="9" fillId="0" borderId="12" xfId="0" applyNumberFormat="1" applyFont="1" applyBorder="1" applyAlignment="1">
      <alignment horizontal="center" vertical="center" shrinkToFit="1"/>
    </xf>
    <xf numFmtId="177" fontId="9" fillId="0" borderId="11" xfId="0" applyNumberFormat="1" applyFont="1" applyBorder="1" applyAlignment="1">
      <alignment horizontal="center" vertical="center" wrapText="1" shrinkToFit="1"/>
    </xf>
    <xf numFmtId="177" fontId="9" fillId="0" borderId="12" xfId="0" applyNumberFormat="1" applyFont="1" applyBorder="1" applyAlignment="1">
      <alignment horizontal="center" vertical="center" wrapText="1"/>
    </xf>
    <xf numFmtId="177" fontId="16" fillId="0" borderId="11" xfId="0" applyNumberFormat="1" applyFont="1" applyBorder="1" applyAlignment="1">
      <alignment horizontal="center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center" vertical="center" wrapText="1"/>
    </xf>
    <xf numFmtId="164" fontId="9" fillId="0" borderId="13" xfId="0" applyFont="1" applyBorder="1" applyAlignment="1">
      <alignment horizontal="center" vertical="center" wrapText="1"/>
    </xf>
    <xf numFmtId="179" fontId="9" fillId="0" borderId="0" xfId="21" applyNumberFormat="1" applyFont="1" applyBorder="1" applyAlignment="1" applyProtection="1">
      <alignment horizontal="center" vertical="center" shrinkToFit="1"/>
      <protection/>
    </xf>
    <xf numFmtId="179" fontId="9" fillId="0" borderId="0" xfId="16" applyNumberFormat="1" applyFont="1" applyFill="1" applyBorder="1" applyAlignment="1" applyProtection="1">
      <alignment horizontal="center" vertical="center" shrinkToFit="1"/>
      <protection locked="0"/>
    </xf>
    <xf numFmtId="179" fontId="9" fillId="0" borderId="0" xfId="16" applyNumberFormat="1" applyFont="1" applyFill="1" applyBorder="1" applyAlignment="1" applyProtection="1">
      <alignment horizontal="center" vertical="center"/>
      <protection locked="0"/>
    </xf>
    <xf numFmtId="179" fontId="9" fillId="0" borderId="0" xfId="23" applyNumberFormat="1" applyFont="1" applyBorder="1" applyAlignment="1" applyProtection="1">
      <alignment horizontal="center" vertical="center" shrinkToFit="1"/>
      <protection/>
    </xf>
    <xf numFmtId="182" fontId="9" fillId="0" borderId="0" xfId="16" applyNumberFormat="1" applyFont="1" applyFill="1" applyBorder="1" applyAlignment="1" applyProtection="1">
      <alignment horizontal="center" vertical="center"/>
      <protection locked="0"/>
    </xf>
    <xf numFmtId="182" fontId="9" fillId="0" borderId="0" xfId="23" applyNumberFormat="1" applyFont="1" applyBorder="1" applyAlignment="1" applyProtection="1">
      <alignment horizontal="center" vertical="center" shrinkToFit="1"/>
      <protection/>
    </xf>
    <xf numFmtId="164" fontId="13" fillId="0" borderId="7" xfId="0" applyFont="1" applyBorder="1" applyAlignment="1">
      <alignment horizontal="center" vertical="center"/>
    </xf>
    <xf numFmtId="179" fontId="13" fillId="0" borderId="0" xfId="21" applyNumberFormat="1" applyFont="1" applyBorder="1" applyAlignment="1" applyProtection="1">
      <alignment horizontal="center" vertical="center"/>
      <protection/>
    </xf>
    <xf numFmtId="182" fontId="13" fillId="0" borderId="0" xfId="23" applyNumberFormat="1" applyFont="1" applyBorder="1" applyAlignment="1" applyProtection="1">
      <alignment horizontal="center" vertical="center"/>
      <protection/>
    </xf>
    <xf numFmtId="179" fontId="13" fillId="0" borderId="0" xfId="23" applyNumberFormat="1" applyFont="1" applyBorder="1" applyAlignment="1" applyProtection="1">
      <alignment horizontal="center" vertical="center" shrinkToFit="1"/>
      <protection/>
    </xf>
    <xf numFmtId="164" fontId="9" fillId="0" borderId="7" xfId="0" applyFont="1" applyBorder="1" applyAlignment="1">
      <alignment horizontal="center" vertical="center" wrapText="1" shrinkToFit="1"/>
    </xf>
    <xf numFmtId="179" fontId="9" fillId="0" borderId="0" xfId="16" applyNumberFormat="1" applyFont="1" applyFill="1" applyBorder="1" applyAlignment="1" applyProtection="1">
      <alignment horizontal="center" vertical="center"/>
      <protection/>
    </xf>
    <xf numFmtId="182" fontId="9" fillId="0" borderId="0" xfId="23" applyNumberFormat="1" applyFont="1" applyBorder="1" applyAlignment="1" applyProtection="1">
      <alignment horizontal="center" vertical="center"/>
      <protection/>
    </xf>
    <xf numFmtId="164" fontId="13" fillId="0" borderId="0" xfId="0" applyFont="1" applyBorder="1" applyAlignment="1">
      <alignment/>
    </xf>
    <xf numFmtId="182" fontId="9" fillId="0" borderId="0" xfId="16" applyNumberFormat="1" applyFont="1" applyFill="1" applyBorder="1" applyAlignment="1" applyProtection="1">
      <alignment horizontal="center" vertical="center" shrinkToFit="1"/>
      <protection locked="0"/>
    </xf>
    <xf numFmtId="164" fontId="9" fillId="0" borderId="14" xfId="0" applyFont="1" applyBorder="1" applyAlignment="1">
      <alignment horizontal="center" vertical="center" wrapText="1" shrinkToFit="1"/>
    </xf>
    <xf numFmtId="179" fontId="9" fillId="0" borderId="25" xfId="23" applyNumberFormat="1" applyFont="1" applyBorder="1" applyAlignment="1" applyProtection="1">
      <alignment horizontal="center" vertical="center"/>
      <protection/>
    </xf>
    <xf numFmtId="179" fontId="9" fillId="0" borderId="1" xfId="23" applyNumberFormat="1" applyFont="1" applyBorder="1" applyAlignment="1" applyProtection="1">
      <alignment horizontal="center" vertical="center"/>
      <protection/>
    </xf>
    <xf numFmtId="179" fontId="9" fillId="0" borderId="1" xfId="16" applyNumberFormat="1" applyFont="1" applyFill="1" applyBorder="1" applyAlignment="1" applyProtection="1">
      <alignment horizontal="center" vertical="center"/>
      <protection/>
    </xf>
    <xf numFmtId="182" fontId="9" fillId="0" borderId="1" xfId="16" applyNumberFormat="1" applyFont="1" applyFill="1" applyBorder="1" applyAlignment="1" applyProtection="1">
      <alignment horizontal="center" vertical="center"/>
      <protection locked="0"/>
    </xf>
    <xf numFmtId="182" fontId="9" fillId="0" borderId="25" xfId="16" applyNumberFormat="1" applyFont="1" applyFill="1" applyBorder="1" applyAlignment="1" applyProtection="1">
      <alignment horizontal="center" vertical="center"/>
      <protection locked="0"/>
    </xf>
    <xf numFmtId="182" fontId="9" fillId="0" borderId="1" xfId="16" applyNumberFormat="1" applyFont="1" applyFill="1" applyBorder="1" applyAlignment="1" applyProtection="1">
      <alignment horizontal="center" vertical="center" shrinkToFit="1"/>
      <protection locked="0"/>
    </xf>
    <xf numFmtId="179" fontId="9" fillId="0" borderId="1" xfId="21" applyNumberFormat="1" applyFont="1" applyBorder="1" applyAlignment="1" applyProtection="1">
      <alignment horizontal="center" vertical="center" shrinkToFit="1"/>
      <protection/>
    </xf>
    <xf numFmtId="179" fontId="9" fillId="0" borderId="1" xfId="23" applyNumberFormat="1" applyFont="1" applyBorder="1" applyAlignment="1" applyProtection="1">
      <alignment horizontal="center" vertical="center" shrinkToFit="1"/>
      <protection/>
    </xf>
    <xf numFmtId="164" fontId="9" fillId="0" borderId="0" xfId="0" applyFont="1" applyAlignment="1">
      <alignment/>
    </xf>
    <xf numFmtId="177" fontId="8" fillId="0" borderId="0" xfId="0" applyNumberFormat="1" applyFont="1" applyAlignment="1">
      <alignment horizontal="right"/>
    </xf>
    <xf numFmtId="164" fontId="8" fillId="0" borderId="0" xfId="0" applyFont="1" applyAlignment="1">
      <alignment horizontal="right"/>
    </xf>
    <xf numFmtId="164" fontId="9" fillId="0" borderId="0" xfId="0" applyFont="1" applyBorder="1" applyAlignment="1">
      <alignment horizontal="right"/>
    </xf>
    <xf numFmtId="177" fontId="8" fillId="0" borderId="0" xfId="0" applyNumberFormat="1" applyFont="1" applyBorder="1" applyAlignment="1">
      <alignment horizontal="right"/>
    </xf>
    <xf numFmtId="164" fontId="8" fillId="0" borderId="0" xfId="0" applyFont="1" applyAlignment="1">
      <alignment horizontal="right" shrinkToFit="1"/>
    </xf>
    <xf numFmtId="177" fontId="8" fillId="0" borderId="0" xfId="0" applyNumberFormat="1" applyFont="1" applyBorder="1" applyAlignment="1">
      <alignment horizontal="right" shrinkToFit="1"/>
    </xf>
    <xf numFmtId="177" fontId="8" fillId="0" borderId="0" xfId="0" applyNumberFormat="1" applyFont="1" applyAlignment="1">
      <alignment horizontal="right" shrinkToFit="1"/>
    </xf>
    <xf numFmtId="175" fontId="8" fillId="0" borderId="0" xfId="16" applyFont="1" applyFill="1" applyBorder="1" applyAlignment="1" applyProtection="1">
      <alignment/>
      <protection/>
    </xf>
    <xf numFmtId="177" fontId="9" fillId="0" borderId="0" xfId="0" applyNumberFormat="1" applyFont="1" applyAlignment="1">
      <alignment horizontal="right"/>
    </xf>
    <xf numFmtId="164" fontId="9" fillId="0" borderId="0" xfId="0" applyFont="1" applyAlignment="1">
      <alignment horizontal="right"/>
    </xf>
    <xf numFmtId="164" fontId="0" fillId="0" borderId="0" xfId="0" applyFont="1" applyFill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left"/>
    </xf>
    <xf numFmtId="164" fontId="17" fillId="0" borderId="0" xfId="0" applyFont="1" applyFill="1" applyBorder="1" applyAlignment="1">
      <alignment horizontal="center" vertical="center"/>
    </xf>
    <xf numFmtId="164" fontId="17" fillId="0" borderId="0" xfId="0" applyFont="1" applyFill="1" applyBorder="1" applyAlignment="1">
      <alignment/>
    </xf>
    <xf numFmtId="164" fontId="18" fillId="0" borderId="1" xfId="0" applyFont="1" applyFill="1" applyBorder="1" applyAlignment="1">
      <alignment/>
    </xf>
    <xf numFmtId="164" fontId="0" fillId="0" borderId="1" xfId="0" applyFont="1" applyFill="1" applyBorder="1" applyAlignment="1">
      <alignment/>
    </xf>
    <xf numFmtId="164" fontId="18" fillId="0" borderId="0" xfId="0" applyFont="1" applyFill="1" applyBorder="1" applyAlignment="1">
      <alignment horizontal="left"/>
    </xf>
    <xf numFmtId="164" fontId="18" fillId="0" borderId="1" xfId="0" applyFont="1" applyFill="1" applyBorder="1" applyAlignment="1">
      <alignment horizontal="right"/>
    </xf>
    <xf numFmtId="164" fontId="18" fillId="0" borderId="0" xfId="0" applyFont="1" applyFill="1" applyBorder="1" applyAlignment="1">
      <alignment/>
    </xf>
    <xf numFmtId="164" fontId="18" fillId="0" borderId="7" xfId="0" applyFont="1" applyFill="1" applyBorder="1" applyAlignment="1">
      <alignment horizontal="center" vertical="center"/>
    </xf>
    <xf numFmtId="164" fontId="18" fillId="0" borderId="26" xfId="0" applyFont="1" applyFill="1" applyBorder="1" applyAlignment="1">
      <alignment horizontal="center" vertical="center"/>
    </xf>
    <xf numFmtId="164" fontId="18" fillId="0" borderId="15" xfId="0" applyFont="1" applyFill="1" applyBorder="1" applyAlignment="1">
      <alignment horizontal="center" vertical="center"/>
    </xf>
    <xf numFmtId="164" fontId="18" fillId="0" borderId="0" xfId="0" applyFont="1" applyFill="1" applyBorder="1" applyAlignment="1">
      <alignment horizontal="center" vertical="center"/>
    </xf>
    <xf numFmtId="164" fontId="18" fillId="0" borderId="19" xfId="0" applyFont="1" applyFill="1" applyBorder="1" applyAlignment="1">
      <alignment horizontal="center" vertical="center"/>
    </xf>
    <xf numFmtId="164" fontId="18" fillId="0" borderId="7" xfId="0" applyFont="1" applyBorder="1" applyAlignment="1">
      <alignment horizontal="center" vertical="center"/>
    </xf>
    <xf numFmtId="164" fontId="18" fillId="0" borderId="9" xfId="0" applyFont="1" applyFill="1" applyBorder="1" applyAlignment="1">
      <alignment horizontal="center" vertical="center"/>
    </xf>
    <xf numFmtId="164" fontId="18" fillId="0" borderId="12" xfId="0" applyFont="1" applyFill="1" applyBorder="1" applyAlignment="1">
      <alignment horizontal="center" vertical="center"/>
    </xf>
    <xf numFmtId="164" fontId="18" fillId="0" borderId="13" xfId="0" applyFont="1" applyFill="1" applyBorder="1" applyAlignment="1">
      <alignment horizontal="center" vertical="center"/>
    </xf>
    <xf numFmtId="164" fontId="18" fillId="0" borderId="10" xfId="0" applyFont="1" applyFill="1" applyBorder="1" applyAlignment="1">
      <alignment horizontal="center" vertical="center"/>
    </xf>
    <xf numFmtId="179" fontId="18" fillId="0" borderId="9" xfId="23" applyNumberFormat="1" applyFont="1" applyFill="1" applyBorder="1" applyAlignment="1" applyProtection="1">
      <alignment horizontal="center" vertical="center"/>
      <protection/>
    </xf>
    <xf numFmtId="179" fontId="18" fillId="0" borderId="0" xfId="23" applyNumberFormat="1" applyFont="1" applyFill="1" applyBorder="1" applyAlignment="1" applyProtection="1">
      <alignment horizontal="center" vertical="center"/>
      <protection/>
    </xf>
    <xf numFmtId="179" fontId="18" fillId="0" borderId="0" xfId="0" applyNumberFormat="1" applyFont="1" applyFill="1" applyBorder="1" applyAlignment="1">
      <alignment horizontal="center" vertical="center"/>
    </xf>
    <xf numFmtId="164" fontId="19" fillId="0" borderId="14" xfId="0" applyFont="1" applyFill="1" applyBorder="1" applyAlignment="1">
      <alignment horizontal="center" vertical="center"/>
    </xf>
    <xf numFmtId="179" fontId="19" fillId="0" borderId="1" xfId="23" applyNumberFormat="1" applyFont="1" applyFill="1" applyBorder="1" applyAlignment="1" applyProtection="1">
      <alignment horizontal="center" vertical="center"/>
      <protection/>
    </xf>
    <xf numFmtId="179" fontId="19" fillId="0" borderId="0" xfId="23" applyNumberFormat="1" applyFont="1" applyFill="1" applyBorder="1" applyAlignment="1" applyProtection="1">
      <alignment horizontal="center" vertical="center"/>
      <protection/>
    </xf>
    <xf numFmtId="179" fontId="19" fillId="0" borderId="1" xfId="0" applyNumberFormat="1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/>
    </xf>
    <xf numFmtId="164" fontId="18" fillId="0" borderId="0" xfId="0" applyFont="1" applyFill="1" applyAlignment="1">
      <alignment/>
    </xf>
    <xf numFmtId="164" fontId="8" fillId="0" borderId="0" xfId="0" applyFont="1" applyBorder="1" applyAlignment="1">
      <alignment horizontal="left"/>
    </xf>
    <xf numFmtId="164" fontId="15" fillId="0" borderId="0" xfId="0" applyFont="1" applyBorder="1" applyAlignment="1">
      <alignment horizontal="center" vertical="center" wrapText="1"/>
    </xf>
    <xf numFmtId="164" fontId="10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/>
    </xf>
    <xf numFmtId="164" fontId="8" fillId="0" borderId="1" xfId="0" applyFont="1" applyBorder="1" applyAlignment="1">
      <alignment horizontal="left"/>
    </xf>
    <xf numFmtId="177" fontId="9" fillId="0" borderId="0" xfId="0" applyNumberFormat="1" applyFont="1" applyBorder="1" applyAlignment="1">
      <alignment/>
    </xf>
    <xf numFmtId="164" fontId="11" fillId="0" borderId="3" xfId="0" applyFont="1" applyBorder="1" applyAlignment="1">
      <alignment horizontal="center" vertical="center" wrapText="1"/>
    </xf>
    <xf numFmtId="164" fontId="11" fillId="0" borderId="8" xfId="0" applyFont="1" applyBorder="1" applyAlignment="1">
      <alignment horizontal="center" vertical="center" wrapText="1"/>
    </xf>
    <xf numFmtId="164" fontId="11" fillId="0" borderId="2" xfId="0" applyFont="1" applyBorder="1" applyAlignment="1">
      <alignment horizontal="center" vertical="center" wrapText="1"/>
    </xf>
    <xf numFmtId="164" fontId="11" fillId="0" borderId="0" xfId="0" applyFont="1" applyBorder="1" applyAlignment="1">
      <alignment horizontal="center" vertical="center" wrapText="1"/>
    </xf>
    <xf numFmtId="164" fontId="11" fillId="0" borderId="19" xfId="0" applyFont="1" applyBorder="1" applyAlignment="1">
      <alignment horizontal="center" vertical="center" wrapText="1"/>
    </xf>
    <xf numFmtId="164" fontId="11" fillId="0" borderId="17" xfId="0" applyFont="1" applyBorder="1" applyAlignment="1">
      <alignment horizontal="center" vertical="center" wrapText="1"/>
    </xf>
    <xf numFmtId="165" fontId="11" fillId="0" borderId="4" xfId="21" applyFont="1" applyBorder="1" applyAlignment="1" applyProtection="1">
      <alignment horizontal="center" vertical="center"/>
      <protection/>
    </xf>
    <xf numFmtId="165" fontId="11" fillId="0" borderId="0" xfId="21" applyFont="1" applyBorder="1" applyAlignment="1" applyProtection="1">
      <alignment horizontal="center" vertical="center"/>
      <protection/>
    </xf>
    <xf numFmtId="164" fontId="11" fillId="0" borderId="4" xfId="0" applyFont="1" applyBorder="1" applyAlignment="1">
      <alignment horizontal="center" vertical="center" wrapText="1"/>
    </xf>
    <xf numFmtId="164" fontId="11" fillId="0" borderId="9" xfId="0" applyFont="1" applyBorder="1" applyAlignment="1">
      <alignment horizontal="center" vertical="center" wrapText="1"/>
    </xf>
    <xf numFmtId="164" fontId="9" fillId="0" borderId="0" xfId="0" applyFont="1" applyAlignment="1">
      <alignment horizontal="center" vertical="center"/>
    </xf>
    <xf numFmtId="165" fontId="11" fillId="0" borderId="9" xfId="21" applyFont="1" applyBorder="1" applyAlignment="1" applyProtection="1">
      <alignment horizontal="center" vertical="center"/>
      <protection/>
    </xf>
    <xf numFmtId="164" fontId="9" fillId="0" borderId="4" xfId="0" applyFont="1" applyBorder="1" applyAlignment="1">
      <alignment horizontal="center" vertical="center" wrapText="1"/>
    </xf>
    <xf numFmtId="164" fontId="11" fillId="0" borderId="22" xfId="0" applyFont="1" applyBorder="1" applyAlignment="1">
      <alignment horizontal="center" vertical="center" wrapText="1"/>
    </xf>
    <xf numFmtId="164" fontId="11" fillId="0" borderId="24" xfId="0" applyFont="1" applyBorder="1" applyAlignment="1">
      <alignment horizontal="center" vertical="center" wrapText="1"/>
    </xf>
    <xf numFmtId="164" fontId="11" fillId="0" borderId="5" xfId="0" applyFont="1" applyBorder="1" applyAlignment="1">
      <alignment horizontal="center" vertical="center" wrapText="1"/>
    </xf>
    <xf numFmtId="164" fontId="11" fillId="0" borderId="8" xfId="0" applyFont="1" applyBorder="1" applyAlignment="1">
      <alignment horizontal="center" vertical="center" shrinkToFit="1"/>
    </xf>
    <xf numFmtId="164" fontId="11" fillId="0" borderId="4" xfId="0" applyFont="1" applyBorder="1" applyAlignment="1">
      <alignment horizontal="center" vertical="center" shrinkToFit="1"/>
    </xf>
    <xf numFmtId="164" fontId="9" fillId="0" borderId="9" xfId="0" applyFont="1" applyBorder="1" applyAlignment="1">
      <alignment horizontal="center" vertical="center" wrapText="1"/>
    </xf>
    <xf numFmtId="164" fontId="11" fillId="0" borderId="0" xfId="0" applyFont="1" applyBorder="1" applyAlignment="1">
      <alignment horizontal="center" vertical="center"/>
    </xf>
    <xf numFmtId="164" fontId="11" fillId="0" borderId="7" xfId="0" applyFont="1" applyBorder="1" applyAlignment="1">
      <alignment horizontal="center" vertical="center"/>
    </xf>
    <xf numFmtId="164" fontId="11" fillId="0" borderId="4" xfId="0" applyFont="1" applyBorder="1" applyAlignment="1">
      <alignment horizontal="center" vertical="center"/>
    </xf>
    <xf numFmtId="164" fontId="11" fillId="0" borderId="4" xfId="0" applyFont="1" applyBorder="1" applyAlignment="1">
      <alignment horizontal="center"/>
    </xf>
    <xf numFmtId="164" fontId="11" fillId="0" borderId="0" xfId="0" applyFont="1" applyBorder="1" applyAlignment="1">
      <alignment/>
    </xf>
    <xf numFmtId="164" fontId="11" fillId="0" borderId="9" xfId="0" applyFont="1" applyBorder="1" applyAlignment="1">
      <alignment horizontal="center" vertical="center" shrinkToFit="1"/>
    </xf>
    <xf numFmtId="164" fontId="11" fillId="0" borderId="7" xfId="0" applyFont="1" applyBorder="1" applyAlignment="1">
      <alignment horizontal="center" vertical="center" wrapText="1"/>
    </xf>
    <xf numFmtId="164" fontId="11" fillId="0" borderId="4" xfId="0" applyFont="1" applyBorder="1" applyAlignment="1">
      <alignment/>
    </xf>
    <xf numFmtId="164" fontId="9" fillId="0" borderId="4" xfId="0" applyFont="1" applyBorder="1" applyAlignment="1">
      <alignment horizontal="center" vertical="center" shrinkToFit="1"/>
    </xf>
    <xf numFmtId="164" fontId="11" fillId="0" borderId="0" xfId="0" applyFont="1" applyBorder="1" applyAlignment="1">
      <alignment horizontal="center" vertical="center" shrinkToFit="1"/>
    </xf>
    <xf numFmtId="164" fontId="11" fillId="0" borderId="7" xfId="0" applyFont="1" applyBorder="1" applyAlignment="1">
      <alignment horizontal="center" vertical="center" shrinkToFit="1"/>
    </xf>
    <xf numFmtId="164" fontId="11" fillId="0" borderId="0" xfId="0" applyFont="1" applyBorder="1" applyAlignment="1">
      <alignment horizontal="center"/>
    </xf>
    <xf numFmtId="164" fontId="9" fillId="0" borderId="9" xfId="0" applyFont="1" applyBorder="1" applyAlignment="1">
      <alignment horizontal="center" vertical="center" shrinkToFit="1"/>
    </xf>
    <xf numFmtId="164" fontId="11" fillId="0" borderId="12" xfId="0" applyFont="1" applyBorder="1" applyAlignment="1">
      <alignment horizontal="center" vertical="center" wrapText="1"/>
    </xf>
    <xf numFmtId="164" fontId="11" fillId="0" borderId="11" xfId="0" applyFont="1" applyBorder="1" applyAlignment="1">
      <alignment horizontal="center" vertical="center" wrapText="1"/>
    </xf>
    <xf numFmtId="164" fontId="11" fillId="0" borderId="11" xfId="0" applyFont="1" applyBorder="1" applyAlignment="1">
      <alignment horizontal="center" vertical="center"/>
    </xf>
    <xf numFmtId="164" fontId="9" fillId="0" borderId="11" xfId="0" applyFont="1" applyBorder="1" applyAlignment="1">
      <alignment horizontal="center" vertical="center" shrinkToFit="1"/>
    </xf>
    <xf numFmtId="164" fontId="11" fillId="0" borderId="10" xfId="0" applyFont="1" applyBorder="1" applyAlignment="1">
      <alignment horizontal="center" vertical="center" shrinkToFit="1"/>
    </xf>
    <xf numFmtId="164" fontId="9" fillId="0" borderId="12" xfId="0" applyFont="1" applyBorder="1" applyAlignment="1">
      <alignment horizontal="center" vertical="center" shrinkToFit="1"/>
    </xf>
    <xf numFmtId="164" fontId="11" fillId="0" borderId="11" xfId="0" applyFont="1" applyBorder="1" applyAlignment="1">
      <alignment horizontal="center" vertical="center" shrinkToFit="1"/>
    </xf>
    <xf numFmtId="184" fontId="11" fillId="0" borderId="0" xfId="0" applyNumberFormat="1" applyFont="1" applyBorder="1" applyAlignment="1">
      <alignment horizontal="center" vertical="center"/>
    </xf>
    <xf numFmtId="179" fontId="11" fillId="0" borderId="0" xfId="0" applyNumberFormat="1" applyFont="1" applyBorder="1" applyAlignment="1" applyProtection="1">
      <alignment horizontal="center" vertical="center"/>
      <protection locked="0"/>
    </xf>
    <xf numFmtId="179" fontId="11" fillId="0" borderId="0" xfId="21" applyNumberFormat="1" applyFont="1" applyBorder="1" applyAlignment="1" applyProtection="1">
      <alignment horizontal="center" vertical="center"/>
      <protection locked="0"/>
    </xf>
    <xf numFmtId="179" fontId="11" fillId="0" borderId="0" xfId="0" applyNumberFormat="1" applyFont="1" applyBorder="1" applyAlignment="1">
      <alignment horizontal="center" vertical="center"/>
    </xf>
    <xf numFmtId="179" fontId="20" fillId="0" borderId="0" xfId="0" applyNumberFormat="1" applyFont="1" applyBorder="1" applyAlignment="1">
      <alignment horizontal="center" vertical="center"/>
    </xf>
    <xf numFmtId="164" fontId="20" fillId="0" borderId="0" xfId="0" applyFont="1" applyBorder="1" applyAlignment="1">
      <alignment/>
    </xf>
    <xf numFmtId="179" fontId="11" fillId="0" borderId="9" xfId="23" applyNumberFormat="1" applyFont="1" applyBorder="1" applyAlignment="1" applyProtection="1">
      <alignment horizontal="center" vertical="center"/>
      <protection/>
    </xf>
    <xf numFmtId="179" fontId="12" fillId="0" borderId="25" xfId="23" applyNumberFormat="1" applyFont="1" applyBorder="1" applyAlignment="1" applyProtection="1">
      <alignment horizontal="center" vertical="center"/>
      <protection/>
    </xf>
    <xf numFmtId="179" fontId="12" fillId="0" borderId="1" xfId="0" applyNumberFormat="1" applyFont="1" applyBorder="1" applyAlignment="1" applyProtection="1">
      <alignment horizontal="center" vertical="center"/>
      <protection locked="0"/>
    </xf>
    <xf numFmtId="179" fontId="12" fillId="0" borderId="1" xfId="21" applyNumberFormat="1" applyFont="1" applyBorder="1" applyAlignment="1" applyProtection="1">
      <alignment horizontal="center" vertical="center"/>
      <protection/>
    </xf>
    <xf numFmtId="179" fontId="12" fillId="0" borderId="1" xfId="21" applyNumberFormat="1" applyFont="1" applyBorder="1" applyAlignment="1" applyProtection="1">
      <alignment horizontal="center" vertical="center"/>
      <protection locked="0"/>
    </xf>
    <xf numFmtId="179" fontId="12" fillId="0" borderId="0" xfId="21" applyNumberFormat="1" applyFont="1" applyBorder="1" applyAlignment="1" applyProtection="1">
      <alignment horizontal="center" vertical="center"/>
      <protection locked="0"/>
    </xf>
    <xf numFmtId="179" fontId="12" fillId="0" borderId="1" xfId="0" applyNumberFormat="1" applyFont="1" applyBorder="1" applyAlignment="1">
      <alignment horizontal="center" vertical="center"/>
    </xf>
    <xf numFmtId="182" fontId="12" fillId="0" borderId="1" xfId="0" applyNumberFormat="1" applyFont="1" applyBorder="1" applyAlignment="1">
      <alignment horizontal="center" vertical="center"/>
    </xf>
    <xf numFmtId="182" fontId="12" fillId="0" borderId="1" xfId="21" applyNumberFormat="1" applyFont="1" applyBorder="1" applyAlignment="1" applyProtection="1">
      <alignment horizontal="center" vertical="center"/>
      <protection/>
    </xf>
    <xf numFmtId="165" fontId="9" fillId="0" borderId="0" xfId="21" applyFont="1" applyBorder="1" applyAlignment="1" applyProtection="1">
      <alignment horizontal="left"/>
      <protection/>
    </xf>
    <xf numFmtId="177" fontId="8" fillId="0" borderId="0" xfId="0" applyNumberFormat="1" applyFont="1" applyAlignment="1">
      <alignment vertical="center"/>
    </xf>
    <xf numFmtId="164" fontId="8" fillId="0" borderId="0" xfId="0" applyFont="1" applyAlignment="1">
      <alignment vertical="center"/>
    </xf>
    <xf numFmtId="164" fontId="8" fillId="0" borderId="0" xfId="0" applyFont="1" applyBorder="1" applyAlignment="1">
      <alignment horizontal="left" vertical="center"/>
    </xf>
    <xf numFmtId="164" fontId="15" fillId="0" borderId="0" xfId="0" applyFont="1" applyBorder="1" applyAlignment="1">
      <alignment horizontal="center" vertical="center"/>
    </xf>
    <xf numFmtId="164" fontId="9" fillId="0" borderId="13" xfId="0" applyFont="1" applyBorder="1" applyAlignment="1">
      <alignment horizontal="center" vertical="center"/>
    </xf>
    <xf numFmtId="185" fontId="9" fillId="0" borderId="0" xfId="0" applyNumberFormat="1" applyFont="1" applyBorder="1" applyAlignment="1">
      <alignment horizontal="center" vertical="center"/>
    </xf>
    <xf numFmtId="183" fontId="9" fillId="0" borderId="0" xfId="0" applyNumberFormat="1" applyFont="1" applyBorder="1" applyAlignment="1">
      <alignment horizontal="center" vertical="center"/>
    </xf>
    <xf numFmtId="179" fontId="12" fillId="0" borderId="0" xfId="0" applyNumberFormat="1" applyFont="1" applyBorder="1" applyAlignment="1">
      <alignment horizontal="center" vertical="center"/>
    </xf>
    <xf numFmtId="186" fontId="9" fillId="0" borderId="0" xfId="0" applyNumberFormat="1" applyFont="1" applyBorder="1" applyAlignment="1">
      <alignment horizontal="center" vertical="center"/>
    </xf>
    <xf numFmtId="164" fontId="13" fillId="0" borderId="0" xfId="0" applyFont="1" applyBorder="1" applyAlignment="1">
      <alignment/>
    </xf>
    <xf numFmtId="164" fontId="13" fillId="0" borderId="7" xfId="0" applyFont="1" applyBorder="1" applyAlignment="1">
      <alignment horizontal="left" vertical="center" wrapText="1" indent="1"/>
    </xf>
    <xf numFmtId="183" fontId="11" fillId="0" borderId="0" xfId="0" applyNumberFormat="1" applyFont="1" applyBorder="1" applyAlignment="1">
      <alignment horizontal="center" vertical="center"/>
    </xf>
    <xf numFmtId="180" fontId="11" fillId="0" borderId="0" xfId="0" applyNumberFormat="1" applyFont="1" applyBorder="1" applyAlignment="1">
      <alignment horizontal="center" vertical="center"/>
    </xf>
    <xf numFmtId="164" fontId="21" fillId="0" borderId="0" xfId="0" applyNumberFormat="1" applyFont="1" applyBorder="1" applyAlignment="1">
      <alignment/>
    </xf>
    <xf numFmtId="164" fontId="12" fillId="0" borderId="7" xfId="0" applyFont="1" applyBorder="1" applyAlignment="1">
      <alignment horizontal="left" vertical="center" wrapText="1" indent="1"/>
    </xf>
    <xf numFmtId="164" fontId="22" fillId="0" borderId="0" xfId="0" applyNumberFormat="1" applyFont="1" applyBorder="1" applyAlignment="1">
      <alignment/>
    </xf>
    <xf numFmtId="164" fontId="11" fillId="0" borderId="7" xfId="0" applyFont="1" applyBorder="1" applyAlignment="1">
      <alignment horizontal="left" vertical="center" wrapText="1" indent="2"/>
    </xf>
    <xf numFmtId="182" fontId="11" fillId="0" borderId="0" xfId="0" applyNumberFormat="1" applyFont="1" applyBorder="1" applyAlignment="1">
      <alignment horizontal="center" vertical="center"/>
    </xf>
    <xf numFmtId="185" fontId="11" fillId="0" borderId="0" xfId="0" applyNumberFormat="1" applyFont="1" applyBorder="1" applyAlignment="1">
      <alignment horizontal="center" vertical="center"/>
    </xf>
    <xf numFmtId="187" fontId="11" fillId="0" borderId="0" xfId="0" applyNumberFormat="1" applyFont="1" applyBorder="1" applyAlignment="1">
      <alignment horizontal="center" vertical="center"/>
    </xf>
    <xf numFmtId="164" fontId="11" fillId="0" borderId="14" xfId="0" applyFont="1" applyBorder="1" applyAlignment="1">
      <alignment horizontal="left" vertical="center" wrapText="1" indent="2"/>
    </xf>
    <xf numFmtId="179" fontId="11" fillId="0" borderId="1" xfId="0" applyNumberFormat="1" applyFont="1" applyBorder="1" applyAlignment="1">
      <alignment horizontal="center" vertical="center"/>
    </xf>
    <xf numFmtId="180" fontId="11" fillId="0" borderId="1" xfId="0" applyNumberFormat="1" applyFont="1" applyBorder="1" applyAlignment="1">
      <alignment horizontal="center" vertical="center"/>
    </xf>
    <xf numFmtId="187" fontId="11" fillId="0" borderId="1" xfId="0" applyNumberFormat="1" applyFont="1" applyBorder="1" applyAlignment="1">
      <alignment horizontal="center" vertical="center"/>
    </xf>
    <xf numFmtId="177" fontId="9" fillId="0" borderId="0" xfId="0" applyNumberFormat="1" applyFont="1" applyAlignment="1">
      <alignment vertical="center"/>
    </xf>
    <xf numFmtId="177" fontId="9" fillId="0" borderId="0" xfId="0" applyNumberFormat="1" applyFont="1" applyBorder="1" applyAlignment="1">
      <alignment vertical="center"/>
    </xf>
    <xf numFmtId="164" fontId="21" fillId="0" borderId="0" xfId="0" applyFont="1" applyBorder="1" applyAlignment="1">
      <alignment vertical="center"/>
    </xf>
    <xf numFmtId="164" fontId="21" fillId="0" borderId="0" xfId="0" applyFont="1" applyBorder="1" applyAlignment="1">
      <alignment/>
    </xf>
    <xf numFmtId="164" fontId="21" fillId="0" borderId="0" xfId="0" applyFont="1" applyAlignment="1">
      <alignment vertical="center"/>
    </xf>
    <xf numFmtId="177" fontId="21" fillId="0" borderId="0" xfId="0" applyNumberFormat="1" applyFont="1" applyAlignment="1">
      <alignment vertical="center"/>
    </xf>
    <xf numFmtId="164" fontId="21" fillId="0" borderId="0" xfId="0" applyFont="1" applyBorder="1" applyAlignment="1">
      <alignment horizontal="left" vertical="center"/>
    </xf>
    <xf numFmtId="164" fontId="9" fillId="0" borderId="0" xfId="0" applyFont="1" applyBorder="1" applyAlignment="1">
      <alignment vertical="center"/>
    </xf>
    <xf numFmtId="164" fontId="8" fillId="0" borderId="0" xfId="0" applyFont="1" applyBorder="1" applyAlignment="1">
      <alignment vertical="center"/>
    </xf>
    <xf numFmtId="164" fontId="8" fillId="0" borderId="0" xfId="24" applyFont="1">
      <alignment vertical="center"/>
      <protection/>
    </xf>
    <xf numFmtId="177" fontId="8" fillId="0" borderId="0" xfId="24" applyNumberFormat="1" applyFont="1">
      <alignment vertical="center"/>
      <protection/>
    </xf>
    <xf numFmtId="164" fontId="8" fillId="0" borderId="0" xfId="24" applyFont="1" applyBorder="1" applyAlignment="1">
      <alignment horizontal="left"/>
      <protection/>
    </xf>
    <xf numFmtId="164" fontId="8" fillId="0" borderId="0" xfId="24" applyFont="1" applyBorder="1">
      <alignment vertical="center"/>
      <protection/>
    </xf>
    <xf numFmtId="164" fontId="10" fillId="0" borderId="0" xfId="24" applyFont="1" applyBorder="1" applyAlignment="1">
      <alignment horizontal="center" vertical="center"/>
      <protection/>
    </xf>
    <xf numFmtId="164" fontId="10" fillId="0" borderId="0" xfId="24" applyFont="1" applyBorder="1" applyAlignment="1">
      <alignment horizontal="center" vertical="center" wrapText="1"/>
      <protection/>
    </xf>
    <xf numFmtId="164" fontId="10" fillId="0" borderId="0" xfId="24" applyFont="1" applyBorder="1">
      <alignment vertical="center"/>
      <protection/>
    </xf>
    <xf numFmtId="164" fontId="9" fillId="0" borderId="1" xfId="24" applyFont="1" applyBorder="1">
      <alignment vertical="center"/>
      <protection/>
    </xf>
    <xf numFmtId="177" fontId="9" fillId="0" borderId="1" xfId="24" applyNumberFormat="1" applyFont="1" applyBorder="1">
      <alignment vertical="center"/>
      <protection/>
    </xf>
    <xf numFmtId="164" fontId="8" fillId="0" borderId="1" xfId="24" applyFont="1" applyBorder="1">
      <alignment vertical="center"/>
      <protection/>
    </xf>
    <xf numFmtId="164" fontId="9" fillId="0" borderId="1" xfId="24" applyFont="1" applyBorder="1" applyAlignment="1">
      <alignment horizontal="right"/>
      <protection/>
    </xf>
    <xf numFmtId="164" fontId="9" fillId="0" borderId="0" xfId="24" applyFont="1" applyBorder="1">
      <alignment vertical="center"/>
      <protection/>
    </xf>
    <xf numFmtId="164" fontId="9" fillId="0" borderId="7" xfId="24" applyFont="1" applyBorder="1" applyAlignment="1">
      <alignment horizontal="center" vertical="center"/>
      <protection/>
    </xf>
    <xf numFmtId="164" fontId="9" fillId="0" borderId="4" xfId="24" applyFont="1" applyBorder="1" applyAlignment="1">
      <alignment horizontal="center" vertical="center"/>
      <protection/>
    </xf>
    <xf numFmtId="164" fontId="9" fillId="0" borderId="4" xfId="24" applyFont="1" applyBorder="1" applyAlignment="1">
      <alignment horizontal="center" vertical="center" wrapText="1"/>
      <protection/>
    </xf>
    <xf numFmtId="164" fontId="9" fillId="0" borderId="2" xfId="24" applyNumberFormat="1" applyFont="1" applyBorder="1" applyAlignment="1">
      <alignment horizontal="center" vertical="center"/>
      <protection/>
    </xf>
    <xf numFmtId="164" fontId="9" fillId="0" borderId="2" xfId="24" applyFont="1" applyBorder="1" applyAlignment="1">
      <alignment horizontal="center" vertical="center"/>
      <protection/>
    </xf>
    <xf numFmtId="164" fontId="9" fillId="0" borderId="0" xfId="24" applyFont="1" applyBorder="1" applyAlignment="1">
      <alignment horizontal="center" vertical="center"/>
      <protection/>
    </xf>
    <xf numFmtId="164" fontId="23" fillId="0" borderId="3" xfId="24" applyFont="1" applyBorder="1" applyAlignment="1">
      <alignment horizontal="center" vertical="center" shrinkToFit="1"/>
      <protection/>
    </xf>
    <xf numFmtId="164" fontId="18" fillId="0" borderId="17" xfId="24" applyFont="1" applyBorder="1" applyAlignment="1">
      <alignment horizontal="center" vertical="center" shrinkToFit="1"/>
      <protection/>
    </xf>
    <xf numFmtId="164" fontId="23" fillId="0" borderId="17" xfId="24" applyFont="1" applyBorder="1" applyAlignment="1">
      <alignment horizontal="center" vertical="center" shrinkToFit="1"/>
      <protection/>
    </xf>
    <xf numFmtId="177" fontId="9" fillId="0" borderId="4" xfId="24" applyNumberFormat="1" applyFont="1" applyBorder="1" applyAlignment="1">
      <alignment horizontal="center" vertical="center"/>
      <protection/>
    </xf>
    <xf numFmtId="177" fontId="9" fillId="0" borderId="9" xfId="24" applyNumberFormat="1" applyFont="1" applyBorder="1" applyAlignment="1">
      <alignment horizontal="center" vertical="center"/>
      <protection/>
    </xf>
    <xf numFmtId="177" fontId="9" fillId="0" borderId="7" xfId="24" applyNumberFormat="1" applyFont="1" applyBorder="1" applyAlignment="1">
      <alignment horizontal="center" vertical="center"/>
      <protection/>
    </xf>
    <xf numFmtId="164" fontId="9" fillId="0" borderId="12" xfId="24" applyFont="1" applyBorder="1" applyAlignment="1">
      <alignment horizontal="center" vertical="center"/>
      <protection/>
    </xf>
    <xf numFmtId="177" fontId="9" fillId="0" borderId="11" xfId="24" applyNumberFormat="1" applyFont="1" applyBorder="1" applyAlignment="1">
      <alignment horizontal="center" vertical="center"/>
      <protection/>
    </xf>
    <xf numFmtId="177" fontId="9" fillId="0" borderId="13" xfId="24" applyNumberFormat="1" applyFont="1" applyBorder="1" applyAlignment="1">
      <alignment horizontal="center" vertical="center"/>
      <protection/>
    </xf>
    <xf numFmtId="177" fontId="9" fillId="0" borderId="0" xfId="24" applyNumberFormat="1" applyFont="1" applyBorder="1" applyAlignment="1">
      <alignment horizontal="center" vertical="center"/>
      <protection/>
    </xf>
    <xf numFmtId="177" fontId="9" fillId="0" borderId="12" xfId="24" applyNumberFormat="1" applyFont="1" applyBorder="1" applyAlignment="1">
      <alignment horizontal="center" vertical="center"/>
      <protection/>
    </xf>
    <xf numFmtId="164" fontId="9" fillId="0" borderId="10" xfId="24" applyFont="1" applyBorder="1" applyAlignment="1">
      <alignment horizontal="center" vertical="center"/>
      <protection/>
    </xf>
    <xf numFmtId="182" fontId="11" fillId="0" borderId="0" xfId="24" applyNumberFormat="1" applyFont="1" applyBorder="1" applyAlignment="1">
      <alignment horizontal="center" vertical="center"/>
      <protection/>
    </xf>
    <xf numFmtId="179" fontId="11" fillId="0" borderId="0" xfId="24" applyNumberFormat="1" applyFont="1" applyBorder="1" applyAlignment="1">
      <alignment horizontal="center" vertical="center"/>
      <protection/>
    </xf>
    <xf numFmtId="164" fontId="11" fillId="0" borderId="0" xfId="24" applyFont="1" applyBorder="1">
      <alignment vertical="center"/>
      <protection/>
    </xf>
    <xf numFmtId="182" fontId="11" fillId="0" borderId="0" xfId="23" applyNumberFormat="1" applyFont="1" applyBorder="1" applyAlignment="1" applyProtection="1">
      <alignment horizontal="center" vertical="center"/>
      <protection/>
    </xf>
    <xf numFmtId="164" fontId="12" fillId="0" borderId="0" xfId="24" applyFont="1" applyBorder="1">
      <alignment vertical="center"/>
      <protection/>
    </xf>
    <xf numFmtId="179" fontId="12" fillId="0" borderId="1" xfId="23" applyNumberFormat="1" applyFont="1" applyBorder="1" applyAlignment="1" applyProtection="1">
      <alignment horizontal="center" vertical="center"/>
      <protection/>
    </xf>
    <xf numFmtId="179" fontId="12" fillId="0" borderId="0" xfId="23" applyNumberFormat="1" applyFont="1" applyBorder="1" applyAlignment="1" applyProtection="1">
      <alignment horizontal="center" vertical="center"/>
      <protection/>
    </xf>
    <xf numFmtId="165" fontId="9" fillId="0" borderId="0" xfId="21" applyFont="1" applyBorder="1" applyAlignment="1" applyProtection="1">
      <alignment/>
      <protection/>
    </xf>
    <xf numFmtId="177" fontId="8" fillId="0" borderId="0" xfId="24" applyNumberFormat="1" applyFont="1" applyAlignment="1">
      <alignment vertical="center"/>
      <protection/>
    </xf>
    <xf numFmtId="164" fontId="8" fillId="0" borderId="0" xfId="24" applyFont="1" applyBorder="1" applyAlignment="1">
      <alignment horizontal="left" vertical="center"/>
      <protection/>
    </xf>
    <xf numFmtId="164" fontId="8" fillId="0" borderId="0" xfId="24" applyFont="1" applyAlignment="1">
      <alignment vertical="center"/>
      <protection/>
    </xf>
    <xf numFmtId="164" fontId="8" fillId="0" borderId="0" xfId="0" applyFont="1" applyBorder="1" applyAlignment="1">
      <alignment horizontal="center"/>
    </xf>
    <xf numFmtId="164" fontId="15" fillId="0" borderId="0" xfId="0" applyFont="1" applyAlignment="1">
      <alignment horizontal="center" vertical="center"/>
    </xf>
    <xf numFmtId="164" fontId="15" fillId="0" borderId="0" xfId="0" applyFont="1" applyAlignment="1">
      <alignment/>
    </xf>
    <xf numFmtId="164" fontId="9" fillId="0" borderId="1" xfId="0" applyFont="1" applyBorder="1" applyAlignment="1">
      <alignment horizontal="left"/>
    </xf>
    <xf numFmtId="188" fontId="9" fillId="0" borderId="0" xfId="0" applyNumberFormat="1" applyFont="1" applyBorder="1" applyAlignment="1">
      <alignment horizontal="center" vertical="center"/>
    </xf>
    <xf numFmtId="181" fontId="9" fillId="0" borderId="0" xfId="0" applyNumberFormat="1" applyFont="1" applyBorder="1" applyAlignment="1">
      <alignment horizontal="center" vertical="center"/>
    </xf>
    <xf numFmtId="188" fontId="9" fillId="0" borderId="0" xfId="0" applyNumberFormat="1" applyFont="1" applyFill="1" applyBorder="1" applyAlignment="1">
      <alignment horizontal="center" vertical="center"/>
    </xf>
    <xf numFmtId="184" fontId="9" fillId="0" borderId="0" xfId="0" applyNumberFormat="1" applyFont="1" applyBorder="1" applyAlignment="1">
      <alignment horizontal="center" vertical="center"/>
    </xf>
    <xf numFmtId="184" fontId="13" fillId="0" borderId="0" xfId="0" applyNumberFormat="1" applyFont="1" applyBorder="1" applyAlignment="1">
      <alignment horizontal="center" vertical="center"/>
    </xf>
    <xf numFmtId="188" fontId="13" fillId="0" borderId="0" xfId="0" applyNumberFormat="1" applyFont="1" applyBorder="1" applyAlignment="1">
      <alignment horizontal="center" vertical="center"/>
    </xf>
    <xf numFmtId="181" fontId="13" fillId="0" borderId="0" xfId="0" applyNumberFormat="1" applyFont="1" applyBorder="1" applyAlignment="1">
      <alignment horizontal="center" vertical="center"/>
    </xf>
    <xf numFmtId="189" fontId="13" fillId="0" borderId="0" xfId="0" applyNumberFormat="1" applyFont="1" applyBorder="1" applyAlignment="1">
      <alignment horizontal="center" vertical="center"/>
    </xf>
    <xf numFmtId="186" fontId="13" fillId="0" borderId="0" xfId="0" applyNumberFormat="1" applyFont="1" applyBorder="1" applyAlignment="1">
      <alignment horizontal="center" vertical="center"/>
    </xf>
    <xf numFmtId="164" fontId="24" fillId="0" borderId="0" xfId="0" applyFont="1" applyBorder="1" applyAlignment="1">
      <alignment/>
    </xf>
    <xf numFmtId="164" fontId="9" fillId="0" borderId="7" xfId="0" applyFont="1" applyBorder="1" applyAlignment="1">
      <alignment horizontal="center" vertical="center" wrapText="1"/>
    </xf>
    <xf numFmtId="189" fontId="9" fillId="0" borderId="0" xfId="0" applyNumberFormat="1" applyFont="1" applyBorder="1" applyAlignment="1">
      <alignment horizontal="center" vertical="center"/>
    </xf>
    <xf numFmtId="164" fontId="21" fillId="0" borderId="0" xfId="0" applyFont="1" applyBorder="1" applyAlignment="1">
      <alignment/>
    </xf>
    <xf numFmtId="164" fontId="9" fillId="0" borderId="14" xfId="0" applyFont="1" applyBorder="1" applyAlignment="1">
      <alignment horizontal="center" vertical="center" wrapText="1"/>
    </xf>
    <xf numFmtId="184" fontId="9" fillId="0" borderId="1" xfId="0" applyNumberFormat="1" applyFont="1" applyBorder="1" applyAlignment="1">
      <alignment horizontal="center" vertical="center"/>
    </xf>
    <xf numFmtId="189" fontId="9" fillId="0" borderId="1" xfId="0" applyNumberFormat="1" applyFont="1" applyBorder="1" applyAlignment="1">
      <alignment horizontal="center" vertical="center"/>
    </xf>
    <xf numFmtId="186" fontId="9" fillId="0" borderId="1" xfId="0" applyNumberFormat="1" applyFont="1" applyBorder="1" applyAlignment="1">
      <alignment horizontal="center" vertical="center"/>
    </xf>
    <xf numFmtId="164" fontId="21" fillId="0" borderId="0" xfId="0" applyFont="1" applyAlignment="1">
      <alignment horizontal="center"/>
    </xf>
    <xf numFmtId="177" fontId="21" fillId="0" borderId="0" xfId="0" applyNumberFormat="1" applyFont="1" applyAlignment="1">
      <alignment horizontal="right"/>
    </xf>
    <xf numFmtId="177" fontId="9" fillId="0" borderId="0" xfId="0" applyNumberFormat="1" applyFont="1" applyBorder="1" applyAlignment="1">
      <alignment horizontal="right"/>
    </xf>
    <xf numFmtId="164" fontId="21" fillId="0" borderId="0" xfId="0" applyFont="1" applyAlignment="1">
      <alignment/>
    </xf>
    <xf numFmtId="164" fontId="21" fillId="0" borderId="0" xfId="0" applyFont="1" applyBorder="1" applyAlignment="1">
      <alignment horizontal="center"/>
    </xf>
    <xf numFmtId="177" fontId="21" fillId="0" borderId="0" xfId="0" applyNumberFormat="1" applyFont="1" applyAlignment="1">
      <alignment/>
    </xf>
    <xf numFmtId="164" fontId="8" fillId="0" borderId="0" xfId="0" applyFont="1" applyFill="1" applyAlignment="1">
      <alignment/>
    </xf>
    <xf numFmtId="177" fontId="8" fillId="0" borderId="0" xfId="0" applyNumberFormat="1" applyFont="1" applyFill="1" applyAlignment="1">
      <alignment/>
    </xf>
    <xf numFmtId="164" fontId="8" fillId="0" borderId="0" xfId="0" applyFont="1" applyFill="1" applyBorder="1" applyAlignment="1">
      <alignment/>
    </xf>
    <xf numFmtId="164" fontId="10" fillId="0" borderId="0" xfId="0" applyFont="1" applyFill="1" applyBorder="1" applyAlignment="1">
      <alignment horizontal="center" vertical="center" wrapText="1"/>
    </xf>
    <xf numFmtId="177" fontId="10" fillId="0" borderId="0" xfId="0" applyNumberFormat="1" applyFont="1" applyFill="1" applyAlignment="1">
      <alignment horizontal="center" vertical="center"/>
    </xf>
    <xf numFmtId="177" fontId="25" fillId="0" borderId="0" xfId="0" applyNumberFormat="1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/>
    </xf>
    <xf numFmtId="164" fontId="9" fillId="0" borderId="1" xfId="0" applyFont="1" applyFill="1" applyBorder="1" applyAlignment="1">
      <alignment/>
    </xf>
    <xf numFmtId="177" fontId="9" fillId="0" borderId="1" xfId="0" applyNumberFormat="1" applyFont="1" applyFill="1" applyBorder="1" applyAlignment="1">
      <alignment/>
    </xf>
    <xf numFmtId="177" fontId="9" fillId="0" borderId="0" xfId="0" applyNumberFormat="1" applyFont="1" applyFill="1" applyBorder="1" applyAlignment="1">
      <alignment/>
    </xf>
    <xf numFmtId="164" fontId="9" fillId="0" borderId="1" xfId="0" applyFont="1" applyFill="1" applyBorder="1" applyAlignment="1">
      <alignment horizontal="right"/>
    </xf>
    <xf numFmtId="164" fontId="9" fillId="0" borderId="0" xfId="0" applyFont="1" applyFill="1" applyBorder="1" applyAlignment="1">
      <alignment/>
    </xf>
    <xf numFmtId="177" fontId="9" fillId="0" borderId="9" xfId="0" applyNumberFormat="1" applyFont="1" applyFill="1" applyBorder="1" applyAlignment="1">
      <alignment horizontal="center" vertical="center"/>
    </xf>
    <xf numFmtId="177" fontId="9" fillId="0" borderId="6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center" vertical="center"/>
    </xf>
    <xf numFmtId="177" fontId="9" fillId="0" borderId="2" xfId="0" applyNumberFormat="1" applyFont="1" applyFill="1" applyBorder="1" applyAlignment="1">
      <alignment horizontal="center" vertical="center"/>
    </xf>
    <xf numFmtId="164" fontId="9" fillId="0" borderId="0" xfId="0" applyFont="1" applyFill="1" applyBorder="1" applyAlignment="1">
      <alignment vertical="center"/>
    </xf>
    <xf numFmtId="177" fontId="9" fillId="0" borderId="13" xfId="0" applyNumberFormat="1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Alignment="1">
      <alignment horizontal="center" vertical="center"/>
    </xf>
    <xf numFmtId="164" fontId="13" fillId="0" borderId="0" xfId="0" applyFont="1" applyFill="1" applyBorder="1" applyAlignment="1">
      <alignment/>
    </xf>
    <xf numFmtId="179" fontId="13" fillId="0" borderId="0" xfId="0" applyNumberFormat="1" applyFont="1" applyFill="1" applyAlignment="1">
      <alignment horizontal="center" vertical="center"/>
    </xf>
    <xf numFmtId="164" fontId="9" fillId="0" borderId="7" xfId="0" applyFont="1" applyBorder="1" applyAlignment="1">
      <alignment horizontal="center" vertical="top" wrapText="1" shrinkToFit="1"/>
    </xf>
    <xf numFmtId="182" fontId="9" fillId="0" borderId="0" xfId="0" applyNumberFormat="1" applyFont="1" applyFill="1" applyAlignment="1">
      <alignment horizontal="center" vertical="center"/>
    </xf>
    <xf numFmtId="164" fontId="9" fillId="0" borderId="14" xfId="0" applyFont="1" applyBorder="1" applyAlignment="1">
      <alignment horizontal="center" vertical="top" wrapText="1" shrinkToFit="1"/>
    </xf>
    <xf numFmtId="179" fontId="9" fillId="0" borderId="1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Alignment="1">
      <alignment horizontal="right"/>
    </xf>
    <xf numFmtId="164" fontId="15" fillId="0" borderId="0" xfId="0" applyFont="1" applyBorder="1" applyAlignment="1">
      <alignment horizontal="left"/>
    </xf>
    <xf numFmtId="177" fontId="10" fillId="0" borderId="0" xfId="0" applyNumberFormat="1" applyFont="1" applyBorder="1" applyAlignment="1">
      <alignment horizontal="center" vertical="center" wrapText="1"/>
    </xf>
    <xf numFmtId="177" fontId="10" fillId="0" borderId="0" xfId="0" applyNumberFormat="1" applyFont="1" applyBorder="1" applyAlignment="1">
      <alignment horizontal="center" vertical="top" wrapText="1"/>
    </xf>
    <xf numFmtId="177" fontId="8" fillId="0" borderId="1" xfId="0" applyNumberFormat="1" applyFont="1" applyBorder="1" applyAlignment="1">
      <alignment/>
    </xf>
    <xf numFmtId="177" fontId="9" fillId="0" borderId="2" xfId="0" applyNumberFormat="1" applyFont="1" applyBorder="1" applyAlignment="1">
      <alignment horizontal="center" vertical="center"/>
    </xf>
    <xf numFmtId="177" fontId="9" fillId="0" borderId="3" xfId="0" applyNumberFormat="1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165" fontId="9" fillId="0" borderId="13" xfId="0" applyNumberFormat="1" applyFont="1" applyBorder="1" applyAlignment="1">
      <alignment horizontal="center" vertical="center"/>
    </xf>
    <xf numFmtId="188" fontId="9" fillId="0" borderId="0" xfId="23" applyNumberFormat="1" applyFont="1" applyBorder="1" applyAlignment="1" applyProtection="1">
      <alignment horizontal="center" vertical="center"/>
      <protection/>
    </xf>
    <xf numFmtId="165" fontId="13" fillId="0" borderId="0" xfId="23" applyNumberFormat="1" applyFont="1" applyBorder="1" applyAlignment="1" applyProtection="1">
      <alignment horizontal="center"/>
      <protection/>
    </xf>
    <xf numFmtId="188" fontId="13" fillId="0" borderId="0" xfId="23" applyNumberFormat="1" applyFont="1" applyBorder="1" applyAlignment="1" applyProtection="1">
      <alignment horizontal="center" vertical="center"/>
      <protection/>
    </xf>
    <xf numFmtId="179" fontId="9" fillId="0" borderId="0" xfId="23" applyNumberFormat="1" applyFont="1" applyBorder="1" applyAlignment="1" applyProtection="1">
      <alignment horizontal="center" vertical="center"/>
      <protection locked="0"/>
    </xf>
    <xf numFmtId="165" fontId="9" fillId="0" borderId="0" xfId="0" applyNumberFormat="1" applyFont="1" applyBorder="1" applyAlignment="1" applyProtection="1">
      <alignment/>
      <protection locked="0"/>
    </xf>
    <xf numFmtId="188" fontId="9" fillId="0" borderId="0" xfId="0" applyNumberFormat="1" applyFont="1" applyBorder="1" applyAlignment="1" applyProtection="1">
      <alignment horizontal="center" vertical="center"/>
      <protection locked="0"/>
    </xf>
    <xf numFmtId="182" fontId="9" fillId="0" borderId="0" xfId="0" applyNumberFormat="1" applyFont="1" applyBorder="1" applyAlignment="1" applyProtection="1">
      <alignment horizontal="center" vertical="center"/>
      <protection locked="0"/>
    </xf>
    <xf numFmtId="179" fontId="9" fillId="0" borderId="25" xfId="23" applyNumberFormat="1" applyFont="1" applyBorder="1" applyAlignment="1" applyProtection="1">
      <alignment horizontal="center" vertical="center"/>
      <protection locked="0"/>
    </xf>
    <xf numFmtId="179" fontId="9" fillId="0" borderId="1" xfId="0" applyNumberFormat="1" applyFont="1" applyBorder="1" applyAlignment="1" applyProtection="1">
      <alignment horizontal="center" vertical="center"/>
      <protection locked="0"/>
    </xf>
    <xf numFmtId="188" fontId="9" fillId="0" borderId="1" xfId="23" applyNumberFormat="1" applyFont="1" applyBorder="1" applyAlignment="1" applyProtection="1">
      <alignment horizontal="center" vertical="center"/>
      <protection/>
    </xf>
    <xf numFmtId="188" fontId="9" fillId="0" borderId="25" xfId="23" applyNumberFormat="1" applyFont="1" applyBorder="1" applyAlignment="1" applyProtection="1">
      <alignment horizontal="center" vertical="center"/>
      <protection/>
    </xf>
    <xf numFmtId="182" fontId="9" fillId="0" borderId="1" xfId="0" applyNumberFormat="1" applyFont="1" applyBorder="1" applyAlignment="1" applyProtection="1">
      <alignment horizontal="center" vertical="center"/>
      <protection locked="0"/>
    </xf>
    <xf numFmtId="164" fontId="9" fillId="0" borderId="0" xfId="0" applyFont="1" applyAlignment="1">
      <alignment horizontal="left"/>
    </xf>
    <xf numFmtId="177" fontId="8" fillId="0" borderId="0" xfId="0" applyNumberFormat="1" applyFont="1" applyBorder="1" applyAlignment="1">
      <alignment horizontal="right" vertical="center"/>
    </xf>
    <xf numFmtId="164" fontId="9" fillId="0" borderId="0" xfId="0" applyNumberFormat="1" applyFont="1" applyBorder="1" applyAlignment="1">
      <alignment/>
    </xf>
    <xf numFmtId="164" fontId="9" fillId="0" borderId="0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center"/>
    </xf>
    <xf numFmtId="177" fontId="8" fillId="0" borderId="0" xfId="0" applyNumberFormat="1" applyFont="1" applyBorder="1" applyAlignment="1">
      <alignment/>
    </xf>
  </cellXfs>
  <cellStyles count="2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콤마 [0]_(월초P)" xfId="20"/>
    <cellStyle name="콤마 [0]_2. 행정구역" xfId="21"/>
    <cellStyle name="콤마_1" xfId="22"/>
    <cellStyle name="콤마_2. 행정구역" xfId="23"/>
    <cellStyle name="표준_Book1" xfId="24"/>
    <cellStyle name="category" xfId="25"/>
    <cellStyle name="Comma [0]_ARN (2)" xfId="26"/>
    <cellStyle name="comma zerodec" xfId="27"/>
    <cellStyle name="Comma_Capex" xfId="28"/>
    <cellStyle name="Currency [0]_CCOCPX" xfId="29"/>
    <cellStyle name="Currency_CCOCPX" xfId="30"/>
    <cellStyle name="Currency1" xfId="31"/>
    <cellStyle name="Dezimal [0]_laroux" xfId="32"/>
    <cellStyle name="Dezimal_laroux" xfId="33"/>
    <cellStyle name="Dollar (zero dec)" xfId="34"/>
    <cellStyle name="Grey" xfId="35"/>
    <cellStyle name="Input [yellow]" xfId="36"/>
    <cellStyle name="Milliers [0]_Arabian Spec" xfId="37"/>
    <cellStyle name="Milliers_Arabian Spec" xfId="38"/>
    <cellStyle name="Mon?aire [0]_Arabian Spec" xfId="39"/>
    <cellStyle name="Mon?aire_Arabian Spec" xfId="40"/>
    <cellStyle name="Normal - Style1" xfId="41"/>
    <cellStyle name="Normal_A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32" zoomScaleNormal="32" zoomScaleSheetLayoutView="10" workbookViewId="0" topLeftCell="A1">
      <selection activeCell="A1" sqref="A1"/>
    </sheetView>
  </sheetViews>
  <sheetFormatPr defaultColWidth="8.88671875" defaultRowHeight="13.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SheetLayoutView="100" workbookViewId="0" topLeftCell="D10">
      <selection activeCell="I34" sqref="I34"/>
    </sheetView>
  </sheetViews>
  <sheetFormatPr defaultColWidth="8.88671875" defaultRowHeight="13.5"/>
  <cols>
    <col min="1" max="1" width="21.77734375" style="341" customWidth="1"/>
    <col min="2" max="3" width="30.21484375" style="342" customWidth="1"/>
    <col min="4" max="4" width="2.6640625" style="342" customWidth="1"/>
    <col min="5" max="6" width="35.6640625" style="342" customWidth="1"/>
    <col min="7" max="16384" width="8.88671875" style="343" customWidth="1"/>
  </cols>
  <sheetData>
    <row r="1" spans="1:6" s="347" customFormat="1" ht="45" customHeight="1">
      <c r="A1" s="344" t="s">
        <v>285</v>
      </c>
      <c r="B1" s="344"/>
      <c r="C1" s="344"/>
      <c r="D1" s="345"/>
      <c r="E1" s="346" t="s">
        <v>286</v>
      </c>
      <c r="F1" s="346"/>
    </row>
    <row r="2" spans="1:6" s="352" customFormat="1" ht="25.5" customHeight="1">
      <c r="A2" s="348" t="s">
        <v>2</v>
      </c>
      <c r="B2" s="349"/>
      <c r="C2" s="349"/>
      <c r="D2" s="350"/>
      <c r="E2" s="349"/>
      <c r="F2" s="351" t="s">
        <v>134</v>
      </c>
    </row>
    <row r="3" spans="1:6" s="357" customFormat="1" ht="16.5" customHeight="1">
      <c r="A3" s="16" t="s">
        <v>7</v>
      </c>
      <c r="B3" s="353" t="s">
        <v>287</v>
      </c>
      <c r="C3" s="354" t="s">
        <v>288</v>
      </c>
      <c r="D3" s="355"/>
      <c r="E3" s="355" t="s">
        <v>289</v>
      </c>
      <c r="F3" s="356" t="s">
        <v>290</v>
      </c>
    </row>
    <row r="4" spans="1:6" s="357" customFormat="1" ht="16.5" customHeight="1">
      <c r="A4" s="16" t="s">
        <v>220</v>
      </c>
      <c r="B4" s="353"/>
      <c r="C4" s="353"/>
      <c r="D4" s="355"/>
      <c r="E4" s="355"/>
      <c r="F4" s="353"/>
    </row>
    <row r="5" spans="1:6" s="357" customFormat="1" ht="16.5" customHeight="1">
      <c r="A5" s="106" t="s">
        <v>226</v>
      </c>
      <c r="B5" s="358" t="s">
        <v>143</v>
      </c>
      <c r="C5" s="358" t="s">
        <v>291</v>
      </c>
      <c r="D5" s="355"/>
      <c r="E5" s="359" t="s">
        <v>292</v>
      </c>
      <c r="F5" s="358" t="s">
        <v>293</v>
      </c>
    </row>
    <row r="6" spans="1:6" s="361" customFormat="1" ht="52.5" customHeight="1">
      <c r="A6" s="56">
        <v>2003</v>
      </c>
      <c r="B6" s="360">
        <v>6</v>
      </c>
      <c r="C6" s="360">
        <v>11791</v>
      </c>
      <c r="D6" s="360"/>
      <c r="E6" s="360">
        <v>11759</v>
      </c>
      <c r="F6" s="360">
        <v>9152</v>
      </c>
    </row>
    <row r="7" spans="1:6" s="361" customFormat="1" ht="52.5" customHeight="1">
      <c r="A7" s="56">
        <v>2004</v>
      </c>
      <c r="B7" s="360">
        <v>6</v>
      </c>
      <c r="C7" s="360">
        <v>20469</v>
      </c>
      <c r="D7" s="360"/>
      <c r="E7" s="360">
        <v>20382</v>
      </c>
      <c r="F7" s="360">
        <v>17763</v>
      </c>
    </row>
    <row r="8" spans="1:6" s="361" customFormat="1" ht="52.5" customHeight="1">
      <c r="A8" s="56">
        <v>2005</v>
      </c>
      <c r="B8" s="360">
        <v>6</v>
      </c>
      <c r="C8" s="360">
        <v>14814</v>
      </c>
      <c r="D8" s="360"/>
      <c r="E8" s="360">
        <v>14902</v>
      </c>
      <c r="F8" s="360">
        <v>11686</v>
      </c>
    </row>
    <row r="9" spans="1:6" s="361" customFormat="1" ht="52.5" customHeight="1">
      <c r="A9" s="56">
        <v>2006</v>
      </c>
      <c r="B9" s="360">
        <v>7</v>
      </c>
      <c r="C9" s="360">
        <v>15889</v>
      </c>
      <c r="D9" s="360"/>
      <c r="E9" s="360">
        <v>16092</v>
      </c>
      <c r="F9" s="360" t="s">
        <v>28</v>
      </c>
    </row>
    <row r="10" spans="1:6" s="361" customFormat="1" ht="52.5" customHeight="1">
      <c r="A10" s="121">
        <v>2007</v>
      </c>
      <c r="B10" s="362">
        <v>5</v>
      </c>
      <c r="C10" s="362">
        <f>SUM(C11:C15)</f>
        <v>23153</v>
      </c>
      <c r="D10" s="362"/>
      <c r="E10" s="362">
        <f>SUM(E11:E15)</f>
        <v>23141</v>
      </c>
      <c r="F10" s="362">
        <f>SUM(F11:F15)</f>
        <v>16731</v>
      </c>
    </row>
    <row r="11" spans="1:6" s="352" customFormat="1" ht="52.5" customHeight="1">
      <c r="A11" s="363" t="s">
        <v>294</v>
      </c>
      <c r="B11" s="360">
        <v>1</v>
      </c>
      <c r="C11" s="360">
        <v>6116</v>
      </c>
      <c r="D11" s="360"/>
      <c r="E11" s="360">
        <v>6088</v>
      </c>
      <c r="F11" s="360">
        <v>2649</v>
      </c>
    </row>
    <row r="12" spans="1:6" s="352" customFormat="1" ht="52.5" customHeight="1">
      <c r="A12" s="363" t="s">
        <v>295</v>
      </c>
      <c r="B12" s="360">
        <v>1</v>
      </c>
      <c r="C12" s="360">
        <v>2814</v>
      </c>
      <c r="D12" s="360"/>
      <c r="E12" s="360">
        <v>2853</v>
      </c>
      <c r="F12" s="360">
        <v>2259</v>
      </c>
    </row>
    <row r="13" spans="1:6" s="352" customFormat="1" ht="52.5" customHeight="1">
      <c r="A13" s="363" t="s">
        <v>296</v>
      </c>
      <c r="B13" s="360">
        <v>1</v>
      </c>
      <c r="C13" s="360">
        <v>449</v>
      </c>
      <c r="D13" s="360"/>
      <c r="E13" s="360">
        <v>453</v>
      </c>
      <c r="F13" s="360">
        <v>437</v>
      </c>
    </row>
    <row r="14" spans="1:6" s="361" customFormat="1" ht="52.5" customHeight="1">
      <c r="A14" s="363" t="s">
        <v>297</v>
      </c>
      <c r="B14" s="360">
        <v>1</v>
      </c>
      <c r="C14" s="360">
        <v>211</v>
      </c>
      <c r="D14" s="360"/>
      <c r="E14" s="360">
        <v>61</v>
      </c>
      <c r="F14" s="364">
        <v>0</v>
      </c>
    </row>
    <row r="15" spans="1:6" s="361" customFormat="1" ht="52.5" customHeight="1">
      <c r="A15" s="365" t="s">
        <v>298</v>
      </c>
      <c r="B15" s="366">
        <v>1</v>
      </c>
      <c r="C15" s="366">
        <v>13563</v>
      </c>
      <c r="D15" s="367"/>
      <c r="E15" s="366">
        <v>13686</v>
      </c>
      <c r="F15" s="366">
        <v>11386</v>
      </c>
    </row>
    <row r="16" spans="1:6" ht="13.5">
      <c r="A16" s="310" t="s">
        <v>214</v>
      </c>
      <c r="B16" s="368"/>
      <c r="C16" s="368"/>
      <c r="D16" s="368"/>
      <c r="E16" s="368"/>
      <c r="F16" s="368"/>
    </row>
    <row r="17" spans="2:6" ht="13.5">
      <c r="B17" s="368"/>
      <c r="C17" s="368"/>
      <c r="D17" s="368"/>
      <c r="E17" s="368"/>
      <c r="F17" s="368"/>
    </row>
    <row r="18" spans="2:6" ht="13.5">
      <c r="B18" s="368"/>
      <c r="C18" s="368"/>
      <c r="D18" s="368"/>
      <c r="E18" s="368"/>
      <c r="F18" s="368"/>
    </row>
    <row r="19" spans="2:6" ht="13.5">
      <c r="B19" s="368"/>
      <c r="C19" s="368"/>
      <c r="D19" s="368"/>
      <c r="E19" s="368"/>
      <c r="F19" s="368"/>
    </row>
    <row r="20" spans="2:6" ht="13.5">
      <c r="B20" s="368"/>
      <c r="C20" s="368"/>
      <c r="D20" s="368"/>
      <c r="E20" s="368"/>
      <c r="F20" s="368"/>
    </row>
    <row r="21" spans="2:6" ht="13.5">
      <c r="B21" s="368"/>
      <c r="C21" s="368"/>
      <c r="D21" s="368"/>
      <c r="E21" s="368"/>
      <c r="F21" s="368"/>
    </row>
    <row r="22" spans="2:6" ht="13.5">
      <c r="B22" s="368"/>
      <c r="C22" s="368"/>
      <c r="D22" s="368"/>
      <c r="E22" s="368"/>
      <c r="F22" s="368"/>
    </row>
    <row r="23" spans="2:6" ht="13.5">
      <c r="B23" s="368"/>
      <c r="C23" s="368"/>
      <c r="D23" s="368"/>
      <c r="E23" s="368"/>
      <c r="F23" s="368"/>
    </row>
    <row r="24" spans="2:6" ht="13.5">
      <c r="B24" s="368"/>
      <c r="C24" s="368"/>
      <c r="D24" s="368"/>
      <c r="E24" s="368"/>
      <c r="F24" s="368"/>
    </row>
    <row r="25" spans="2:6" ht="13.5">
      <c r="B25" s="368"/>
      <c r="C25" s="368"/>
      <c r="D25" s="368"/>
      <c r="E25" s="368"/>
      <c r="F25" s="368"/>
    </row>
    <row r="26" spans="2:6" ht="13.5">
      <c r="B26" s="368"/>
      <c r="C26" s="368"/>
      <c r="D26" s="368"/>
      <c r="E26" s="368"/>
      <c r="F26" s="368"/>
    </row>
    <row r="27" spans="2:6" ht="13.5">
      <c r="B27" s="368"/>
      <c r="C27" s="368"/>
      <c r="D27" s="368"/>
      <c r="E27" s="368"/>
      <c r="F27" s="368"/>
    </row>
    <row r="28" spans="2:6" ht="13.5">
      <c r="B28" s="368"/>
      <c r="C28" s="368"/>
      <c r="D28" s="368"/>
      <c r="E28" s="368"/>
      <c r="F28" s="368"/>
    </row>
  </sheetData>
  <mergeCells count="2">
    <mergeCell ref="A1:C1"/>
    <mergeCell ref="E1:F1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&amp;L&amp;"굴림체,굵게"&amp;12재   정&amp;R&amp;"Times New Roman,보통"&amp;12Public Finance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W32"/>
  <sheetViews>
    <sheetView zoomScaleSheetLayoutView="100" workbookViewId="0" topLeftCell="W10">
      <selection activeCell="E16" sqref="E16"/>
    </sheetView>
  </sheetViews>
  <sheetFormatPr defaultColWidth="8.88671875" defaultRowHeight="13.5"/>
  <cols>
    <col min="1" max="1" width="14.5546875" style="1" customWidth="1"/>
    <col min="2" max="6" width="13.99609375" style="2" customWidth="1"/>
    <col min="7" max="7" width="2.77734375" style="4" customWidth="1"/>
    <col min="8" max="12" width="14.10546875" style="2" customWidth="1"/>
    <col min="13" max="13" width="14.5546875" style="1" customWidth="1"/>
    <col min="14" max="17" width="16.6640625" style="2" customWidth="1"/>
    <col min="18" max="18" width="2.77734375" style="4" customWidth="1"/>
    <col min="19" max="22" width="17.99609375" style="2" customWidth="1"/>
    <col min="23" max="16384" width="8.88671875" style="6" customWidth="1"/>
  </cols>
  <sheetData>
    <row r="1" spans="1:23" s="9" customFormat="1" ht="45" customHeight="1">
      <c r="A1" s="51" t="s">
        <v>299</v>
      </c>
      <c r="B1" s="51"/>
      <c r="C1" s="51"/>
      <c r="D1" s="51"/>
      <c r="E1" s="51"/>
      <c r="F1" s="51"/>
      <c r="G1" s="369"/>
      <c r="H1" s="370" t="s">
        <v>300</v>
      </c>
      <c r="I1" s="370"/>
      <c r="J1" s="370"/>
      <c r="K1" s="370"/>
      <c r="L1" s="370"/>
      <c r="M1" s="82" t="s">
        <v>301</v>
      </c>
      <c r="N1" s="82"/>
      <c r="O1" s="82"/>
      <c r="P1" s="82"/>
      <c r="Q1" s="82"/>
      <c r="S1" s="371" t="s">
        <v>302</v>
      </c>
      <c r="T1" s="371"/>
      <c r="U1" s="371"/>
      <c r="V1" s="371"/>
      <c r="W1" s="83"/>
    </row>
    <row r="2" spans="1:22" s="15" customFormat="1" ht="25.5" customHeight="1">
      <c r="A2" s="317" t="s">
        <v>2</v>
      </c>
      <c r="B2" s="372"/>
      <c r="C2" s="372"/>
      <c r="D2" s="372"/>
      <c r="E2" s="372"/>
      <c r="F2" s="372"/>
      <c r="G2" s="4"/>
      <c r="H2" s="372"/>
      <c r="I2" s="372"/>
      <c r="J2" s="372"/>
      <c r="K2" s="372"/>
      <c r="L2" s="14" t="s">
        <v>303</v>
      </c>
      <c r="M2" s="317" t="s">
        <v>2</v>
      </c>
      <c r="N2" s="11"/>
      <c r="O2" s="11"/>
      <c r="P2" s="11"/>
      <c r="Q2" s="11"/>
      <c r="R2" s="13"/>
      <c r="S2" s="11"/>
      <c r="T2" s="11"/>
      <c r="U2" s="11"/>
      <c r="V2" s="14" t="s">
        <v>303</v>
      </c>
    </row>
    <row r="3" spans="1:22" s="15" customFormat="1" ht="16.5" customHeight="1">
      <c r="A3" s="16" t="s">
        <v>7</v>
      </c>
      <c r="B3" s="26" t="s">
        <v>304</v>
      </c>
      <c r="C3" s="91" t="s">
        <v>305</v>
      </c>
      <c r="D3" s="91"/>
      <c r="E3" s="373" t="s">
        <v>306</v>
      </c>
      <c r="F3" s="373"/>
      <c r="G3" s="18"/>
      <c r="H3" s="374" t="s">
        <v>307</v>
      </c>
      <c r="I3" s="374"/>
      <c r="J3" s="373" t="s">
        <v>308</v>
      </c>
      <c r="K3" s="373"/>
      <c r="L3" s="373"/>
      <c r="M3" s="19" t="s">
        <v>7</v>
      </c>
      <c r="N3" s="91" t="s">
        <v>309</v>
      </c>
      <c r="O3" s="91"/>
      <c r="P3" s="373" t="s">
        <v>310</v>
      </c>
      <c r="Q3" s="373"/>
      <c r="R3" s="18"/>
      <c r="S3" s="374" t="s">
        <v>311</v>
      </c>
      <c r="T3" s="374"/>
      <c r="U3" s="375" t="s">
        <v>312</v>
      </c>
      <c r="V3" s="375"/>
    </row>
    <row r="4" spans="1:22" s="15" customFormat="1" ht="16.5" customHeight="1">
      <c r="A4" s="16" t="s">
        <v>69</v>
      </c>
      <c r="B4" s="25"/>
      <c r="C4" s="28" t="s">
        <v>313</v>
      </c>
      <c r="D4" s="28"/>
      <c r="E4" s="30" t="s">
        <v>314</v>
      </c>
      <c r="F4" s="30"/>
      <c r="G4" s="18"/>
      <c r="H4" s="29" t="s">
        <v>315</v>
      </c>
      <c r="I4" s="29"/>
      <c r="J4" s="244" t="s">
        <v>316</v>
      </c>
      <c r="K4" s="244"/>
      <c r="L4" s="244"/>
      <c r="M4" s="56" t="s">
        <v>69</v>
      </c>
      <c r="N4" s="28" t="s">
        <v>317</v>
      </c>
      <c r="O4" s="28"/>
      <c r="P4" s="30" t="s">
        <v>318</v>
      </c>
      <c r="Q4" s="30"/>
      <c r="R4" s="18"/>
      <c r="S4" s="29" t="s">
        <v>319</v>
      </c>
      <c r="T4" s="29"/>
      <c r="U4" s="376" t="s">
        <v>320</v>
      </c>
      <c r="V4" s="376"/>
    </row>
    <row r="5" spans="1:22" s="15" customFormat="1" ht="16.5" customHeight="1">
      <c r="A5" s="16" t="s">
        <v>77</v>
      </c>
      <c r="B5" s="25"/>
      <c r="C5" s="26" t="s">
        <v>321</v>
      </c>
      <c r="D5" s="20" t="s">
        <v>322</v>
      </c>
      <c r="E5" s="26" t="s">
        <v>323</v>
      </c>
      <c r="F5" s="26" t="s">
        <v>322</v>
      </c>
      <c r="G5" s="18"/>
      <c r="H5" s="18" t="s">
        <v>324</v>
      </c>
      <c r="I5" s="20" t="s">
        <v>322</v>
      </c>
      <c r="J5" s="18" t="s">
        <v>325</v>
      </c>
      <c r="K5" s="26" t="s">
        <v>326</v>
      </c>
      <c r="L5" s="26" t="s">
        <v>327</v>
      </c>
      <c r="M5" s="16" t="s">
        <v>77</v>
      </c>
      <c r="N5" s="26" t="s">
        <v>328</v>
      </c>
      <c r="O5" s="26" t="s">
        <v>327</v>
      </c>
      <c r="P5" s="20" t="s">
        <v>329</v>
      </c>
      <c r="Q5" s="18" t="s">
        <v>327</v>
      </c>
      <c r="R5" s="18"/>
      <c r="S5" s="18" t="s">
        <v>324</v>
      </c>
      <c r="T5" s="26" t="s">
        <v>327</v>
      </c>
      <c r="U5" s="20" t="s">
        <v>330</v>
      </c>
      <c r="V5" s="18" t="s">
        <v>327</v>
      </c>
    </row>
    <row r="6" spans="1:22" s="15" customFormat="1" ht="16.5" customHeight="1">
      <c r="A6" s="27" t="s">
        <v>101</v>
      </c>
      <c r="B6" s="30" t="s">
        <v>50</v>
      </c>
      <c r="C6" s="30" t="s">
        <v>331</v>
      </c>
      <c r="D6" s="30" t="s">
        <v>332</v>
      </c>
      <c r="E6" s="30" t="s">
        <v>331</v>
      </c>
      <c r="F6" s="30" t="s">
        <v>332</v>
      </c>
      <c r="G6" s="16"/>
      <c r="H6" s="64" t="s">
        <v>333</v>
      </c>
      <c r="I6" s="28" t="s">
        <v>332</v>
      </c>
      <c r="J6" s="27" t="s">
        <v>334</v>
      </c>
      <c r="K6" s="30" t="s">
        <v>335</v>
      </c>
      <c r="L6" s="30" t="s">
        <v>332</v>
      </c>
      <c r="M6" s="27" t="s">
        <v>101</v>
      </c>
      <c r="N6" s="30" t="s">
        <v>333</v>
      </c>
      <c r="O6" s="30" t="s">
        <v>332</v>
      </c>
      <c r="P6" s="28" t="s">
        <v>331</v>
      </c>
      <c r="Q6" s="30" t="s">
        <v>332</v>
      </c>
      <c r="R6" s="16"/>
      <c r="S6" s="64" t="s">
        <v>333</v>
      </c>
      <c r="T6" s="30" t="s">
        <v>332</v>
      </c>
      <c r="U6" s="28" t="s">
        <v>336</v>
      </c>
      <c r="V6" s="30" t="s">
        <v>332</v>
      </c>
    </row>
    <row r="7" spans="1:22" s="15" customFormat="1" ht="41.25" customHeight="1">
      <c r="A7" s="56">
        <v>2003</v>
      </c>
      <c r="B7" s="66">
        <v>32897</v>
      </c>
      <c r="C7" s="66">
        <v>45846</v>
      </c>
      <c r="D7" s="66">
        <v>24413</v>
      </c>
      <c r="E7" s="66">
        <v>41</v>
      </c>
      <c r="F7" s="66">
        <v>8484</v>
      </c>
      <c r="G7" s="71"/>
      <c r="H7" s="377" t="s">
        <v>28</v>
      </c>
      <c r="I7" s="377" t="s">
        <v>28</v>
      </c>
      <c r="J7" s="377" t="s">
        <v>28</v>
      </c>
      <c r="K7" s="377" t="s">
        <v>28</v>
      </c>
      <c r="L7" s="377" t="s">
        <v>28</v>
      </c>
      <c r="M7" s="56">
        <v>2003</v>
      </c>
      <c r="N7" s="377" t="s">
        <v>28</v>
      </c>
      <c r="O7" s="377" t="s">
        <v>28</v>
      </c>
      <c r="P7" s="377" t="s">
        <v>28</v>
      </c>
      <c r="Q7" s="377" t="s">
        <v>28</v>
      </c>
      <c r="R7" s="71"/>
      <c r="S7" s="377" t="s">
        <v>28</v>
      </c>
      <c r="T7" s="377" t="s">
        <v>28</v>
      </c>
      <c r="U7" s="377" t="s">
        <v>28</v>
      </c>
      <c r="V7" s="377" t="s">
        <v>28</v>
      </c>
    </row>
    <row r="8" spans="1:22" s="15" customFormat="1" ht="41.25" customHeight="1">
      <c r="A8" s="56">
        <v>2004</v>
      </c>
      <c r="B8" s="66">
        <v>37130</v>
      </c>
      <c r="C8" s="66">
        <v>46189</v>
      </c>
      <c r="D8" s="66">
        <v>27697</v>
      </c>
      <c r="E8" s="66">
        <v>43</v>
      </c>
      <c r="F8" s="66">
        <v>9432</v>
      </c>
      <c r="G8" s="71"/>
      <c r="H8" s="377" t="s">
        <v>28</v>
      </c>
      <c r="I8" s="377" t="s">
        <v>28</v>
      </c>
      <c r="J8" s="377" t="s">
        <v>28</v>
      </c>
      <c r="K8" s="377" t="s">
        <v>28</v>
      </c>
      <c r="L8" s="377" t="s">
        <v>28</v>
      </c>
      <c r="M8" s="56">
        <v>2004</v>
      </c>
      <c r="N8" s="377" t="s">
        <v>28</v>
      </c>
      <c r="O8" s="377" t="s">
        <v>28</v>
      </c>
      <c r="P8" s="377" t="s">
        <v>28</v>
      </c>
      <c r="Q8" s="377" t="s">
        <v>28</v>
      </c>
      <c r="R8" s="71"/>
      <c r="S8" s="377" t="s">
        <v>28</v>
      </c>
      <c r="T8" s="377" t="s">
        <v>28</v>
      </c>
      <c r="U8" s="377" t="s">
        <v>28</v>
      </c>
      <c r="V8" s="377" t="s">
        <v>28</v>
      </c>
    </row>
    <row r="9" spans="1:22" s="15" customFormat="1" ht="41.25" customHeight="1">
      <c r="A9" s="56">
        <v>2005</v>
      </c>
      <c r="B9" s="66">
        <v>40386</v>
      </c>
      <c r="C9" s="66">
        <v>46413</v>
      </c>
      <c r="D9" s="66">
        <v>30872</v>
      </c>
      <c r="E9" s="66">
        <v>43</v>
      </c>
      <c r="F9" s="66">
        <v>9514</v>
      </c>
      <c r="G9" s="71"/>
      <c r="H9" s="377" t="s">
        <v>28</v>
      </c>
      <c r="I9" s="377" t="s">
        <v>28</v>
      </c>
      <c r="J9" s="377" t="s">
        <v>28</v>
      </c>
      <c r="K9" s="377" t="s">
        <v>28</v>
      </c>
      <c r="L9" s="377" t="s">
        <v>28</v>
      </c>
      <c r="M9" s="56">
        <v>2005</v>
      </c>
      <c r="N9" s="377" t="s">
        <v>28</v>
      </c>
      <c r="O9" s="377" t="s">
        <v>28</v>
      </c>
      <c r="P9" s="377" t="s">
        <v>28</v>
      </c>
      <c r="Q9" s="377" t="s">
        <v>28</v>
      </c>
      <c r="R9" s="71"/>
      <c r="S9" s="377" t="s">
        <v>28</v>
      </c>
      <c r="T9" s="377" t="s">
        <v>28</v>
      </c>
      <c r="U9" s="377" t="s">
        <v>28</v>
      </c>
      <c r="V9" s="377" t="s">
        <v>28</v>
      </c>
    </row>
    <row r="10" spans="1:22" s="15" customFormat="1" ht="41.25" customHeight="1">
      <c r="A10" s="56">
        <v>2006</v>
      </c>
      <c r="B10" s="66">
        <v>50125</v>
      </c>
      <c r="C10" s="66">
        <v>46737</v>
      </c>
      <c r="D10" s="66">
        <v>38831</v>
      </c>
      <c r="E10" s="66">
        <v>43</v>
      </c>
      <c r="F10" s="66">
        <v>11164</v>
      </c>
      <c r="G10" s="71"/>
      <c r="H10" s="377" t="s">
        <v>28</v>
      </c>
      <c r="I10" s="377" t="s">
        <v>28</v>
      </c>
      <c r="J10" s="377" t="s">
        <v>28</v>
      </c>
      <c r="K10" s="377" t="s">
        <v>28</v>
      </c>
      <c r="L10" s="377" t="s">
        <v>28</v>
      </c>
      <c r="M10" s="56">
        <v>2006</v>
      </c>
      <c r="N10" s="377" t="s">
        <v>28</v>
      </c>
      <c r="O10" s="377" t="s">
        <v>28</v>
      </c>
      <c r="P10" s="377" t="s">
        <v>28</v>
      </c>
      <c r="Q10" s="377" t="s">
        <v>28</v>
      </c>
      <c r="R10" s="71"/>
      <c r="S10" s="377">
        <v>1</v>
      </c>
      <c r="T10" s="377">
        <v>30</v>
      </c>
      <c r="U10" s="377" t="s">
        <v>28</v>
      </c>
      <c r="V10" s="377" t="s">
        <v>28</v>
      </c>
    </row>
    <row r="11" spans="1:22" s="249" customFormat="1" ht="41.25" customHeight="1">
      <c r="A11" s="121">
        <v>2007</v>
      </c>
      <c r="B11" s="42">
        <f>D11+F11+T11</f>
        <v>148970</v>
      </c>
      <c r="C11" s="42">
        <f>SUM(C12:C18)</f>
        <v>47050</v>
      </c>
      <c r="D11" s="42">
        <f>SUM(D12:D18)</f>
        <v>45812</v>
      </c>
      <c r="E11" s="42">
        <f>SUM(E12:E18)</f>
        <v>161</v>
      </c>
      <c r="F11" s="42">
        <f>SUM(F12:F18)</f>
        <v>103128</v>
      </c>
      <c r="G11" s="378"/>
      <c r="H11" s="377" t="s">
        <v>28</v>
      </c>
      <c r="I11" s="377" t="s">
        <v>28</v>
      </c>
      <c r="J11" s="377" t="s">
        <v>28</v>
      </c>
      <c r="K11" s="377" t="s">
        <v>28</v>
      </c>
      <c r="L11" s="377" t="s">
        <v>28</v>
      </c>
      <c r="M11" s="121">
        <v>2007</v>
      </c>
      <c r="N11" s="377" t="s">
        <v>28</v>
      </c>
      <c r="O11" s="377" t="s">
        <v>28</v>
      </c>
      <c r="P11" s="377" t="s">
        <v>28</v>
      </c>
      <c r="Q11" s="377" t="s">
        <v>28</v>
      </c>
      <c r="R11" s="378"/>
      <c r="S11" s="379">
        <v>1</v>
      </c>
      <c r="T11" s="379">
        <v>30</v>
      </c>
      <c r="U11" s="123">
        <v>0</v>
      </c>
      <c r="V11" s="123">
        <v>0</v>
      </c>
    </row>
    <row r="12" spans="1:22" ht="41.25" customHeight="1">
      <c r="A12" s="125" t="s">
        <v>123</v>
      </c>
      <c r="B12" s="380">
        <v>56712</v>
      </c>
      <c r="C12" s="37">
        <v>7321</v>
      </c>
      <c r="D12" s="37">
        <v>12794</v>
      </c>
      <c r="E12" s="37">
        <v>41</v>
      </c>
      <c r="F12" s="37">
        <v>43918</v>
      </c>
      <c r="G12" s="381"/>
      <c r="H12" s="377" t="s">
        <v>28</v>
      </c>
      <c r="I12" s="377" t="s">
        <v>28</v>
      </c>
      <c r="J12" s="377" t="s">
        <v>28</v>
      </c>
      <c r="K12" s="377" t="s">
        <v>28</v>
      </c>
      <c r="L12" s="377" t="s">
        <v>28</v>
      </c>
      <c r="M12" s="125" t="s">
        <v>123</v>
      </c>
      <c r="N12" s="377" t="s">
        <v>28</v>
      </c>
      <c r="O12" s="377" t="s">
        <v>28</v>
      </c>
      <c r="P12" s="377" t="s">
        <v>28</v>
      </c>
      <c r="Q12" s="377" t="s">
        <v>28</v>
      </c>
      <c r="R12" s="381"/>
      <c r="S12" s="382">
        <v>1</v>
      </c>
      <c r="T12" s="382">
        <v>30</v>
      </c>
      <c r="U12" s="383">
        <v>0</v>
      </c>
      <c r="V12" s="383">
        <v>0</v>
      </c>
    </row>
    <row r="13" spans="1:22" ht="41.25" customHeight="1">
      <c r="A13" s="125" t="s">
        <v>124</v>
      </c>
      <c r="B13" s="380">
        <v>4302</v>
      </c>
      <c r="C13" s="37">
        <v>1580</v>
      </c>
      <c r="D13" s="37">
        <v>2398</v>
      </c>
      <c r="E13" s="37">
        <v>4</v>
      </c>
      <c r="F13" s="37">
        <v>1904</v>
      </c>
      <c r="G13" s="381"/>
      <c r="H13" s="377" t="s">
        <v>28</v>
      </c>
      <c r="I13" s="377" t="s">
        <v>28</v>
      </c>
      <c r="J13" s="377" t="s">
        <v>28</v>
      </c>
      <c r="K13" s="377" t="s">
        <v>28</v>
      </c>
      <c r="L13" s="377" t="s">
        <v>28</v>
      </c>
      <c r="M13" s="125" t="s">
        <v>124</v>
      </c>
      <c r="N13" s="377" t="s">
        <v>28</v>
      </c>
      <c r="O13" s="377" t="s">
        <v>28</v>
      </c>
      <c r="P13" s="377" t="s">
        <v>28</v>
      </c>
      <c r="Q13" s="377" t="s">
        <v>28</v>
      </c>
      <c r="R13" s="381"/>
      <c r="S13" s="383">
        <v>0</v>
      </c>
      <c r="T13" s="383">
        <v>0</v>
      </c>
      <c r="U13" s="383">
        <v>0</v>
      </c>
      <c r="V13" s="383">
        <v>0</v>
      </c>
    </row>
    <row r="14" spans="1:22" ht="41.25" customHeight="1">
      <c r="A14" s="125" t="s">
        <v>125</v>
      </c>
      <c r="B14" s="380">
        <v>10886</v>
      </c>
      <c r="C14" s="37">
        <v>10965</v>
      </c>
      <c r="D14" s="37">
        <v>6858</v>
      </c>
      <c r="E14" s="37">
        <v>6</v>
      </c>
      <c r="F14" s="37">
        <v>4028</v>
      </c>
      <c r="G14" s="381"/>
      <c r="H14" s="377" t="s">
        <v>28</v>
      </c>
      <c r="I14" s="377" t="s">
        <v>28</v>
      </c>
      <c r="J14" s="377" t="s">
        <v>28</v>
      </c>
      <c r="K14" s="377" t="s">
        <v>28</v>
      </c>
      <c r="L14" s="377" t="s">
        <v>28</v>
      </c>
      <c r="M14" s="125" t="s">
        <v>125</v>
      </c>
      <c r="N14" s="377" t="s">
        <v>28</v>
      </c>
      <c r="O14" s="377" t="s">
        <v>28</v>
      </c>
      <c r="P14" s="377" t="s">
        <v>28</v>
      </c>
      <c r="Q14" s="377" t="s">
        <v>28</v>
      </c>
      <c r="R14" s="381"/>
      <c r="S14" s="383">
        <v>0</v>
      </c>
      <c r="T14" s="383">
        <v>0</v>
      </c>
      <c r="U14" s="383">
        <v>0</v>
      </c>
      <c r="V14" s="383">
        <v>0</v>
      </c>
    </row>
    <row r="15" spans="1:22" ht="41.25" customHeight="1">
      <c r="A15" s="125" t="s">
        <v>126</v>
      </c>
      <c r="B15" s="380">
        <v>33453</v>
      </c>
      <c r="C15" s="37">
        <v>7750</v>
      </c>
      <c r="D15" s="37">
        <v>12679</v>
      </c>
      <c r="E15" s="37">
        <v>64</v>
      </c>
      <c r="F15" s="37">
        <v>20774</v>
      </c>
      <c r="G15" s="381"/>
      <c r="H15" s="377" t="s">
        <v>28</v>
      </c>
      <c r="I15" s="377" t="s">
        <v>28</v>
      </c>
      <c r="J15" s="377" t="s">
        <v>28</v>
      </c>
      <c r="K15" s="377" t="s">
        <v>28</v>
      </c>
      <c r="L15" s="377" t="s">
        <v>28</v>
      </c>
      <c r="M15" s="125" t="s">
        <v>126</v>
      </c>
      <c r="N15" s="377" t="s">
        <v>28</v>
      </c>
      <c r="O15" s="377" t="s">
        <v>28</v>
      </c>
      <c r="P15" s="377" t="s">
        <v>28</v>
      </c>
      <c r="Q15" s="377" t="s">
        <v>28</v>
      </c>
      <c r="R15" s="381"/>
      <c r="S15" s="383">
        <v>0</v>
      </c>
      <c r="T15" s="383">
        <v>0</v>
      </c>
      <c r="U15" s="383">
        <v>0</v>
      </c>
      <c r="V15" s="383">
        <v>0</v>
      </c>
    </row>
    <row r="16" spans="1:22" ht="41.25" customHeight="1">
      <c r="A16" s="125" t="s">
        <v>127</v>
      </c>
      <c r="B16" s="380">
        <v>9925</v>
      </c>
      <c r="C16" s="37">
        <v>9969</v>
      </c>
      <c r="D16" s="37">
        <v>4511</v>
      </c>
      <c r="E16" s="37">
        <v>19</v>
      </c>
      <c r="F16" s="37">
        <v>5414</v>
      </c>
      <c r="G16" s="381"/>
      <c r="H16" s="377" t="s">
        <v>28</v>
      </c>
      <c r="I16" s="377" t="s">
        <v>28</v>
      </c>
      <c r="J16" s="377" t="s">
        <v>28</v>
      </c>
      <c r="K16" s="377" t="s">
        <v>28</v>
      </c>
      <c r="L16" s="377" t="s">
        <v>28</v>
      </c>
      <c r="M16" s="125" t="s">
        <v>127</v>
      </c>
      <c r="N16" s="377" t="s">
        <v>28</v>
      </c>
      <c r="O16" s="377" t="s">
        <v>28</v>
      </c>
      <c r="P16" s="377" t="s">
        <v>28</v>
      </c>
      <c r="Q16" s="377" t="s">
        <v>28</v>
      </c>
      <c r="R16" s="381"/>
      <c r="S16" s="383">
        <v>0</v>
      </c>
      <c r="T16" s="383">
        <v>0</v>
      </c>
      <c r="U16" s="383">
        <v>0</v>
      </c>
      <c r="V16" s="383">
        <v>0</v>
      </c>
    </row>
    <row r="17" spans="1:22" ht="41.25" customHeight="1">
      <c r="A17" s="125" t="s">
        <v>128</v>
      </c>
      <c r="B17" s="380">
        <v>27703</v>
      </c>
      <c r="C17" s="37">
        <v>5956</v>
      </c>
      <c r="D17" s="37">
        <v>3418</v>
      </c>
      <c r="E17" s="37">
        <v>25</v>
      </c>
      <c r="F17" s="37">
        <v>24285</v>
      </c>
      <c r="G17" s="381"/>
      <c r="H17" s="377" t="s">
        <v>28</v>
      </c>
      <c r="I17" s="377" t="s">
        <v>28</v>
      </c>
      <c r="J17" s="377" t="s">
        <v>28</v>
      </c>
      <c r="K17" s="377" t="s">
        <v>28</v>
      </c>
      <c r="L17" s="377" t="s">
        <v>28</v>
      </c>
      <c r="M17" s="125" t="s">
        <v>128</v>
      </c>
      <c r="N17" s="377" t="s">
        <v>28</v>
      </c>
      <c r="O17" s="377" t="s">
        <v>28</v>
      </c>
      <c r="P17" s="377" t="s">
        <v>28</v>
      </c>
      <c r="Q17" s="377" t="s">
        <v>28</v>
      </c>
      <c r="R17" s="381"/>
      <c r="S17" s="383">
        <v>0</v>
      </c>
      <c r="T17" s="383">
        <v>0</v>
      </c>
      <c r="U17" s="383">
        <v>0</v>
      </c>
      <c r="V17" s="383">
        <v>0</v>
      </c>
    </row>
    <row r="18" spans="1:22" ht="41.25" customHeight="1">
      <c r="A18" s="130" t="s">
        <v>129</v>
      </c>
      <c r="B18" s="384">
        <v>5959</v>
      </c>
      <c r="C18" s="385">
        <v>3509</v>
      </c>
      <c r="D18" s="385">
        <v>3154</v>
      </c>
      <c r="E18" s="385">
        <v>2</v>
      </c>
      <c r="F18" s="385">
        <v>2805</v>
      </c>
      <c r="G18" s="381"/>
      <c r="H18" s="386" t="s">
        <v>28</v>
      </c>
      <c r="I18" s="386" t="s">
        <v>28</v>
      </c>
      <c r="J18" s="386" t="s">
        <v>28</v>
      </c>
      <c r="K18" s="386" t="s">
        <v>28</v>
      </c>
      <c r="L18" s="386" t="s">
        <v>28</v>
      </c>
      <c r="M18" s="130" t="s">
        <v>129</v>
      </c>
      <c r="N18" s="387" t="s">
        <v>28</v>
      </c>
      <c r="O18" s="386" t="s">
        <v>28</v>
      </c>
      <c r="P18" s="386" t="s">
        <v>28</v>
      </c>
      <c r="Q18" s="386" t="s">
        <v>28</v>
      </c>
      <c r="R18" s="381"/>
      <c r="S18" s="388">
        <v>0</v>
      </c>
      <c r="T18" s="388">
        <v>0</v>
      </c>
      <c r="U18" s="388">
        <v>0</v>
      </c>
      <c r="V18" s="388">
        <v>0</v>
      </c>
    </row>
    <row r="19" spans="1:18" s="6" customFormat="1" ht="13.5" customHeight="1">
      <c r="A19" s="389" t="s">
        <v>130</v>
      </c>
      <c r="B19" s="1"/>
      <c r="C19" s="140"/>
      <c r="D19" s="390"/>
      <c r="E19" s="140"/>
      <c r="F19" s="140"/>
      <c r="G19" s="140"/>
      <c r="H19" s="140"/>
      <c r="I19" s="141"/>
      <c r="J19" s="140"/>
      <c r="K19" s="4"/>
      <c r="L19" s="140"/>
      <c r="M19" s="389" t="s">
        <v>130</v>
      </c>
      <c r="N19" s="140"/>
      <c r="O19" s="140"/>
      <c r="P19" s="140"/>
      <c r="Q19" s="140"/>
      <c r="R19" s="2"/>
    </row>
    <row r="20" spans="1:22" ht="13.5">
      <c r="A20" s="44"/>
      <c r="D20" s="391"/>
      <c r="E20" s="392"/>
      <c r="F20" s="393"/>
      <c r="J20" s="140"/>
      <c r="K20" s="140"/>
      <c r="L20" s="140"/>
      <c r="M20" s="44"/>
      <c r="P20" s="148"/>
      <c r="Q20" s="140"/>
      <c r="S20" s="140"/>
      <c r="T20" s="140"/>
      <c r="U20" s="140"/>
      <c r="V20" s="140"/>
    </row>
    <row r="21" spans="4:22" ht="13.5">
      <c r="D21" s="184"/>
      <c r="E21" s="140"/>
      <c r="J21" s="140"/>
      <c r="K21" s="140"/>
      <c r="L21" s="140"/>
      <c r="P21" s="392"/>
      <c r="Q21" s="140"/>
      <c r="S21" s="140"/>
      <c r="T21" s="140"/>
      <c r="U21" s="140"/>
      <c r="V21" s="140"/>
    </row>
    <row r="22" spans="4:22" ht="13.5">
      <c r="D22" s="394"/>
      <c r="E22" s="140"/>
      <c r="J22" s="140"/>
      <c r="K22" s="140"/>
      <c r="L22" s="140"/>
      <c r="P22" s="391"/>
      <c r="V22" s="140"/>
    </row>
    <row r="23" spans="4:22" ht="13.5">
      <c r="D23" s="394"/>
      <c r="E23" s="140"/>
      <c r="J23" s="140"/>
      <c r="K23" s="140"/>
      <c r="L23" s="140"/>
      <c r="V23" s="140"/>
    </row>
    <row r="24" spans="5:22" ht="13.5">
      <c r="E24" s="140"/>
      <c r="J24" s="140"/>
      <c r="K24" s="140"/>
      <c r="L24" s="140"/>
      <c r="V24" s="140"/>
    </row>
    <row r="25" spans="5:22" ht="13.5">
      <c r="E25" s="140"/>
      <c r="J25" s="140"/>
      <c r="K25" s="140"/>
      <c r="L25" s="140"/>
      <c r="V25" s="140"/>
    </row>
    <row r="26" spans="5:22" ht="13.5">
      <c r="E26" s="140"/>
      <c r="K26" s="140"/>
      <c r="L26" s="140"/>
      <c r="V26" s="140"/>
    </row>
    <row r="27" ht="13.5">
      <c r="V27" s="140"/>
    </row>
    <row r="28" ht="13.5">
      <c r="V28" s="140"/>
    </row>
    <row r="29" ht="13.5">
      <c r="V29" s="140"/>
    </row>
    <row r="30" ht="13.5">
      <c r="V30" s="140"/>
    </row>
    <row r="31" ht="13.5">
      <c r="V31" s="140"/>
    </row>
    <row r="32" ht="13.5">
      <c r="V32" s="140"/>
    </row>
  </sheetData>
  <mergeCells count="20">
    <mergeCell ref="A1:F1"/>
    <mergeCell ref="H1:L1"/>
    <mergeCell ref="M1:Q1"/>
    <mergeCell ref="S1:V1"/>
    <mergeCell ref="C3:D3"/>
    <mergeCell ref="E3:F3"/>
    <mergeCell ref="H3:I3"/>
    <mergeCell ref="J3:L3"/>
    <mergeCell ref="N3:O3"/>
    <mergeCell ref="P3:Q3"/>
    <mergeCell ref="S3:T3"/>
    <mergeCell ref="U3:V3"/>
    <mergeCell ref="C4:D4"/>
    <mergeCell ref="E4:F4"/>
    <mergeCell ref="H4:I4"/>
    <mergeCell ref="J4:L4"/>
    <mergeCell ref="N4:O4"/>
    <mergeCell ref="P4:Q4"/>
    <mergeCell ref="S4:T4"/>
    <mergeCell ref="U4:V4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&amp;L&amp;"굴림체,굵게"&amp;12재   정&amp;R&amp;"Times New Roman,보통"&amp;12Public Finance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pane xSplit="1" ySplit="6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C11" sqref="C11"/>
    </sheetView>
  </sheetViews>
  <sheetFormatPr defaultColWidth="8.88671875" defaultRowHeight="13.5"/>
  <cols>
    <col min="1" max="1" width="9.77734375" style="1" customWidth="1"/>
    <col min="2" max="3" width="21.6640625" style="2" customWidth="1"/>
    <col min="4" max="4" width="21.21484375" style="3" customWidth="1"/>
    <col min="5" max="5" width="2.77734375" style="4" customWidth="1"/>
    <col min="6" max="7" width="13.88671875" style="2" customWidth="1"/>
    <col min="8" max="8" width="13.88671875" style="3" customWidth="1"/>
    <col min="9" max="9" width="11.6640625" style="3" customWidth="1"/>
    <col min="10" max="10" width="11.77734375" style="5" customWidth="1"/>
    <col min="11" max="16384" width="8.88671875" style="6" customWidth="1"/>
  </cols>
  <sheetData>
    <row r="1" spans="1:10" s="9" customFormat="1" ht="45" customHeight="1">
      <c r="A1" s="7" t="s">
        <v>0</v>
      </c>
      <c r="B1" s="7"/>
      <c r="C1" s="7"/>
      <c r="D1" s="7"/>
      <c r="E1" s="8"/>
      <c r="F1" s="7" t="s">
        <v>1</v>
      </c>
      <c r="G1" s="7"/>
      <c r="H1" s="7"/>
      <c r="I1" s="7"/>
      <c r="J1" s="7"/>
    </row>
    <row r="2" spans="1:10" s="15" customFormat="1" ht="25.5" customHeight="1">
      <c r="A2" s="10" t="s">
        <v>2</v>
      </c>
      <c r="B2" s="11"/>
      <c r="C2" s="11"/>
      <c r="D2" s="12"/>
      <c r="E2" s="13"/>
      <c r="F2" s="11"/>
      <c r="G2" s="11"/>
      <c r="H2" s="12"/>
      <c r="I2" s="12"/>
      <c r="J2" s="14" t="s">
        <v>3</v>
      </c>
    </row>
    <row r="3" spans="1:10" s="15" customFormat="1" ht="16.5" customHeight="1">
      <c r="A3" s="16"/>
      <c r="B3" s="17" t="s">
        <v>4</v>
      </c>
      <c r="C3" s="17"/>
      <c r="D3" s="17"/>
      <c r="E3" s="18"/>
      <c r="F3" s="19" t="s">
        <v>5</v>
      </c>
      <c r="G3" s="19"/>
      <c r="H3" s="19"/>
      <c r="I3" s="19"/>
      <c r="J3" s="17" t="s">
        <v>6</v>
      </c>
    </row>
    <row r="4" spans="1:10" s="15" customFormat="1" ht="16.5" customHeight="1">
      <c r="A4" s="16" t="s">
        <v>7</v>
      </c>
      <c r="B4" s="20"/>
      <c r="C4" s="21" t="s">
        <v>8</v>
      </c>
      <c r="D4" s="22" t="s">
        <v>9</v>
      </c>
      <c r="E4" s="16"/>
      <c r="F4" s="23"/>
      <c r="G4" s="21" t="s">
        <v>10</v>
      </c>
      <c r="H4" s="24" t="s">
        <v>11</v>
      </c>
      <c r="I4" s="24" t="s">
        <v>12</v>
      </c>
      <c r="J4" s="25" t="s">
        <v>13</v>
      </c>
    </row>
    <row r="5" spans="1:10" s="15" customFormat="1" ht="16.5" customHeight="1">
      <c r="A5" s="16" t="s">
        <v>14</v>
      </c>
      <c r="B5" s="20"/>
      <c r="C5" s="23"/>
      <c r="D5" s="26"/>
      <c r="E5" s="18"/>
      <c r="F5" s="23" t="s">
        <v>15</v>
      </c>
      <c r="G5" s="23" t="s">
        <v>16</v>
      </c>
      <c r="H5" s="20" t="s">
        <v>17</v>
      </c>
      <c r="I5" s="20" t="s">
        <v>18</v>
      </c>
      <c r="J5" s="25" t="s">
        <v>19</v>
      </c>
    </row>
    <row r="6" spans="1:10" s="15" customFormat="1" ht="16.5" customHeight="1">
      <c r="A6" s="27"/>
      <c r="B6" s="28" t="s">
        <v>20</v>
      </c>
      <c r="C6" s="29" t="s">
        <v>21</v>
      </c>
      <c r="D6" s="30" t="s">
        <v>22</v>
      </c>
      <c r="E6" s="18"/>
      <c r="F6" s="29" t="s">
        <v>23</v>
      </c>
      <c r="G6" s="29" t="s">
        <v>24</v>
      </c>
      <c r="H6" s="28" t="s">
        <v>25</v>
      </c>
      <c r="I6" s="28" t="s">
        <v>26</v>
      </c>
      <c r="J6" s="30" t="s">
        <v>27</v>
      </c>
    </row>
    <row r="7" spans="1:10" s="35" customFormat="1" ht="99.75" customHeight="1">
      <c r="A7" s="31">
        <v>2004</v>
      </c>
      <c r="B7" s="32">
        <v>118939</v>
      </c>
      <c r="C7" s="33" t="s">
        <v>28</v>
      </c>
      <c r="D7" s="33" t="s">
        <v>28</v>
      </c>
      <c r="E7" s="33"/>
      <c r="F7" s="33">
        <v>14192</v>
      </c>
      <c r="G7" s="33" t="s">
        <v>28</v>
      </c>
      <c r="H7" s="33" t="s">
        <v>28</v>
      </c>
      <c r="I7" s="33" t="s">
        <v>28</v>
      </c>
      <c r="J7" s="34">
        <v>12</v>
      </c>
    </row>
    <row r="8" spans="1:10" s="35" customFormat="1" ht="99.75" customHeight="1">
      <c r="A8" s="31">
        <v>2005</v>
      </c>
      <c r="B8" s="36">
        <f>SUM(C8:D8)</f>
        <v>137240</v>
      </c>
      <c r="C8" s="37">
        <v>125961</v>
      </c>
      <c r="D8" s="37">
        <v>11279</v>
      </c>
      <c r="E8" s="38"/>
      <c r="F8" s="36">
        <f>SUM(G8:I8)</f>
        <v>12227</v>
      </c>
      <c r="G8" s="37">
        <v>3605</v>
      </c>
      <c r="H8" s="37">
        <v>7822</v>
      </c>
      <c r="I8" s="37">
        <v>800</v>
      </c>
      <c r="J8" s="39">
        <v>9.1</v>
      </c>
    </row>
    <row r="9" spans="1:10" s="35" customFormat="1" ht="99.75" customHeight="1">
      <c r="A9" s="31">
        <v>2006</v>
      </c>
      <c r="B9" s="36">
        <v>146093</v>
      </c>
      <c r="C9" s="37">
        <v>135330</v>
      </c>
      <c r="D9" s="37">
        <v>10763</v>
      </c>
      <c r="E9" s="38"/>
      <c r="F9" s="36">
        <v>11994</v>
      </c>
      <c r="G9" s="37">
        <v>3827</v>
      </c>
      <c r="H9" s="37">
        <v>7367</v>
      </c>
      <c r="I9" s="37">
        <v>800</v>
      </c>
      <c r="J9" s="39">
        <v>8.3</v>
      </c>
    </row>
    <row r="10" spans="1:10" s="35" customFormat="1" ht="99.75" customHeight="1">
      <c r="A10" s="31">
        <v>2007</v>
      </c>
      <c r="B10" s="36">
        <v>172205</v>
      </c>
      <c r="C10" s="37">
        <v>153137</v>
      </c>
      <c r="D10" s="37">
        <v>19068</v>
      </c>
      <c r="E10" s="38"/>
      <c r="F10" s="36">
        <v>14448</v>
      </c>
      <c r="G10" s="37">
        <v>4104</v>
      </c>
      <c r="H10" s="37">
        <v>9444</v>
      </c>
      <c r="I10" s="37">
        <v>900</v>
      </c>
      <c r="J10" s="39">
        <v>8.8</v>
      </c>
    </row>
    <row r="11" spans="1:10" s="35" customFormat="1" ht="99.75" customHeight="1">
      <c r="A11" s="40">
        <v>2008</v>
      </c>
      <c r="B11" s="41">
        <v>178121</v>
      </c>
      <c r="C11" s="41">
        <v>159622</v>
      </c>
      <c r="D11" s="41">
        <v>18499</v>
      </c>
      <c r="E11" s="42"/>
      <c r="F11" s="41">
        <v>18081</v>
      </c>
      <c r="G11" s="41">
        <v>4749</v>
      </c>
      <c r="H11" s="41">
        <v>12332</v>
      </c>
      <c r="I11" s="41">
        <v>1000</v>
      </c>
      <c r="J11" s="43">
        <v>10.7</v>
      </c>
    </row>
    <row r="12" spans="1:10" ht="15.75" customHeight="1">
      <c r="A12" s="44" t="s">
        <v>29</v>
      </c>
      <c r="B12" s="45"/>
      <c r="C12" s="1"/>
      <c r="D12" s="18"/>
      <c r="E12" s="46"/>
      <c r="F12" s="45"/>
      <c r="G12" s="1"/>
      <c r="H12" s="18"/>
      <c r="I12" s="18"/>
      <c r="J12" s="47"/>
    </row>
    <row r="13" spans="2:10" ht="13.5">
      <c r="B13" s="45"/>
      <c r="C13" s="45"/>
      <c r="D13" s="48"/>
      <c r="E13" s="13"/>
      <c r="F13" s="45"/>
      <c r="G13" s="45"/>
      <c r="H13" s="48"/>
      <c r="I13" s="48"/>
      <c r="J13" s="47"/>
    </row>
    <row r="14" spans="2:10" ht="13.5">
      <c r="B14" s="45"/>
      <c r="C14" s="45"/>
      <c r="D14" s="48"/>
      <c r="E14" s="13"/>
      <c r="F14" s="45"/>
      <c r="G14" s="45"/>
      <c r="H14" s="48"/>
      <c r="I14" s="48"/>
      <c r="J14" s="47"/>
    </row>
    <row r="15" spans="2:10" ht="13.5">
      <c r="B15" s="45"/>
      <c r="C15" s="45"/>
      <c r="D15" s="48"/>
      <c r="E15" s="13"/>
      <c r="F15" s="45"/>
      <c r="G15" s="45"/>
      <c r="H15" s="48"/>
      <c r="I15" s="48"/>
      <c r="J15" s="47"/>
    </row>
    <row r="16" spans="2:10" ht="13.5">
      <c r="B16" s="45"/>
      <c r="C16" s="45"/>
      <c r="D16" s="48"/>
      <c r="E16" s="13"/>
      <c r="F16" s="45"/>
      <c r="G16" s="45"/>
      <c r="H16" s="48"/>
      <c r="I16" s="48"/>
      <c r="J16" s="47"/>
    </row>
    <row r="17" spans="2:10" ht="13.5">
      <c r="B17" s="45"/>
      <c r="C17" s="45"/>
      <c r="D17" s="48"/>
      <c r="E17" s="13"/>
      <c r="F17" s="45"/>
      <c r="G17" s="45"/>
      <c r="H17" s="48"/>
      <c r="I17" s="48"/>
      <c r="J17" s="47"/>
    </row>
    <row r="18" spans="2:10" ht="13.5">
      <c r="B18" s="45"/>
      <c r="C18" s="45"/>
      <c r="D18" s="48"/>
      <c r="E18" s="13"/>
      <c r="F18" s="45"/>
      <c r="G18" s="45"/>
      <c r="H18" s="48"/>
      <c r="I18" s="48"/>
      <c r="J18" s="47"/>
    </row>
    <row r="19" spans="3:7" ht="13.5">
      <c r="C19" s="45"/>
      <c r="G19" s="45"/>
    </row>
  </sheetData>
  <mergeCells count="4">
    <mergeCell ref="A1:D1"/>
    <mergeCell ref="F1:J1"/>
    <mergeCell ref="B3:D3"/>
    <mergeCell ref="F3:I3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&amp;L&amp;"굴림체,굵게"&amp;12재   정&amp;R&amp;"Times New Roman,보통"&amp;12Public Finance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pane xSplit="1" ySplit="6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C13" sqref="C13"/>
    </sheetView>
  </sheetViews>
  <sheetFormatPr defaultColWidth="8.88671875" defaultRowHeight="13.5"/>
  <cols>
    <col min="1" max="1" width="9.77734375" style="1" customWidth="1"/>
    <col min="2" max="2" width="16.6640625" style="2" customWidth="1"/>
    <col min="3" max="3" width="16.6640625" style="49" customWidth="1"/>
    <col min="4" max="4" width="16.6640625" style="2" customWidth="1"/>
    <col min="5" max="5" width="16.6640625" style="3" customWidth="1"/>
    <col min="6" max="6" width="2.77734375" style="4" customWidth="1"/>
    <col min="7" max="7" width="16.77734375" style="50" customWidth="1"/>
    <col min="8" max="10" width="16.77734375" style="5" customWidth="1"/>
    <col min="11" max="16384" width="8.88671875" style="6" customWidth="1"/>
  </cols>
  <sheetData>
    <row r="1" spans="1:10" s="9" customFormat="1" ht="45" customHeight="1">
      <c r="A1" s="51" t="s">
        <v>30</v>
      </c>
      <c r="B1" s="51"/>
      <c r="C1" s="51"/>
      <c r="D1" s="51"/>
      <c r="E1" s="51"/>
      <c r="F1" s="8"/>
      <c r="G1" s="51" t="s">
        <v>31</v>
      </c>
      <c r="H1" s="51"/>
      <c r="I1" s="51"/>
      <c r="J1" s="51"/>
    </row>
    <row r="2" spans="1:10" s="15" customFormat="1" ht="25.5" customHeight="1">
      <c r="A2" s="10" t="s">
        <v>32</v>
      </c>
      <c r="B2" s="11"/>
      <c r="C2" s="52"/>
      <c r="D2" s="11"/>
      <c r="E2" s="12"/>
      <c r="F2" s="13"/>
      <c r="G2" s="53"/>
      <c r="H2" s="54"/>
      <c r="I2" s="54"/>
      <c r="J2" s="14" t="s">
        <v>33</v>
      </c>
    </row>
    <row r="3" spans="1:10" s="15" customFormat="1" ht="16.5" customHeight="1">
      <c r="A3" s="5"/>
      <c r="B3" s="55" t="s">
        <v>34</v>
      </c>
      <c r="C3" s="55"/>
      <c r="D3" s="55"/>
      <c r="E3" s="55"/>
      <c r="F3" s="18"/>
      <c r="G3" s="56" t="s">
        <v>35</v>
      </c>
      <c r="H3" s="56" t="s">
        <v>36</v>
      </c>
      <c r="I3" s="56" t="s">
        <v>37</v>
      </c>
      <c r="J3" s="57" t="s">
        <v>38</v>
      </c>
    </row>
    <row r="4" spans="1:10" s="15" customFormat="1" ht="16.5" customHeight="1">
      <c r="A4" s="5" t="s">
        <v>7</v>
      </c>
      <c r="B4" s="58" t="s">
        <v>39</v>
      </c>
      <c r="C4" s="59"/>
      <c r="D4" s="23" t="s">
        <v>40</v>
      </c>
      <c r="E4" s="25" t="s">
        <v>41</v>
      </c>
      <c r="F4" s="16"/>
      <c r="G4" s="56" t="s">
        <v>42</v>
      </c>
      <c r="H4" s="56"/>
      <c r="I4" s="56" t="s">
        <v>43</v>
      </c>
      <c r="J4" s="16" t="s">
        <v>44</v>
      </c>
    </row>
    <row r="5" spans="1:10" s="15" customFormat="1" ht="16.5" customHeight="1">
      <c r="A5" s="5" t="s">
        <v>14</v>
      </c>
      <c r="B5" s="20"/>
      <c r="C5" s="60" t="s">
        <v>45</v>
      </c>
      <c r="D5" s="23"/>
      <c r="E5" s="26"/>
      <c r="F5" s="18"/>
      <c r="G5" s="23" t="s">
        <v>46</v>
      </c>
      <c r="H5" s="56" t="s">
        <v>47</v>
      </c>
      <c r="I5" s="56" t="s">
        <v>48</v>
      </c>
      <c r="J5" s="16" t="s">
        <v>49</v>
      </c>
    </row>
    <row r="6" spans="1:10" s="15" customFormat="1" ht="16.5" customHeight="1">
      <c r="A6" s="61"/>
      <c r="B6" s="28" t="s">
        <v>50</v>
      </c>
      <c r="C6" s="62" t="s">
        <v>51</v>
      </c>
      <c r="D6" s="29" t="s">
        <v>52</v>
      </c>
      <c r="E6" s="30" t="s">
        <v>53</v>
      </c>
      <c r="F6" s="18"/>
      <c r="G6" s="29" t="s">
        <v>54</v>
      </c>
      <c r="H6" s="29" t="s">
        <v>55</v>
      </c>
      <c r="I6" s="63" t="s">
        <v>56</v>
      </c>
      <c r="J6" s="64" t="s">
        <v>57</v>
      </c>
    </row>
    <row r="7" spans="1:10" s="15" customFormat="1" ht="99.75" customHeight="1">
      <c r="A7" s="65">
        <v>2003</v>
      </c>
      <c r="B7" s="66">
        <v>6578834</v>
      </c>
      <c r="C7" s="36" t="s">
        <v>28</v>
      </c>
      <c r="D7" s="36" t="s">
        <v>28</v>
      </c>
      <c r="E7" s="36" t="s">
        <v>28</v>
      </c>
      <c r="F7" s="38"/>
      <c r="G7" s="38">
        <v>29445</v>
      </c>
      <c r="H7" s="36">
        <v>221374</v>
      </c>
      <c r="I7" s="36">
        <v>9917</v>
      </c>
      <c r="J7" s="36">
        <v>663390</v>
      </c>
    </row>
    <row r="8" spans="1:10" s="15" customFormat="1" ht="99.75" customHeight="1">
      <c r="A8" s="65">
        <v>2004</v>
      </c>
      <c r="B8" s="66">
        <v>6310412</v>
      </c>
      <c r="C8" s="36" t="s">
        <v>28</v>
      </c>
      <c r="D8" s="66" t="s">
        <v>28</v>
      </c>
      <c r="E8" s="66" t="s">
        <v>28</v>
      </c>
      <c r="F8" s="66"/>
      <c r="G8" s="66">
        <v>26788</v>
      </c>
      <c r="H8" s="36">
        <v>235569</v>
      </c>
      <c r="I8" s="66">
        <v>9816</v>
      </c>
      <c r="J8" s="36">
        <v>642870</v>
      </c>
    </row>
    <row r="9" spans="1:10" s="15" customFormat="1" ht="99.75" customHeight="1">
      <c r="A9" s="65">
        <v>2005</v>
      </c>
      <c r="B9" s="66">
        <v>6566320</v>
      </c>
      <c r="C9" s="67">
        <v>4.1</v>
      </c>
      <c r="D9" s="66" t="s">
        <v>28</v>
      </c>
      <c r="E9" s="66" t="s">
        <v>28</v>
      </c>
      <c r="F9" s="66"/>
      <c r="G9" s="66">
        <v>24755</v>
      </c>
      <c r="H9" s="36">
        <v>265252</v>
      </c>
      <c r="I9" s="66">
        <v>9755</v>
      </c>
      <c r="J9" s="36">
        <v>671746</v>
      </c>
    </row>
    <row r="10" spans="1:10" s="15" customFormat="1" ht="99.75" customHeight="1">
      <c r="A10" s="65">
        <v>2006</v>
      </c>
      <c r="B10" s="66">
        <v>7756581</v>
      </c>
      <c r="C10" s="67">
        <v>18.1</v>
      </c>
      <c r="D10" s="66" t="s">
        <v>28</v>
      </c>
      <c r="E10" s="66" t="s">
        <v>28</v>
      </c>
      <c r="F10" s="66"/>
      <c r="G10" s="66">
        <v>24209</v>
      </c>
      <c r="H10" s="36">
        <v>320401</v>
      </c>
      <c r="I10" s="66">
        <v>9848</v>
      </c>
      <c r="J10" s="36">
        <v>787630</v>
      </c>
    </row>
    <row r="11" spans="1:10" s="15" customFormat="1" ht="99.75" customHeight="1">
      <c r="A11" s="68">
        <v>2007</v>
      </c>
      <c r="B11" s="41">
        <v>11361058</v>
      </c>
      <c r="C11" s="43">
        <v>46.469939071085456</v>
      </c>
      <c r="D11" s="69">
        <v>0</v>
      </c>
      <c r="E11" s="69">
        <v>0</v>
      </c>
      <c r="F11" s="42"/>
      <c r="G11" s="41">
        <v>26687</v>
      </c>
      <c r="H11" s="70">
        <v>425715.0672612133</v>
      </c>
      <c r="I11" s="41">
        <v>10449</v>
      </c>
      <c r="J11" s="70">
        <v>1087286.63029955</v>
      </c>
    </row>
    <row r="12" spans="1:10" s="15" customFormat="1" ht="19.5" customHeight="1">
      <c r="A12" s="44" t="s">
        <v>58</v>
      </c>
      <c r="B12" s="71"/>
      <c r="C12" s="72"/>
      <c r="D12" s="71"/>
      <c r="E12" s="71"/>
      <c r="F12" s="71"/>
      <c r="G12" s="71"/>
      <c r="H12" s="73"/>
      <c r="I12" s="71"/>
      <c r="J12" s="73"/>
    </row>
    <row r="13" spans="1:10" ht="19.5" customHeight="1">
      <c r="A13" s="44"/>
      <c r="B13" s="45"/>
      <c r="C13" s="74"/>
      <c r="D13" s="1"/>
      <c r="E13" s="18"/>
      <c r="F13" s="46"/>
      <c r="G13" s="48"/>
      <c r="H13" s="47"/>
      <c r="I13" s="47"/>
      <c r="J13" s="47"/>
    </row>
    <row r="14" spans="2:10" ht="13.5">
      <c r="B14" s="45"/>
      <c r="C14" s="74"/>
      <c r="D14" s="45"/>
      <c r="E14" s="48"/>
      <c r="F14" s="13"/>
      <c r="G14" s="48"/>
      <c r="H14" s="47"/>
      <c r="I14" s="47"/>
      <c r="J14" s="47"/>
    </row>
    <row r="15" spans="2:10" ht="13.5">
      <c r="B15" s="45"/>
      <c r="C15" s="74"/>
      <c r="D15" s="45"/>
      <c r="E15" s="48"/>
      <c r="F15" s="13"/>
      <c r="G15" s="48"/>
      <c r="H15" s="47"/>
      <c r="I15" s="47"/>
      <c r="J15" s="47"/>
    </row>
    <row r="16" spans="2:10" ht="13.5">
      <c r="B16" s="45"/>
      <c r="C16" s="75"/>
      <c r="D16" s="45"/>
      <c r="E16" s="48"/>
      <c r="F16" s="13"/>
      <c r="G16" s="48"/>
      <c r="H16" s="47"/>
      <c r="I16" s="47"/>
      <c r="J16" s="47"/>
    </row>
    <row r="17" spans="2:10" ht="13.5">
      <c r="B17" s="45"/>
      <c r="C17" s="74"/>
      <c r="D17" s="45"/>
      <c r="E17" s="48"/>
      <c r="F17" s="13"/>
      <c r="G17" s="48"/>
      <c r="H17" s="47"/>
      <c r="I17" s="47"/>
      <c r="J17" s="47"/>
    </row>
    <row r="18" spans="2:10" ht="13.5">
      <c r="B18" s="45"/>
      <c r="C18" s="74"/>
      <c r="D18" s="45"/>
      <c r="E18" s="48"/>
      <c r="F18" s="13"/>
      <c r="G18" s="48"/>
      <c r="H18" s="47"/>
      <c r="I18" s="47"/>
      <c r="J18" s="47"/>
    </row>
    <row r="19" spans="2:10" ht="13.5">
      <c r="B19" s="45"/>
      <c r="C19" s="74"/>
      <c r="D19" s="45"/>
      <c r="E19" s="48"/>
      <c r="F19" s="13"/>
      <c r="G19" s="48"/>
      <c r="H19" s="47"/>
      <c r="I19" s="47"/>
      <c r="J19" s="47"/>
    </row>
    <row r="20" spans="2:10" ht="13.5">
      <c r="B20" s="45"/>
      <c r="C20" s="74"/>
      <c r="D20" s="45"/>
      <c r="E20" s="48"/>
      <c r="F20" s="13"/>
      <c r="G20" s="48"/>
      <c r="H20" s="47"/>
      <c r="I20" s="47"/>
      <c r="J20" s="47"/>
    </row>
    <row r="21" ht="13.5">
      <c r="D21" s="45"/>
    </row>
  </sheetData>
  <mergeCells count="3">
    <mergeCell ref="A1:E1"/>
    <mergeCell ref="G1:J1"/>
    <mergeCell ref="B3:E3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&amp;L&amp;"굴림체,굵게"&amp;12재   정&amp;R&amp;"Times New Roman,보통"&amp;12Public Finance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zoomScaleSheetLayoutView="100" workbookViewId="0" topLeftCell="A1">
      <pane xSplit="1" ySplit="6" topLeftCell="X10" activePane="bottomRight" state="frozen"/>
      <selection pane="topLeft" activeCell="A1" sqref="A1"/>
      <selection pane="topRight" activeCell="X1" sqref="X1"/>
      <selection pane="bottomLeft" activeCell="A10" sqref="A10"/>
      <selection pane="bottomRight" activeCell="D24" sqref="D24"/>
    </sheetView>
  </sheetViews>
  <sheetFormatPr defaultColWidth="8.88671875" defaultRowHeight="13.5"/>
  <cols>
    <col min="1" max="1" width="14.5546875" style="76" customWidth="1"/>
    <col min="2" max="8" width="9.5546875" style="77" customWidth="1"/>
    <col min="9" max="9" width="2.77734375" style="77" customWidth="1"/>
    <col min="10" max="10" width="10.3359375" style="76" customWidth="1"/>
    <col min="11" max="14" width="10.3359375" style="78" customWidth="1"/>
    <col min="15" max="15" width="10.3359375" style="76" customWidth="1"/>
    <col min="16" max="16" width="10.3359375" style="79" customWidth="1"/>
    <col min="17" max="17" width="14.5546875" style="79" customWidth="1"/>
    <col min="18" max="19" width="9.77734375" style="79" customWidth="1"/>
    <col min="20" max="20" width="9.77734375" style="76" customWidth="1"/>
    <col min="21" max="22" width="9.77734375" style="79" customWidth="1"/>
    <col min="23" max="24" width="9.77734375" style="77" customWidth="1"/>
    <col min="25" max="25" width="2.77734375" style="77" customWidth="1"/>
    <col min="26" max="27" width="9.77734375" style="77" customWidth="1"/>
    <col min="28" max="28" width="9.77734375" style="76" customWidth="1"/>
    <col min="29" max="32" width="9.77734375" style="78" customWidth="1"/>
    <col min="33" max="16384" width="8.88671875" style="80" customWidth="1"/>
  </cols>
  <sheetData>
    <row r="1" spans="1:32" s="85" customFormat="1" ht="45" customHeight="1">
      <c r="A1" s="51" t="s">
        <v>59</v>
      </c>
      <c r="B1" s="51"/>
      <c r="C1" s="51"/>
      <c r="D1" s="51"/>
      <c r="E1" s="51"/>
      <c r="F1" s="51"/>
      <c r="G1" s="51"/>
      <c r="H1" s="51"/>
      <c r="I1" s="81"/>
      <c r="J1" s="8" t="s">
        <v>60</v>
      </c>
      <c r="K1" s="8"/>
      <c r="L1" s="8"/>
      <c r="M1" s="8"/>
      <c r="N1" s="8"/>
      <c r="O1" s="8"/>
      <c r="P1" s="8"/>
      <c r="Q1" s="82" t="s">
        <v>61</v>
      </c>
      <c r="R1" s="82"/>
      <c r="S1" s="82"/>
      <c r="T1" s="82"/>
      <c r="U1" s="82"/>
      <c r="V1" s="82"/>
      <c r="W1" s="82"/>
      <c r="X1" s="82"/>
      <c r="Y1" s="83"/>
      <c r="Z1" s="84" t="s">
        <v>62</v>
      </c>
      <c r="AA1" s="84"/>
      <c r="AB1" s="84"/>
      <c r="AC1" s="84"/>
      <c r="AD1" s="84"/>
      <c r="AE1" s="84"/>
      <c r="AF1" s="84"/>
    </row>
    <row r="2" spans="1:32" s="78" customFormat="1" ht="25.5" customHeight="1">
      <c r="A2" s="86" t="s">
        <v>32</v>
      </c>
      <c r="B2" s="87"/>
      <c r="C2" s="87"/>
      <c r="D2" s="87"/>
      <c r="E2" s="87"/>
      <c r="F2" s="87"/>
      <c r="G2" s="87"/>
      <c r="H2" s="87"/>
      <c r="I2" s="88"/>
      <c r="J2" s="89"/>
      <c r="K2" s="86"/>
      <c r="L2" s="86"/>
      <c r="M2" s="86"/>
      <c r="N2" s="89"/>
      <c r="O2" s="89"/>
      <c r="P2" s="14" t="s">
        <v>33</v>
      </c>
      <c r="Q2" s="86" t="s">
        <v>32</v>
      </c>
      <c r="R2" s="86"/>
      <c r="S2" s="86"/>
      <c r="T2" s="89"/>
      <c r="U2" s="90"/>
      <c r="V2" s="90"/>
      <c r="W2" s="87"/>
      <c r="X2" s="87"/>
      <c r="Y2" s="88"/>
      <c r="Z2" s="87"/>
      <c r="AA2" s="87"/>
      <c r="AB2" s="89"/>
      <c r="AC2" s="86"/>
      <c r="AD2" s="86"/>
      <c r="AE2" s="86"/>
      <c r="AF2" s="86"/>
    </row>
    <row r="3" spans="1:32" s="78" customFormat="1" ht="16.5" customHeight="1">
      <c r="A3" s="16" t="s">
        <v>7</v>
      </c>
      <c r="B3" s="91" t="s">
        <v>63</v>
      </c>
      <c r="C3" s="91"/>
      <c r="D3" s="91"/>
      <c r="E3" s="17" t="s">
        <v>64</v>
      </c>
      <c r="F3" s="17"/>
      <c r="G3" s="17"/>
      <c r="H3" s="17"/>
      <c r="I3" s="92"/>
      <c r="J3" s="93" t="s">
        <v>65</v>
      </c>
      <c r="K3" s="93"/>
      <c r="L3" s="93"/>
      <c r="M3" s="93"/>
      <c r="N3" s="93"/>
      <c r="O3" s="93"/>
      <c r="P3" s="93"/>
      <c r="Q3" s="19" t="s">
        <v>7</v>
      </c>
      <c r="R3" s="94" t="s">
        <v>66</v>
      </c>
      <c r="S3" s="94"/>
      <c r="T3" s="94"/>
      <c r="U3" s="94"/>
      <c r="V3" s="55" t="s">
        <v>67</v>
      </c>
      <c r="W3" s="55"/>
      <c r="X3" s="55"/>
      <c r="Y3" s="16"/>
      <c r="Z3" s="95" t="s">
        <v>67</v>
      </c>
      <c r="AA3" s="95"/>
      <c r="AB3" s="95"/>
      <c r="AC3" s="95"/>
      <c r="AD3" s="17" t="s">
        <v>68</v>
      </c>
      <c r="AE3" s="17"/>
      <c r="AF3" s="17"/>
    </row>
    <row r="4" spans="1:32" s="78" customFormat="1" ht="16.5" customHeight="1">
      <c r="A4" s="16" t="s">
        <v>69</v>
      </c>
      <c r="B4" s="96"/>
      <c r="C4" s="22" t="s">
        <v>70</v>
      </c>
      <c r="D4" s="24" t="s">
        <v>71</v>
      </c>
      <c r="E4" s="24" t="s">
        <v>39</v>
      </c>
      <c r="F4" s="97" t="s">
        <v>72</v>
      </c>
      <c r="G4" s="97"/>
      <c r="H4" s="97"/>
      <c r="I4" s="16"/>
      <c r="J4" s="98" t="s">
        <v>73</v>
      </c>
      <c r="K4" s="98"/>
      <c r="L4" s="97" t="s">
        <v>74</v>
      </c>
      <c r="M4" s="97"/>
      <c r="N4" s="97"/>
      <c r="O4" s="97"/>
      <c r="P4" s="97"/>
      <c r="Q4" s="56" t="s">
        <v>69</v>
      </c>
      <c r="R4" s="99" t="s">
        <v>74</v>
      </c>
      <c r="S4" s="99"/>
      <c r="T4" s="99"/>
      <c r="U4" s="99"/>
      <c r="V4" s="100" t="s">
        <v>75</v>
      </c>
      <c r="W4" s="100"/>
      <c r="X4" s="100"/>
      <c r="Y4" s="16"/>
      <c r="Z4" s="101" t="s">
        <v>72</v>
      </c>
      <c r="AA4" s="99" t="s">
        <v>74</v>
      </c>
      <c r="AB4" s="99"/>
      <c r="AC4" s="99"/>
      <c r="AD4" s="25" t="s">
        <v>76</v>
      </c>
      <c r="AE4" s="25"/>
      <c r="AF4" s="25"/>
    </row>
    <row r="5" spans="1:32" s="78" customFormat="1" ht="16.5" customHeight="1">
      <c r="A5" s="16" t="s">
        <v>77</v>
      </c>
      <c r="B5" s="26" t="s">
        <v>78</v>
      </c>
      <c r="C5" s="26" t="s">
        <v>79</v>
      </c>
      <c r="D5" s="26" t="s">
        <v>80</v>
      </c>
      <c r="E5" s="26"/>
      <c r="F5" s="58" t="s">
        <v>81</v>
      </c>
      <c r="G5" s="22" t="s">
        <v>82</v>
      </c>
      <c r="H5" s="22" t="s">
        <v>83</v>
      </c>
      <c r="I5" s="16"/>
      <c r="J5" s="101" t="s">
        <v>84</v>
      </c>
      <c r="K5" s="24" t="s">
        <v>85</v>
      </c>
      <c r="L5" s="24" t="s">
        <v>81</v>
      </c>
      <c r="M5" s="24" t="s">
        <v>86</v>
      </c>
      <c r="N5" s="24" t="s">
        <v>87</v>
      </c>
      <c r="O5" s="102" t="s">
        <v>88</v>
      </c>
      <c r="P5" s="58" t="s">
        <v>89</v>
      </c>
      <c r="Q5" s="56" t="s">
        <v>77</v>
      </c>
      <c r="R5" s="102" t="s">
        <v>90</v>
      </c>
      <c r="S5" s="102" t="s">
        <v>91</v>
      </c>
      <c r="T5" s="101" t="s">
        <v>92</v>
      </c>
      <c r="U5" s="102" t="s">
        <v>93</v>
      </c>
      <c r="V5" s="102" t="s">
        <v>81</v>
      </c>
      <c r="W5" s="102" t="s">
        <v>94</v>
      </c>
      <c r="X5" s="103" t="s">
        <v>95</v>
      </c>
      <c r="Y5" s="18"/>
      <c r="Z5" s="101" t="s">
        <v>96</v>
      </c>
      <c r="AA5" s="16" t="s">
        <v>81</v>
      </c>
      <c r="AB5" s="96" t="s">
        <v>97</v>
      </c>
      <c r="AC5" s="56" t="s">
        <v>98</v>
      </c>
      <c r="AD5" s="24" t="s">
        <v>39</v>
      </c>
      <c r="AE5" s="24" t="s">
        <v>99</v>
      </c>
      <c r="AF5" s="22" t="s">
        <v>100</v>
      </c>
    </row>
    <row r="6" spans="1:32" s="78" customFormat="1" ht="25.5" customHeight="1">
      <c r="A6" s="27" t="s">
        <v>101</v>
      </c>
      <c r="B6" s="30" t="s">
        <v>50</v>
      </c>
      <c r="C6" s="30" t="s">
        <v>102</v>
      </c>
      <c r="D6" s="30" t="s">
        <v>102</v>
      </c>
      <c r="E6" s="30" t="s">
        <v>50</v>
      </c>
      <c r="F6" s="30" t="s">
        <v>103</v>
      </c>
      <c r="G6" s="104" t="s">
        <v>104</v>
      </c>
      <c r="H6" s="105" t="s">
        <v>105</v>
      </c>
      <c r="I6" s="16"/>
      <c r="J6" s="106" t="s">
        <v>106</v>
      </c>
      <c r="K6" s="28" t="s">
        <v>107</v>
      </c>
      <c r="L6" s="28" t="s">
        <v>50</v>
      </c>
      <c r="M6" s="28" t="s">
        <v>108</v>
      </c>
      <c r="N6" s="107" t="s">
        <v>109</v>
      </c>
      <c r="O6" s="28" t="s">
        <v>110</v>
      </c>
      <c r="P6" s="30" t="s">
        <v>111</v>
      </c>
      <c r="Q6" s="106" t="s">
        <v>101</v>
      </c>
      <c r="R6" s="108" t="s">
        <v>112</v>
      </c>
      <c r="S6" s="109" t="s">
        <v>113</v>
      </c>
      <c r="T6" s="110" t="s">
        <v>114</v>
      </c>
      <c r="U6" s="28" t="s">
        <v>115</v>
      </c>
      <c r="V6" s="30" t="s">
        <v>50</v>
      </c>
      <c r="W6" s="111" t="s">
        <v>116</v>
      </c>
      <c r="X6" s="64" t="s">
        <v>117</v>
      </c>
      <c r="Y6" s="18"/>
      <c r="Z6" s="110" t="s">
        <v>118</v>
      </c>
      <c r="AA6" s="112" t="s">
        <v>50</v>
      </c>
      <c r="AB6" s="113" t="s">
        <v>119</v>
      </c>
      <c r="AC6" s="28" t="s">
        <v>120</v>
      </c>
      <c r="AD6" s="28" t="s">
        <v>50</v>
      </c>
      <c r="AE6" s="113" t="s">
        <v>121</v>
      </c>
      <c r="AF6" s="114" t="s">
        <v>122</v>
      </c>
    </row>
    <row r="7" spans="1:32" s="78" customFormat="1" ht="41.25" customHeight="1">
      <c r="A7" s="56">
        <v>2003</v>
      </c>
      <c r="B7" s="36">
        <f>SUM(C7,D7,AD7)</f>
        <v>6578833</v>
      </c>
      <c r="C7" s="66">
        <f>SUM(F7,V7,AE7)</f>
        <v>2734719</v>
      </c>
      <c r="D7" s="66">
        <f>SUM(L7,AA7,AF7)</f>
        <v>3737207</v>
      </c>
      <c r="E7" s="36">
        <f>SUM(F7,L7)</f>
        <v>5344351</v>
      </c>
      <c r="F7" s="36">
        <f>SUM(G7:K7)</f>
        <v>1716700</v>
      </c>
      <c r="G7" s="38">
        <v>744663</v>
      </c>
      <c r="H7" s="38">
        <v>953668</v>
      </c>
      <c r="I7" s="38"/>
      <c r="J7" s="38">
        <v>18369</v>
      </c>
      <c r="K7" s="36" t="s">
        <v>28</v>
      </c>
      <c r="L7" s="36">
        <f>SUM(M7,N7,O7,P7,R7,S7,T7,U7)</f>
        <v>3627651</v>
      </c>
      <c r="M7" s="38">
        <v>764947</v>
      </c>
      <c r="N7" s="38">
        <v>184533</v>
      </c>
      <c r="O7" s="38">
        <v>569444</v>
      </c>
      <c r="P7" s="36">
        <v>265142</v>
      </c>
      <c r="Q7" s="56">
        <v>2003</v>
      </c>
      <c r="R7" s="36">
        <v>159286</v>
      </c>
      <c r="S7" s="115">
        <v>3148</v>
      </c>
      <c r="T7" s="115">
        <v>1242925</v>
      </c>
      <c r="U7" s="115">
        <v>438226</v>
      </c>
      <c r="V7" s="36">
        <f>SUM(W7:Z7)</f>
        <v>1018019</v>
      </c>
      <c r="W7" s="115" t="s">
        <v>28</v>
      </c>
      <c r="X7" s="115">
        <v>67286</v>
      </c>
      <c r="Y7" s="115"/>
      <c r="Z7" s="36">
        <v>950733</v>
      </c>
      <c r="AA7" s="36">
        <f>SUM(AB7:AC7)</f>
        <v>109556</v>
      </c>
      <c r="AB7" s="115">
        <v>29996</v>
      </c>
      <c r="AC7" s="115">
        <v>79560</v>
      </c>
      <c r="AD7" s="115">
        <v>106907</v>
      </c>
      <c r="AE7" s="115" t="s">
        <v>28</v>
      </c>
      <c r="AF7" s="16" t="s">
        <v>28</v>
      </c>
    </row>
    <row r="8" spans="1:32" s="78" customFormat="1" ht="41.25" customHeight="1">
      <c r="A8" s="56">
        <v>2004</v>
      </c>
      <c r="B8" s="36">
        <f>SUM(C8,D8,AD8)</f>
        <v>6310412</v>
      </c>
      <c r="C8" s="66">
        <f>SUM(F8,V8,AE8)</f>
        <v>2321066</v>
      </c>
      <c r="D8" s="66">
        <f>SUM(L8,AA8,AF8)</f>
        <v>3901777</v>
      </c>
      <c r="E8" s="36">
        <f>SUM(F8,L8)</f>
        <v>5123808</v>
      </c>
      <c r="F8" s="36">
        <f>SUM(G8:K8)</f>
        <v>1335786</v>
      </c>
      <c r="G8" s="116">
        <v>551477</v>
      </c>
      <c r="H8" s="117">
        <v>762551</v>
      </c>
      <c r="I8" s="117"/>
      <c r="J8" s="117">
        <v>21758</v>
      </c>
      <c r="K8" s="117" t="s">
        <v>28</v>
      </c>
      <c r="L8" s="36">
        <f>SUM(M8,N8,O8,P8,R8,S8,T8,U8)</f>
        <v>3788022</v>
      </c>
      <c r="M8" s="117">
        <v>808364</v>
      </c>
      <c r="N8" s="117">
        <v>205657</v>
      </c>
      <c r="O8" s="116">
        <v>570526</v>
      </c>
      <c r="P8" s="117">
        <v>426922</v>
      </c>
      <c r="Q8" s="56">
        <v>2004</v>
      </c>
      <c r="R8" s="66">
        <v>188302</v>
      </c>
      <c r="S8" s="118" t="s">
        <v>28</v>
      </c>
      <c r="T8" s="118">
        <v>1210275</v>
      </c>
      <c r="U8" s="118">
        <v>377976</v>
      </c>
      <c r="V8" s="36">
        <f>SUM(W8:Z8)</f>
        <v>985280</v>
      </c>
      <c r="W8" s="118" t="s">
        <v>28</v>
      </c>
      <c r="X8" s="118">
        <v>73630</v>
      </c>
      <c r="Y8" s="118"/>
      <c r="Z8" s="118">
        <v>911650</v>
      </c>
      <c r="AA8" s="36">
        <f>SUM(AB8:AC8)</f>
        <v>113755</v>
      </c>
      <c r="AB8" s="118">
        <v>31939</v>
      </c>
      <c r="AC8" s="118">
        <v>81816</v>
      </c>
      <c r="AD8" s="118">
        <v>87569</v>
      </c>
      <c r="AE8" s="118" t="s">
        <v>28</v>
      </c>
      <c r="AF8" s="16" t="s">
        <v>28</v>
      </c>
    </row>
    <row r="9" spans="1:32" s="78" customFormat="1" ht="41.25" customHeight="1">
      <c r="A9" s="56">
        <v>2005</v>
      </c>
      <c r="B9" s="36">
        <v>6566320</v>
      </c>
      <c r="C9" s="66">
        <v>2603039</v>
      </c>
      <c r="D9" s="66">
        <v>3963281</v>
      </c>
      <c r="E9" s="36">
        <v>5384516</v>
      </c>
      <c r="F9" s="36">
        <v>1612230</v>
      </c>
      <c r="G9" s="116">
        <v>742848</v>
      </c>
      <c r="H9" s="117">
        <v>847628</v>
      </c>
      <c r="I9" s="117"/>
      <c r="J9" s="117">
        <v>21754</v>
      </c>
      <c r="K9" s="117" t="s">
        <v>28</v>
      </c>
      <c r="L9" s="36">
        <v>3772286</v>
      </c>
      <c r="M9" s="117">
        <v>888488</v>
      </c>
      <c r="N9" s="117">
        <v>330320</v>
      </c>
      <c r="O9" s="116">
        <v>620508</v>
      </c>
      <c r="P9" s="117">
        <v>738594</v>
      </c>
      <c r="Q9" s="56">
        <v>2005</v>
      </c>
      <c r="R9" s="66" t="s">
        <v>28</v>
      </c>
      <c r="S9" s="118" t="s">
        <v>28</v>
      </c>
      <c r="T9" s="118">
        <v>1101879</v>
      </c>
      <c r="U9" s="118">
        <v>92497</v>
      </c>
      <c r="V9" s="36">
        <v>933158</v>
      </c>
      <c r="W9" s="118" t="s">
        <v>28</v>
      </c>
      <c r="X9" s="118">
        <v>52832</v>
      </c>
      <c r="Y9" s="118"/>
      <c r="Z9" s="118">
        <v>880326</v>
      </c>
      <c r="AA9" s="36">
        <v>113598</v>
      </c>
      <c r="AB9" s="118">
        <v>38581</v>
      </c>
      <c r="AC9" s="118">
        <v>75017</v>
      </c>
      <c r="AD9" s="118">
        <v>135048</v>
      </c>
      <c r="AE9" s="118">
        <v>57651</v>
      </c>
      <c r="AF9" s="118">
        <v>77397</v>
      </c>
    </row>
    <row r="10" spans="1:32" s="78" customFormat="1" ht="41.25" customHeight="1">
      <c r="A10" s="56">
        <v>2006</v>
      </c>
      <c r="B10" s="36">
        <v>7756581</v>
      </c>
      <c r="C10" s="66">
        <v>3497084</v>
      </c>
      <c r="D10" s="66">
        <v>4259497</v>
      </c>
      <c r="E10" s="36">
        <v>6278098</v>
      </c>
      <c r="F10" s="36">
        <v>2280556</v>
      </c>
      <c r="G10" s="116">
        <v>1075044</v>
      </c>
      <c r="H10" s="117">
        <v>1181845</v>
      </c>
      <c r="I10" s="117"/>
      <c r="J10" s="117">
        <v>23667</v>
      </c>
      <c r="K10" s="119">
        <v>0</v>
      </c>
      <c r="L10" s="36">
        <v>3997542</v>
      </c>
      <c r="M10" s="117">
        <v>870804</v>
      </c>
      <c r="N10" s="117">
        <v>386273</v>
      </c>
      <c r="O10" s="116">
        <v>754334</v>
      </c>
      <c r="P10" s="117">
        <v>603468</v>
      </c>
      <c r="Q10" s="56">
        <v>2006</v>
      </c>
      <c r="R10" s="66">
        <v>36</v>
      </c>
      <c r="S10" s="120">
        <v>0</v>
      </c>
      <c r="T10" s="118">
        <v>1327984</v>
      </c>
      <c r="U10" s="118">
        <v>54679</v>
      </c>
      <c r="V10" s="36">
        <v>1160814</v>
      </c>
      <c r="W10" s="120">
        <v>0</v>
      </c>
      <c r="X10" s="118">
        <v>63510</v>
      </c>
      <c r="Y10" s="118"/>
      <c r="Z10" s="118">
        <v>1097304</v>
      </c>
      <c r="AA10" s="36">
        <v>132778</v>
      </c>
      <c r="AB10" s="118">
        <v>53169</v>
      </c>
      <c r="AC10" s="118">
        <v>79609</v>
      </c>
      <c r="AD10" s="118">
        <v>184891</v>
      </c>
      <c r="AE10" s="118">
        <v>55714</v>
      </c>
      <c r="AF10" s="118">
        <v>129177</v>
      </c>
    </row>
    <row r="11" spans="1:32" s="78" customFormat="1" ht="41.25" customHeight="1">
      <c r="A11" s="121">
        <v>2007</v>
      </c>
      <c r="B11" s="122">
        <f aca="true" t="shared" si="0" ref="B11:B18">SUM(C11:D11)</f>
        <v>11361058</v>
      </c>
      <c r="C11" s="42">
        <f aca="true" t="shared" si="1" ref="C11:C18">SUM(F11,V11,AE11)</f>
        <v>5176538</v>
      </c>
      <c r="D11" s="42">
        <f aca="true" t="shared" si="2" ref="D11:D18">SUM(L11,AA11,AF11)</f>
        <v>6184520</v>
      </c>
      <c r="E11" s="122">
        <f aca="true" t="shared" si="3" ref="E11:E18">SUM(F11,L11)</f>
        <v>9915222</v>
      </c>
      <c r="F11" s="42">
        <f>SUM(G11:K11)</f>
        <v>3932218</v>
      </c>
      <c r="G11" s="42">
        <v>2556013</v>
      </c>
      <c r="H11" s="42">
        <v>1347180</v>
      </c>
      <c r="I11" s="42"/>
      <c r="J11" s="42">
        <v>29025</v>
      </c>
      <c r="K11" s="123">
        <v>0</v>
      </c>
      <c r="L11" s="42">
        <f>SUM(M11:P11,R11:U11)</f>
        <v>5983004</v>
      </c>
      <c r="M11" s="42">
        <v>1120347</v>
      </c>
      <c r="N11" s="42">
        <v>464583</v>
      </c>
      <c r="O11" s="42">
        <v>848053</v>
      </c>
      <c r="P11" s="42">
        <v>2134585</v>
      </c>
      <c r="Q11" s="121">
        <v>2007</v>
      </c>
      <c r="R11" s="42">
        <v>111</v>
      </c>
      <c r="S11" s="123">
        <v>0</v>
      </c>
      <c r="T11" s="42">
        <v>1264350</v>
      </c>
      <c r="U11" s="42">
        <v>150975</v>
      </c>
      <c r="V11" s="42">
        <f>SUM(W11:Z11)</f>
        <v>1210644</v>
      </c>
      <c r="W11" s="123">
        <v>0</v>
      </c>
      <c r="X11" s="42">
        <v>77997</v>
      </c>
      <c r="Y11" s="124"/>
      <c r="Z11" s="124">
        <v>1132647</v>
      </c>
      <c r="AA11" s="124">
        <f>SUM(AB11:AC11)</f>
        <v>145890</v>
      </c>
      <c r="AB11" s="124">
        <v>56185</v>
      </c>
      <c r="AC11" s="124">
        <v>89705</v>
      </c>
      <c r="AD11" s="124">
        <f>SUM(AE11:AF11)</f>
        <v>89302</v>
      </c>
      <c r="AE11" s="124">
        <v>33676</v>
      </c>
      <c r="AF11" s="124">
        <v>55626</v>
      </c>
    </row>
    <row r="12" spans="1:32" s="78" customFormat="1" ht="41.25" customHeight="1">
      <c r="A12" s="125" t="s">
        <v>123</v>
      </c>
      <c r="B12" s="66">
        <f t="shared" si="0"/>
        <v>5697720</v>
      </c>
      <c r="C12" s="66">
        <f t="shared" si="1"/>
        <v>1404918</v>
      </c>
      <c r="D12" s="66">
        <f t="shared" si="2"/>
        <v>4292802</v>
      </c>
      <c r="E12" s="66">
        <f t="shared" si="3"/>
        <v>4837038</v>
      </c>
      <c r="F12" s="66">
        <f aca="true" t="shared" si="4" ref="F12:F18">SUM(G12:K12)</f>
        <v>618839</v>
      </c>
      <c r="G12" s="126">
        <v>311718</v>
      </c>
      <c r="H12" s="126">
        <v>299306</v>
      </c>
      <c r="I12" s="66"/>
      <c r="J12" s="126">
        <v>7815</v>
      </c>
      <c r="K12" s="127">
        <v>0</v>
      </c>
      <c r="L12" s="66">
        <f aca="true" t="shared" si="5" ref="L12:L18">SUM(M12:P12,R12:U12)</f>
        <v>4218199</v>
      </c>
      <c r="M12" s="126">
        <v>433938</v>
      </c>
      <c r="N12" s="126">
        <v>126856</v>
      </c>
      <c r="O12" s="126">
        <v>258462</v>
      </c>
      <c r="P12" s="126">
        <v>2134585</v>
      </c>
      <c r="Q12" s="125" t="s">
        <v>123</v>
      </c>
      <c r="R12" s="66">
        <v>8</v>
      </c>
      <c r="S12" s="120">
        <v>0</v>
      </c>
      <c r="T12" s="126">
        <v>1264350</v>
      </c>
      <c r="U12" s="120">
        <v>0</v>
      </c>
      <c r="V12" s="115">
        <v>780081</v>
      </c>
      <c r="W12" s="120">
        <v>0</v>
      </c>
      <c r="X12" s="126">
        <v>19248</v>
      </c>
      <c r="Y12" s="118"/>
      <c r="Z12" s="126">
        <v>760833</v>
      </c>
      <c r="AA12" s="118">
        <f aca="true" t="shared" si="6" ref="AA12:AA18">SUM(AB12:AC12)</f>
        <v>56849</v>
      </c>
      <c r="AB12" s="126">
        <v>11230</v>
      </c>
      <c r="AC12" s="126">
        <v>45619</v>
      </c>
      <c r="AD12" s="118">
        <f>SUM(AE12:AF12)</f>
        <v>23752</v>
      </c>
      <c r="AE12" s="126">
        <v>5998</v>
      </c>
      <c r="AF12" s="126">
        <v>17754</v>
      </c>
    </row>
    <row r="13" spans="1:32" s="78" customFormat="1" ht="41.25" customHeight="1">
      <c r="A13" s="125" t="s">
        <v>124</v>
      </c>
      <c r="B13" s="66">
        <f t="shared" si="0"/>
        <v>409139</v>
      </c>
      <c r="C13" s="66">
        <f t="shared" si="1"/>
        <v>257994</v>
      </c>
      <c r="D13" s="66">
        <f t="shared" si="2"/>
        <v>151145</v>
      </c>
      <c r="E13" s="66">
        <f t="shared" si="3"/>
        <v>346753</v>
      </c>
      <c r="F13" s="66">
        <f t="shared" si="4"/>
        <v>207768</v>
      </c>
      <c r="G13" s="126">
        <v>94337</v>
      </c>
      <c r="H13" s="126">
        <v>110802</v>
      </c>
      <c r="I13" s="66"/>
      <c r="J13" s="126">
        <v>2629</v>
      </c>
      <c r="K13" s="127">
        <v>0</v>
      </c>
      <c r="L13" s="66">
        <f t="shared" si="5"/>
        <v>138985</v>
      </c>
      <c r="M13" s="126">
        <v>17723</v>
      </c>
      <c r="N13" s="126">
        <v>48102</v>
      </c>
      <c r="O13" s="126">
        <v>73075</v>
      </c>
      <c r="P13" s="127">
        <v>0</v>
      </c>
      <c r="Q13" s="125" t="s">
        <v>124</v>
      </c>
      <c r="R13" s="66">
        <v>85</v>
      </c>
      <c r="S13" s="120">
        <v>0</v>
      </c>
      <c r="T13" s="120">
        <v>0</v>
      </c>
      <c r="U13" s="120">
        <v>0</v>
      </c>
      <c r="V13" s="115">
        <f aca="true" t="shared" si="7" ref="V13:V18">SUM(W13:Z13)</f>
        <v>45671</v>
      </c>
      <c r="W13" s="120">
        <v>0</v>
      </c>
      <c r="X13" s="126">
        <v>2155</v>
      </c>
      <c r="Y13" s="118"/>
      <c r="Z13" s="126">
        <v>43516</v>
      </c>
      <c r="AA13" s="118">
        <f t="shared" si="6"/>
        <v>399</v>
      </c>
      <c r="AB13" s="126">
        <v>378</v>
      </c>
      <c r="AC13" s="126">
        <v>21</v>
      </c>
      <c r="AD13" s="118">
        <f aca="true" t="shared" si="8" ref="AD13:AD18">SUM(AE13:AF13)</f>
        <v>16316</v>
      </c>
      <c r="AE13" s="126">
        <v>4555</v>
      </c>
      <c r="AF13" s="126">
        <v>11761</v>
      </c>
    </row>
    <row r="14" spans="1:32" s="78" customFormat="1" ht="41.25" customHeight="1">
      <c r="A14" s="125" t="s">
        <v>125</v>
      </c>
      <c r="B14" s="66">
        <f t="shared" si="0"/>
        <v>628680</v>
      </c>
      <c r="C14" s="66">
        <f t="shared" si="1"/>
        <v>376729</v>
      </c>
      <c r="D14" s="66">
        <f t="shared" si="2"/>
        <v>251951</v>
      </c>
      <c r="E14" s="66">
        <f t="shared" si="3"/>
        <v>552341</v>
      </c>
      <c r="F14" s="66">
        <f t="shared" si="4"/>
        <v>311132</v>
      </c>
      <c r="G14" s="126">
        <v>143223</v>
      </c>
      <c r="H14" s="126">
        <v>163842</v>
      </c>
      <c r="I14" s="66"/>
      <c r="J14" s="126">
        <v>4067</v>
      </c>
      <c r="K14" s="127">
        <v>0</v>
      </c>
      <c r="L14" s="66">
        <f t="shared" si="5"/>
        <v>241209</v>
      </c>
      <c r="M14" s="126">
        <v>91985</v>
      </c>
      <c r="N14" s="126">
        <v>56447</v>
      </c>
      <c r="O14" s="126">
        <v>92775</v>
      </c>
      <c r="P14" s="127">
        <v>0</v>
      </c>
      <c r="Q14" s="125" t="s">
        <v>125</v>
      </c>
      <c r="R14" s="66">
        <v>2</v>
      </c>
      <c r="S14" s="120">
        <v>0</v>
      </c>
      <c r="T14" s="120">
        <v>0</v>
      </c>
      <c r="U14" s="120">
        <v>0</v>
      </c>
      <c r="V14" s="115">
        <f t="shared" si="7"/>
        <v>63842</v>
      </c>
      <c r="W14" s="120">
        <v>0</v>
      </c>
      <c r="X14" s="126">
        <v>7293</v>
      </c>
      <c r="Y14" s="118"/>
      <c r="Z14" s="126">
        <v>56549</v>
      </c>
      <c r="AA14" s="118">
        <f t="shared" si="6"/>
        <v>3844</v>
      </c>
      <c r="AB14" s="126">
        <v>3835</v>
      </c>
      <c r="AC14" s="126">
        <v>9</v>
      </c>
      <c r="AD14" s="118">
        <f t="shared" si="8"/>
        <v>8653</v>
      </c>
      <c r="AE14" s="126">
        <v>1755</v>
      </c>
      <c r="AF14" s="126">
        <v>6898</v>
      </c>
    </row>
    <row r="15" spans="1:32" s="128" customFormat="1" ht="41.25" customHeight="1">
      <c r="A15" s="125" t="s">
        <v>126</v>
      </c>
      <c r="B15" s="66">
        <f t="shared" si="0"/>
        <v>2724176</v>
      </c>
      <c r="C15" s="66">
        <f t="shared" si="1"/>
        <v>1966005</v>
      </c>
      <c r="D15" s="66">
        <f t="shared" si="2"/>
        <v>758171</v>
      </c>
      <c r="E15" s="66">
        <f t="shared" si="3"/>
        <v>2477215</v>
      </c>
      <c r="F15" s="66">
        <f t="shared" si="4"/>
        <v>1809821</v>
      </c>
      <c r="G15" s="126">
        <v>1531813</v>
      </c>
      <c r="H15" s="126">
        <v>271258</v>
      </c>
      <c r="I15" s="124"/>
      <c r="J15" s="126">
        <v>6750</v>
      </c>
      <c r="K15" s="120">
        <v>0</v>
      </c>
      <c r="L15" s="66">
        <f t="shared" si="5"/>
        <v>667394</v>
      </c>
      <c r="M15" s="126">
        <v>342995</v>
      </c>
      <c r="N15" s="126">
        <v>118708</v>
      </c>
      <c r="O15" s="126">
        <v>205684</v>
      </c>
      <c r="P15" s="120">
        <v>0</v>
      </c>
      <c r="Q15" s="125" t="s">
        <v>126</v>
      </c>
      <c r="R15" s="118">
        <v>7</v>
      </c>
      <c r="S15" s="120">
        <v>0</v>
      </c>
      <c r="T15" s="120">
        <v>0</v>
      </c>
      <c r="U15" s="120">
        <v>0</v>
      </c>
      <c r="V15" s="115">
        <f t="shared" si="7"/>
        <v>143458</v>
      </c>
      <c r="W15" s="120">
        <v>0</v>
      </c>
      <c r="X15" s="126">
        <v>31936</v>
      </c>
      <c r="Y15" s="124"/>
      <c r="Z15" s="126">
        <v>111522</v>
      </c>
      <c r="AA15" s="118">
        <f t="shared" si="6"/>
        <v>69615</v>
      </c>
      <c r="AB15" s="126">
        <v>27005</v>
      </c>
      <c r="AC15" s="126">
        <v>42610</v>
      </c>
      <c r="AD15" s="118">
        <f t="shared" si="8"/>
        <v>33888</v>
      </c>
      <c r="AE15" s="126">
        <v>12726</v>
      </c>
      <c r="AF15" s="126">
        <v>21162</v>
      </c>
    </row>
    <row r="16" spans="1:32" ht="41.25" customHeight="1">
      <c r="A16" s="125" t="s">
        <v>127</v>
      </c>
      <c r="B16" s="66">
        <f t="shared" si="0"/>
        <v>645440</v>
      </c>
      <c r="C16" s="66">
        <f t="shared" si="1"/>
        <v>464029</v>
      </c>
      <c r="D16" s="66">
        <f t="shared" si="2"/>
        <v>181411</v>
      </c>
      <c r="E16" s="66">
        <f t="shared" si="3"/>
        <v>568713</v>
      </c>
      <c r="F16" s="66">
        <f t="shared" si="4"/>
        <v>397268</v>
      </c>
      <c r="G16" s="126">
        <v>212148</v>
      </c>
      <c r="H16" s="126">
        <v>182530</v>
      </c>
      <c r="I16" s="117"/>
      <c r="J16" s="126">
        <v>2590</v>
      </c>
      <c r="K16" s="119">
        <v>0</v>
      </c>
      <c r="L16" s="66">
        <f t="shared" si="5"/>
        <v>171445</v>
      </c>
      <c r="M16" s="126">
        <v>56690</v>
      </c>
      <c r="N16" s="126">
        <v>42596</v>
      </c>
      <c r="O16" s="126">
        <v>72150</v>
      </c>
      <c r="P16" s="119">
        <v>0</v>
      </c>
      <c r="Q16" s="125" t="s">
        <v>127</v>
      </c>
      <c r="R16" s="116">
        <v>9</v>
      </c>
      <c r="S16" s="129">
        <v>0</v>
      </c>
      <c r="T16" s="129">
        <v>0</v>
      </c>
      <c r="U16" s="129">
        <v>0</v>
      </c>
      <c r="V16" s="115">
        <f t="shared" si="7"/>
        <v>64986</v>
      </c>
      <c r="W16" s="129">
        <v>0</v>
      </c>
      <c r="X16" s="126">
        <v>8567</v>
      </c>
      <c r="Y16" s="116"/>
      <c r="Z16" s="126">
        <v>56419</v>
      </c>
      <c r="AA16" s="118">
        <f t="shared" si="6"/>
        <v>6595</v>
      </c>
      <c r="AB16" s="126">
        <v>6584</v>
      </c>
      <c r="AC16" s="126">
        <v>11</v>
      </c>
      <c r="AD16" s="118">
        <f t="shared" si="8"/>
        <v>5146</v>
      </c>
      <c r="AE16" s="126">
        <v>1775</v>
      </c>
      <c r="AF16" s="126">
        <v>3371</v>
      </c>
    </row>
    <row r="17" spans="1:32" ht="41.25" customHeight="1">
      <c r="A17" s="125" t="s">
        <v>128</v>
      </c>
      <c r="B17" s="66">
        <f t="shared" si="0"/>
        <v>927257</v>
      </c>
      <c r="C17" s="66">
        <f t="shared" si="1"/>
        <v>495388</v>
      </c>
      <c r="D17" s="66">
        <f t="shared" si="2"/>
        <v>431869</v>
      </c>
      <c r="E17" s="66">
        <f t="shared" si="3"/>
        <v>820469</v>
      </c>
      <c r="F17" s="66">
        <f t="shared" si="4"/>
        <v>409708</v>
      </c>
      <c r="G17" s="126">
        <v>175952</v>
      </c>
      <c r="H17" s="126">
        <v>231082</v>
      </c>
      <c r="I17" s="117"/>
      <c r="J17" s="126">
        <v>2674</v>
      </c>
      <c r="K17" s="119">
        <v>0</v>
      </c>
      <c r="L17" s="66">
        <f t="shared" si="5"/>
        <v>410761</v>
      </c>
      <c r="M17" s="126">
        <v>131772</v>
      </c>
      <c r="N17" s="126">
        <v>43177</v>
      </c>
      <c r="O17" s="126">
        <v>84837</v>
      </c>
      <c r="P17" s="119">
        <v>0</v>
      </c>
      <c r="Q17" s="125" t="s">
        <v>128</v>
      </c>
      <c r="R17" s="119">
        <v>0</v>
      </c>
      <c r="S17" s="129">
        <v>0</v>
      </c>
      <c r="T17" s="129">
        <v>0</v>
      </c>
      <c r="U17" s="126">
        <v>150975</v>
      </c>
      <c r="V17" s="115">
        <f t="shared" si="7"/>
        <v>77906</v>
      </c>
      <c r="W17" s="129">
        <v>0</v>
      </c>
      <c r="X17" s="126">
        <v>6321</v>
      </c>
      <c r="Y17" s="116"/>
      <c r="Z17" s="126">
        <v>71585</v>
      </c>
      <c r="AA17" s="118">
        <f t="shared" si="6"/>
        <v>7078</v>
      </c>
      <c r="AB17" s="126">
        <v>5668</v>
      </c>
      <c r="AC17" s="126">
        <v>1410</v>
      </c>
      <c r="AD17" s="118">
        <f t="shared" si="8"/>
        <v>21804</v>
      </c>
      <c r="AE17" s="126">
        <v>7774</v>
      </c>
      <c r="AF17" s="126">
        <v>14030</v>
      </c>
    </row>
    <row r="18" spans="1:32" ht="41.25" customHeight="1">
      <c r="A18" s="130" t="s">
        <v>129</v>
      </c>
      <c r="B18" s="131">
        <f t="shared" si="0"/>
        <v>350254</v>
      </c>
      <c r="C18" s="132">
        <f t="shared" si="1"/>
        <v>212892</v>
      </c>
      <c r="D18" s="132">
        <f t="shared" si="2"/>
        <v>137362</v>
      </c>
      <c r="E18" s="132">
        <f t="shared" si="3"/>
        <v>312693</v>
      </c>
      <c r="F18" s="132">
        <f t="shared" si="4"/>
        <v>177682</v>
      </c>
      <c r="G18" s="133">
        <v>86822</v>
      </c>
      <c r="H18" s="133">
        <v>88360</v>
      </c>
      <c r="I18" s="117"/>
      <c r="J18" s="133">
        <v>2500</v>
      </c>
      <c r="K18" s="134">
        <v>0</v>
      </c>
      <c r="L18" s="132">
        <f t="shared" si="5"/>
        <v>135011</v>
      </c>
      <c r="M18" s="133">
        <v>45244</v>
      </c>
      <c r="N18" s="133">
        <v>28697</v>
      </c>
      <c r="O18" s="133">
        <v>61070</v>
      </c>
      <c r="P18" s="134">
        <v>0</v>
      </c>
      <c r="Q18" s="130" t="s">
        <v>129</v>
      </c>
      <c r="R18" s="135">
        <v>0</v>
      </c>
      <c r="S18" s="136">
        <v>0</v>
      </c>
      <c r="T18" s="136">
        <v>0</v>
      </c>
      <c r="U18" s="136">
        <v>0</v>
      </c>
      <c r="V18" s="137">
        <f t="shared" si="7"/>
        <v>34700</v>
      </c>
      <c r="W18" s="136">
        <v>0</v>
      </c>
      <c r="X18" s="133">
        <v>2477</v>
      </c>
      <c r="Y18" s="116"/>
      <c r="Z18" s="133">
        <v>32223</v>
      </c>
      <c r="AA18" s="138">
        <f t="shared" si="6"/>
        <v>1510</v>
      </c>
      <c r="AB18" s="133">
        <v>1485</v>
      </c>
      <c r="AC18" s="133">
        <v>25</v>
      </c>
      <c r="AD18" s="138">
        <f t="shared" si="8"/>
        <v>1351</v>
      </c>
      <c r="AE18" s="133">
        <v>510</v>
      </c>
      <c r="AF18" s="133">
        <v>841</v>
      </c>
    </row>
    <row r="19" spans="1:32" ht="18.75" customHeight="1">
      <c r="A19" s="139" t="s">
        <v>130</v>
      </c>
      <c r="B19" s="140"/>
      <c r="C19" s="140"/>
      <c r="D19" s="140"/>
      <c r="E19" s="140"/>
      <c r="F19" s="140"/>
      <c r="G19" s="140"/>
      <c r="H19" s="141"/>
      <c r="I19" s="141"/>
      <c r="J19" s="142"/>
      <c r="K19" s="142"/>
      <c r="L19" s="142"/>
      <c r="M19" s="142"/>
      <c r="N19" s="141"/>
      <c r="O19" s="143"/>
      <c r="P19" s="143"/>
      <c r="Q19" s="139" t="s">
        <v>130</v>
      </c>
      <c r="R19" s="139"/>
      <c r="S19" s="139"/>
      <c r="T19" s="144"/>
      <c r="U19" s="145"/>
      <c r="V19" s="145"/>
      <c r="W19" s="146"/>
      <c r="X19" s="147"/>
      <c r="Y19" s="146"/>
      <c r="Z19" s="146"/>
      <c r="AA19" s="146"/>
      <c r="AB19" s="144"/>
      <c r="AC19" s="142"/>
      <c r="AD19" s="142"/>
      <c r="AE19" s="142"/>
      <c r="AF19" s="142"/>
    </row>
    <row r="20" spans="1:32" ht="15.75" customHeight="1">
      <c r="A20" s="139" t="s">
        <v>131</v>
      </c>
      <c r="B20" s="148"/>
      <c r="C20" s="148"/>
      <c r="D20" s="148"/>
      <c r="E20" s="148"/>
      <c r="F20" s="148"/>
      <c r="G20" s="148"/>
      <c r="H20" s="149"/>
      <c r="I20" s="149"/>
      <c r="J20" s="142"/>
      <c r="K20" s="142"/>
      <c r="L20" s="142"/>
      <c r="M20" s="142"/>
      <c r="N20" s="141"/>
      <c r="O20" s="143"/>
      <c r="P20" s="143"/>
      <c r="Q20" s="145"/>
      <c r="R20" s="145"/>
      <c r="S20" s="145"/>
      <c r="T20" s="144"/>
      <c r="U20" s="145"/>
      <c r="V20" s="145"/>
      <c r="W20" s="146"/>
      <c r="X20" s="146"/>
      <c r="Y20" s="146"/>
      <c r="Z20" s="146"/>
      <c r="AA20" s="146"/>
      <c r="AB20" s="144"/>
      <c r="AC20" s="142"/>
      <c r="AD20" s="142"/>
      <c r="AE20" s="142"/>
      <c r="AF20" s="142"/>
    </row>
    <row r="21" spans="2:32" ht="13.5">
      <c r="B21" s="140"/>
      <c r="C21" s="140"/>
      <c r="D21" s="140"/>
      <c r="E21" s="140"/>
      <c r="F21" s="140"/>
      <c r="G21" s="140"/>
      <c r="H21" s="141"/>
      <c r="I21" s="141"/>
      <c r="J21" s="142"/>
      <c r="K21" s="142"/>
      <c r="L21" s="142"/>
      <c r="M21" s="142"/>
      <c r="N21" s="141"/>
      <c r="O21" s="143"/>
      <c r="P21" s="143"/>
      <c r="Q21" s="145"/>
      <c r="R21" s="145"/>
      <c r="S21" s="145"/>
      <c r="T21" s="144"/>
      <c r="U21" s="145"/>
      <c r="V21" s="145"/>
      <c r="W21" s="146"/>
      <c r="X21" s="146"/>
      <c r="Y21" s="146"/>
      <c r="Z21" s="146"/>
      <c r="AA21" s="146"/>
      <c r="AB21" s="144"/>
      <c r="AC21" s="142"/>
      <c r="AD21" s="142"/>
      <c r="AE21" s="142"/>
      <c r="AF21" s="142"/>
    </row>
    <row r="22" spans="2:32" ht="13.5">
      <c r="B22" s="140"/>
      <c r="C22" s="140"/>
      <c r="D22" s="140"/>
      <c r="E22" s="140"/>
      <c r="F22" s="140"/>
      <c r="G22" s="140"/>
      <c r="H22" s="141"/>
      <c r="I22" s="141"/>
      <c r="J22" s="142"/>
      <c r="K22" s="142"/>
      <c r="L22" s="142"/>
      <c r="M22" s="142"/>
      <c r="N22" s="141"/>
      <c r="O22" s="143"/>
      <c r="P22" s="143"/>
      <c r="Q22" s="145"/>
      <c r="R22" s="145"/>
      <c r="S22" s="145"/>
      <c r="T22" s="144"/>
      <c r="U22" s="145"/>
      <c r="V22" s="145"/>
      <c r="W22" s="146"/>
      <c r="X22" s="146"/>
      <c r="Y22" s="146"/>
      <c r="Z22" s="146"/>
      <c r="AA22" s="146"/>
      <c r="AB22" s="144"/>
      <c r="AC22" s="142"/>
      <c r="AD22" s="142"/>
      <c r="AE22" s="142"/>
      <c r="AF22" s="142"/>
    </row>
    <row r="23" spans="2:32" ht="13.5">
      <c r="B23" s="140"/>
      <c r="C23" s="140"/>
      <c r="D23" s="140"/>
      <c r="E23" s="140"/>
      <c r="F23" s="140"/>
      <c r="G23" s="140"/>
      <c r="H23" s="141"/>
      <c r="I23" s="141"/>
      <c r="J23" s="142"/>
      <c r="K23" s="142"/>
      <c r="L23" s="142"/>
      <c r="M23" s="142"/>
      <c r="N23" s="141"/>
      <c r="O23" s="143"/>
      <c r="P23" s="143"/>
      <c r="Q23" s="145"/>
      <c r="R23" s="145"/>
      <c r="S23" s="145"/>
      <c r="T23" s="144"/>
      <c r="U23" s="145"/>
      <c r="V23" s="145"/>
      <c r="W23" s="146"/>
      <c r="X23" s="146"/>
      <c r="Y23" s="146"/>
      <c r="Z23" s="146"/>
      <c r="AA23" s="146"/>
      <c r="AB23" s="144"/>
      <c r="AC23" s="142"/>
      <c r="AD23" s="142"/>
      <c r="AE23" s="142"/>
      <c r="AF23" s="142"/>
    </row>
    <row r="24" spans="2:32" ht="13.5">
      <c r="B24" s="140"/>
      <c r="C24" s="140"/>
      <c r="D24" s="140"/>
      <c r="E24" s="140"/>
      <c r="F24" s="140"/>
      <c r="G24" s="140"/>
      <c r="H24" s="141"/>
      <c r="I24" s="141"/>
      <c r="J24" s="142"/>
      <c r="K24" s="142"/>
      <c r="L24" s="142"/>
      <c r="M24" s="142"/>
      <c r="N24" s="141"/>
      <c r="O24" s="143"/>
      <c r="P24" s="143"/>
      <c r="Q24" s="143"/>
      <c r="R24" s="143"/>
      <c r="S24" s="143"/>
      <c r="T24" s="141"/>
      <c r="U24" s="143"/>
      <c r="V24" s="143"/>
      <c r="W24" s="140"/>
      <c r="X24" s="140"/>
      <c r="Y24" s="140"/>
      <c r="Z24" s="140"/>
      <c r="AA24" s="140"/>
      <c r="AB24" s="141"/>
      <c r="AC24" s="142"/>
      <c r="AD24" s="142"/>
      <c r="AE24" s="142"/>
      <c r="AF24" s="142"/>
    </row>
    <row r="25" spans="2:32" ht="13.5">
      <c r="B25" s="140"/>
      <c r="C25" s="140"/>
      <c r="D25" s="140"/>
      <c r="E25" s="140"/>
      <c r="F25" s="140"/>
      <c r="G25" s="140"/>
      <c r="H25" s="141"/>
      <c r="I25" s="141"/>
      <c r="J25" s="142"/>
      <c r="K25" s="142"/>
      <c r="L25" s="142"/>
      <c r="M25" s="142"/>
      <c r="N25" s="141"/>
      <c r="O25" s="143"/>
      <c r="P25" s="143"/>
      <c r="Q25" s="143"/>
      <c r="R25" s="143"/>
      <c r="S25" s="143"/>
      <c r="T25" s="141"/>
      <c r="U25" s="143"/>
      <c r="V25" s="143"/>
      <c r="W25" s="140"/>
      <c r="X25" s="140"/>
      <c r="Y25" s="140"/>
      <c r="Z25" s="140"/>
      <c r="AA25" s="140"/>
      <c r="AB25" s="141"/>
      <c r="AC25" s="142"/>
      <c r="AD25" s="142"/>
      <c r="AE25" s="142"/>
      <c r="AF25" s="142"/>
    </row>
    <row r="26" spans="2:32" ht="13.5">
      <c r="B26" s="140"/>
      <c r="C26" s="140"/>
      <c r="D26" s="140"/>
      <c r="E26" s="140"/>
      <c r="F26" s="140"/>
      <c r="G26" s="140"/>
      <c r="H26" s="141"/>
      <c r="I26" s="141"/>
      <c r="J26" s="142"/>
      <c r="K26" s="142"/>
      <c r="L26" s="142"/>
      <c r="M26" s="142"/>
      <c r="N26" s="141"/>
      <c r="O26" s="143"/>
      <c r="P26" s="143"/>
      <c r="Q26" s="143"/>
      <c r="R26" s="143"/>
      <c r="S26" s="143"/>
      <c r="T26" s="141"/>
      <c r="U26" s="143"/>
      <c r="V26" s="143"/>
      <c r="W26" s="140"/>
      <c r="X26" s="140"/>
      <c r="Y26" s="140"/>
      <c r="Z26" s="140"/>
      <c r="AA26" s="140"/>
      <c r="AB26" s="141"/>
      <c r="AC26" s="142"/>
      <c r="AD26" s="142"/>
      <c r="AE26" s="142"/>
      <c r="AF26" s="142"/>
    </row>
    <row r="27" spans="2:32" ht="13.5">
      <c r="B27" s="140"/>
      <c r="C27" s="140"/>
      <c r="D27" s="140"/>
      <c r="E27" s="140"/>
      <c r="F27" s="140"/>
      <c r="G27" s="140"/>
      <c r="H27" s="141"/>
      <c r="I27" s="141"/>
      <c r="J27" s="142"/>
      <c r="K27" s="142"/>
      <c r="L27" s="142"/>
      <c r="M27" s="142"/>
      <c r="N27" s="141"/>
      <c r="O27" s="143"/>
      <c r="P27" s="143"/>
      <c r="Q27" s="143"/>
      <c r="R27" s="143"/>
      <c r="S27" s="143"/>
      <c r="T27" s="141"/>
      <c r="U27" s="143"/>
      <c r="V27" s="143"/>
      <c r="W27" s="140"/>
      <c r="X27" s="140"/>
      <c r="Y27" s="140"/>
      <c r="Z27" s="140"/>
      <c r="AA27" s="140"/>
      <c r="AB27" s="141"/>
      <c r="AC27" s="142"/>
      <c r="AD27" s="142"/>
      <c r="AE27" s="142"/>
      <c r="AF27" s="142"/>
    </row>
    <row r="28" spans="2:32" ht="13.5">
      <c r="B28" s="140"/>
      <c r="C28" s="140"/>
      <c r="D28" s="140"/>
      <c r="E28" s="140"/>
      <c r="F28" s="140"/>
      <c r="G28" s="140"/>
      <c r="H28" s="141"/>
      <c r="I28" s="141"/>
      <c r="J28" s="142"/>
      <c r="K28" s="142"/>
      <c r="L28" s="142"/>
      <c r="M28" s="142"/>
      <c r="N28" s="141"/>
      <c r="O28" s="143"/>
      <c r="P28" s="143"/>
      <c r="Q28" s="143"/>
      <c r="R28" s="143"/>
      <c r="S28" s="143"/>
      <c r="T28" s="141"/>
      <c r="U28" s="143"/>
      <c r="V28" s="143"/>
      <c r="W28" s="140"/>
      <c r="X28" s="140"/>
      <c r="Y28" s="140"/>
      <c r="Z28" s="140"/>
      <c r="AA28" s="140"/>
      <c r="AB28" s="141"/>
      <c r="AC28" s="142"/>
      <c r="AD28" s="142"/>
      <c r="AE28" s="142"/>
      <c r="AF28" s="142"/>
    </row>
    <row r="29" spans="2:32" ht="13.5">
      <c r="B29" s="140"/>
      <c r="C29" s="140"/>
      <c r="D29" s="140"/>
      <c r="E29" s="140"/>
      <c r="F29" s="140"/>
      <c r="G29" s="140"/>
      <c r="H29" s="141"/>
      <c r="I29" s="141"/>
      <c r="J29" s="142"/>
      <c r="K29" s="142"/>
      <c r="L29" s="142"/>
      <c r="M29" s="142"/>
      <c r="N29" s="141"/>
      <c r="O29" s="143"/>
      <c r="P29" s="143"/>
      <c r="Q29" s="143"/>
      <c r="R29" s="143"/>
      <c r="S29" s="143"/>
      <c r="T29" s="141"/>
      <c r="U29" s="143"/>
      <c r="V29" s="143"/>
      <c r="W29" s="140"/>
      <c r="X29" s="140"/>
      <c r="Y29" s="140"/>
      <c r="Z29" s="140"/>
      <c r="AA29" s="140"/>
      <c r="AB29" s="141"/>
      <c r="AC29" s="142"/>
      <c r="AD29" s="142"/>
      <c r="AE29" s="142"/>
      <c r="AF29" s="142"/>
    </row>
    <row r="30" spans="2:32" ht="13.5">
      <c r="B30" s="140"/>
      <c r="C30" s="140"/>
      <c r="D30" s="140"/>
      <c r="E30" s="140"/>
      <c r="F30" s="140"/>
      <c r="G30" s="140"/>
      <c r="H30" s="141"/>
      <c r="I30" s="141"/>
      <c r="J30" s="142"/>
      <c r="K30" s="142"/>
      <c r="L30" s="142"/>
      <c r="M30" s="142"/>
      <c r="N30" s="141"/>
      <c r="O30" s="143"/>
      <c r="P30" s="143"/>
      <c r="Q30" s="143"/>
      <c r="R30" s="143"/>
      <c r="S30" s="143"/>
      <c r="T30" s="141"/>
      <c r="U30" s="143"/>
      <c r="V30" s="143"/>
      <c r="W30" s="140"/>
      <c r="X30" s="140"/>
      <c r="Y30" s="140"/>
      <c r="Z30" s="140"/>
      <c r="AA30" s="140"/>
      <c r="AB30" s="141"/>
      <c r="AC30" s="142"/>
      <c r="AD30" s="142"/>
      <c r="AE30" s="142"/>
      <c r="AF30" s="142"/>
    </row>
    <row r="31" spans="2:32" ht="13.5">
      <c r="B31" s="140"/>
      <c r="C31" s="140"/>
      <c r="D31" s="140"/>
      <c r="E31" s="140"/>
      <c r="F31" s="140"/>
      <c r="G31" s="140"/>
      <c r="H31" s="141"/>
      <c r="I31" s="141"/>
      <c r="J31" s="142"/>
      <c r="K31" s="142"/>
      <c r="L31" s="142"/>
      <c r="M31" s="142"/>
      <c r="N31" s="141"/>
      <c r="O31" s="143"/>
      <c r="P31" s="143"/>
      <c r="Q31" s="143"/>
      <c r="R31" s="143"/>
      <c r="S31" s="143"/>
      <c r="T31" s="141"/>
      <c r="U31" s="143"/>
      <c r="V31" s="143"/>
      <c r="W31" s="140"/>
      <c r="X31" s="140"/>
      <c r="Y31" s="140"/>
      <c r="Z31" s="140"/>
      <c r="AA31" s="140"/>
      <c r="AB31" s="141"/>
      <c r="AC31" s="142"/>
      <c r="AD31" s="142"/>
      <c r="AE31" s="142"/>
      <c r="AF31" s="142"/>
    </row>
    <row r="32" spans="2:32" ht="13.5">
      <c r="B32" s="140"/>
      <c r="C32" s="140"/>
      <c r="D32" s="140"/>
      <c r="E32" s="140"/>
      <c r="F32" s="140"/>
      <c r="G32" s="140"/>
      <c r="H32" s="141"/>
      <c r="I32" s="141"/>
      <c r="J32" s="142"/>
      <c r="K32" s="142"/>
      <c r="L32" s="142"/>
      <c r="M32" s="142"/>
      <c r="N32" s="141"/>
      <c r="O32" s="143"/>
      <c r="P32" s="143"/>
      <c r="Q32" s="143"/>
      <c r="R32" s="143"/>
      <c r="S32" s="143"/>
      <c r="T32" s="141"/>
      <c r="U32" s="143"/>
      <c r="V32" s="143"/>
      <c r="W32" s="140"/>
      <c r="X32" s="140"/>
      <c r="Y32" s="140"/>
      <c r="Z32" s="140"/>
      <c r="AA32" s="140"/>
      <c r="AB32" s="141"/>
      <c r="AC32" s="142"/>
      <c r="AD32" s="142"/>
      <c r="AE32" s="142"/>
      <c r="AF32" s="142"/>
    </row>
    <row r="33" spans="2:32" ht="13.5">
      <c r="B33" s="140"/>
      <c r="C33" s="140"/>
      <c r="D33" s="140"/>
      <c r="E33" s="140"/>
      <c r="F33" s="140"/>
      <c r="G33" s="140"/>
      <c r="H33" s="141"/>
      <c r="I33" s="141"/>
      <c r="J33" s="142"/>
      <c r="K33" s="142"/>
      <c r="L33" s="142"/>
      <c r="M33" s="142"/>
      <c r="N33" s="141"/>
      <c r="O33" s="143"/>
      <c r="P33" s="143"/>
      <c r="Q33" s="143"/>
      <c r="R33" s="143"/>
      <c r="S33" s="143"/>
      <c r="T33" s="141"/>
      <c r="U33" s="143"/>
      <c r="V33" s="143"/>
      <c r="W33" s="140"/>
      <c r="X33" s="140"/>
      <c r="Y33" s="140"/>
      <c r="Z33" s="140"/>
      <c r="AA33" s="140"/>
      <c r="AB33" s="141"/>
      <c r="AC33" s="142"/>
      <c r="AD33" s="142"/>
      <c r="AE33" s="142"/>
      <c r="AF33" s="142"/>
    </row>
    <row r="34" spans="2:32" ht="13.5">
      <c r="B34" s="140"/>
      <c r="C34" s="140"/>
      <c r="D34" s="140"/>
      <c r="E34" s="140"/>
      <c r="F34" s="140"/>
      <c r="G34" s="140"/>
      <c r="H34" s="141"/>
      <c r="I34" s="141"/>
      <c r="J34" s="142"/>
      <c r="K34" s="142"/>
      <c r="L34" s="142"/>
      <c r="M34" s="142"/>
      <c r="N34" s="141"/>
      <c r="O34" s="143"/>
      <c r="P34" s="143"/>
      <c r="Q34" s="143"/>
      <c r="R34" s="143"/>
      <c r="S34" s="143"/>
      <c r="T34" s="141"/>
      <c r="U34" s="143"/>
      <c r="V34" s="143"/>
      <c r="W34" s="140"/>
      <c r="X34" s="140"/>
      <c r="Y34" s="140"/>
      <c r="Z34" s="140"/>
      <c r="AA34" s="140"/>
      <c r="AB34" s="141"/>
      <c r="AC34" s="142"/>
      <c r="AD34" s="142"/>
      <c r="AE34" s="142"/>
      <c r="AF34" s="142"/>
    </row>
    <row r="35" spans="2:32" ht="13.5">
      <c r="B35" s="140"/>
      <c r="C35" s="140"/>
      <c r="D35" s="140"/>
      <c r="E35" s="140"/>
      <c r="F35" s="140"/>
      <c r="G35" s="140"/>
      <c r="H35" s="141"/>
      <c r="I35" s="141"/>
      <c r="J35" s="142"/>
      <c r="K35" s="142"/>
      <c r="L35" s="142"/>
      <c r="M35" s="142"/>
      <c r="N35" s="141"/>
      <c r="O35" s="143"/>
      <c r="P35" s="143"/>
      <c r="Q35" s="143"/>
      <c r="R35" s="143"/>
      <c r="S35" s="143"/>
      <c r="T35" s="141"/>
      <c r="U35" s="143"/>
      <c r="V35" s="143"/>
      <c r="W35" s="140"/>
      <c r="X35" s="140"/>
      <c r="Y35" s="140"/>
      <c r="Z35" s="140"/>
      <c r="AA35" s="140"/>
      <c r="AB35" s="141"/>
      <c r="AC35" s="142"/>
      <c r="AD35" s="142"/>
      <c r="AE35" s="142"/>
      <c r="AF35" s="142"/>
    </row>
    <row r="36" spans="2:32" ht="13.5">
      <c r="B36" s="140"/>
      <c r="C36" s="140"/>
      <c r="D36" s="140"/>
      <c r="E36" s="140"/>
      <c r="F36" s="140"/>
      <c r="G36" s="140"/>
      <c r="H36" s="141"/>
      <c r="I36" s="141"/>
      <c r="J36" s="141"/>
      <c r="K36" s="142"/>
      <c r="L36" s="142"/>
      <c r="M36" s="142"/>
      <c r="N36" s="142"/>
      <c r="O36" s="141"/>
      <c r="P36" s="143"/>
      <c r="Q36" s="143"/>
      <c r="R36" s="143"/>
      <c r="S36" s="143"/>
      <c r="T36" s="141"/>
      <c r="U36" s="143"/>
      <c r="V36" s="143"/>
      <c r="W36" s="140"/>
      <c r="X36" s="140"/>
      <c r="Y36" s="140"/>
      <c r="Z36" s="140"/>
      <c r="AA36" s="140"/>
      <c r="AB36" s="141"/>
      <c r="AC36" s="142"/>
      <c r="AD36" s="142"/>
      <c r="AE36" s="142"/>
      <c r="AF36" s="142"/>
    </row>
    <row r="37" spans="2:32" ht="13.5">
      <c r="B37" s="140"/>
      <c r="C37" s="140"/>
      <c r="D37" s="140"/>
      <c r="E37" s="140"/>
      <c r="F37" s="140"/>
      <c r="G37" s="140"/>
      <c r="H37" s="141"/>
      <c r="I37" s="141"/>
      <c r="J37" s="141"/>
      <c r="K37" s="142"/>
      <c r="L37" s="142"/>
      <c r="M37" s="142"/>
      <c r="N37" s="142"/>
      <c r="O37" s="141"/>
      <c r="P37" s="143"/>
      <c r="Q37" s="143"/>
      <c r="R37" s="143"/>
      <c r="S37" s="143"/>
      <c r="T37" s="141"/>
      <c r="U37" s="143"/>
      <c r="V37" s="143"/>
      <c r="W37" s="140"/>
      <c r="X37" s="140"/>
      <c r="Y37" s="140"/>
      <c r="Z37" s="140"/>
      <c r="AA37" s="140"/>
      <c r="AB37" s="141"/>
      <c r="AC37" s="142"/>
      <c r="AD37" s="142"/>
      <c r="AE37" s="142"/>
      <c r="AF37" s="142"/>
    </row>
    <row r="38" spans="2:32" ht="13.5">
      <c r="B38" s="140"/>
      <c r="C38" s="140"/>
      <c r="D38" s="140"/>
      <c r="E38" s="140"/>
      <c r="F38" s="140"/>
      <c r="G38" s="140"/>
      <c r="H38" s="140"/>
      <c r="I38" s="140"/>
      <c r="J38" s="141"/>
      <c r="K38" s="142"/>
      <c r="L38" s="142"/>
      <c r="M38" s="142"/>
      <c r="N38" s="142"/>
      <c r="O38" s="141"/>
      <c r="P38" s="143"/>
      <c r="Q38" s="143"/>
      <c r="R38" s="143"/>
      <c r="S38" s="143"/>
      <c r="T38" s="141"/>
      <c r="U38" s="143"/>
      <c r="V38" s="143"/>
      <c r="W38" s="140"/>
      <c r="X38" s="140"/>
      <c r="Y38" s="140"/>
      <c r="Z38" s="140"/>
      <c r="AA38" s="140"/>
      <c r="AB38" s="141"/>
      <c r="AC38" s="142"/>
      <c r="AD38" s="142"/>
      <c r="AE38" s="142"/>
      <c r="AF38" s="142"/>
    </row>
    <row r="39" spans="2:32" ht="13.5">
      <c r="B39" s="140"/>
      <c r="C39" s="140"/>
      <c r="D39" s="140"/>
      <c r="E39" s="140"/>
      <c r="F39" s="140"/>
      <c r="G39" s="140"/>
      <c r="H39" s="140"/>
      <c r="I39" s="140"/>
      <c r="J39" s="141"/>
      <c r="K39" s="142"/>
      <c r="L39" s="142"/>
      <c r="M39" s="142"/>
      <c r="N39" s="142"/>
      <c r="O39" s="141"/>
      <c r="P39" s="143"/>
      <c r="Q39" s="143"/>
      <c r="R39" s="143"/>
      <c r="S39" s="143"/>
      <c r="T39" s="141"/>
      <c r="U39" s="143"/>
      <c r="V39" s="143"/>
      <c r="W39" s="140"/>
      <c r="X39" s="140"/>
      <c r="Y39" s="140"/>
      <c r="Z39" s="140"/>
      <c r="AA39" s="140"/>
      <c r="AB39" s="141"/>
      <c r="AC39" s="142"/>
      <c r="AD39" s="142"/>
      <c r="AE39" s="142"/>
      <c r="AF39" s="142"/>
    </row>
    <row r="40" spans="2:32" ht="13.5">
      <c r="B40" s="140"/>
      <c r="C40" s="140"/>
      <c r="D40" s="140"/>
      <c r="E40" s="140"/>
      <c r="F40" s="140"/>
      <c r="G40" s="140"/>
      <c r="H40" s="140"/>
      <c r="I40" s="140"/>
      <c r="J40" s="141"/>
      <c r="K40" s="142"/>
      <c r="L40" s="142"/>
      <c r="M40" s="142"/>
      <c r="N40" s="142"/>
      <c r="O40" s="141"/>
      <c r="P40" s="143"/>
      <c r="Q40" s="143"/>
      <c r="R40" s="143"/>
      <c r="S40" s="143"/>
      <c r="T40" s="141"/>
      <c r="U40" s="143"/>
      <c r="V40" s="143"/>
      <c r="W40" s="140"/>
      <c r="X40" s="140"/>
      <c r="Y40" s="140"/>
      <c r="Z40" s="140"/>
      <c r="AA40" s="140"/>
      <c r="AB40" s="141"/>
      <c r="AC40" s="142"/>
      <c r="AD40" s="142"/>
      <c r="AE40" s="142"/>
      <c r="AF40" s="142"/>
    </row>
    <row r="41" spans="2:32" ht="13.5">
      <c r="B41" s="140"/>
      <c r="C41" s="140"/>
      <c r="D41" s="140"/>
      <c r="E41" s="140"/>
      <c r="F41" s="140"/>
      <c r="G41" s="140"/>
      <c r="H41" s="140"/>
      <c r="I41" s="140"/>
      <c r="J41" s="141"/>
      <c r="K41" s="142"/>
      <c r="L41" s="142"/>
      <c r="M41" s="142"/>
      <c r="N41" s="142"/>
      <c r="O41" s="141"/>
      <c r="P41" s="143"/>
      <c r="Q41" s="143"/>
      <c r="R41" s="143"/>
      <c r="S41" s="143"/>
      <c r="T41" s="141"/>
      <c r="U41" s="143"/>
      <c r="V41" s="143"/>
      <c r="W41" s="140"/>
      <c r="X41" s="140"/>
      <c r="Y41" s="140"/>
      <c r="Z41" s="140"/>
      <c r="AA41" s="140"/>
      <c r="AB41" s="141"/>
      <c r="AC41" s="142"/>
      <c r="AD41" s="142"/>
      <c r="AE41" s="142"/>
      <c r="AF41" s="142"/>
    </row>
    <row r="42" spans="2:32" ht="13.5">
      <c r="B42" s="140"/>
      <c r="C42" s="140"/>
      <c r="D42" s="140"/>
      <c r="E42" s="140"/>
      <c r="F42" s="140"/>
      <c r="G42" s="140"/>
      <c r="H42" s="140"/>
      <c r="I42" s="140"/>
      <c r="J42" s="141"/>
      <c r="K42" s="142"/>
      <c r="L42" s="142"/>
      <c r="M42" s="142"/>
      <c r="N42" s="142"/>
      <c r="O42" s="141"/>
      <c r="P42" s="143"/>
      <c r="Q42" s="143"/>
      <c r="R42" s="143"/>
      <c r="S42" s="143"/>
      <c r="T42" s="141"/>
      <c r="U42" s="143"/>
      <c r="V42" s="143"/>
      <c r="W42" s="140"/>
      <c r="X42" s="140"/>
      <c r="Y42" s="140"/>
      <c r="Z42" s="140"/>
      <c r="AA42" s="140"/>
      <c r="AB42" s="141"/>
      <c r="AC42" s="142"/>
      <c r="AD42" s="142"/>
      <c r="AE42" s="142"/>
      <c r="AF42" s="142"/>
    </row>
    <row r="43" spans="2:32" ht="13.5">
      <c r="B43" s="140"/>
      <c r="C43" s="140"/>
      <c r="D43" s="140"/>
      <c r="E43" s="140"/>
      <c r="F43" s="140"/>
      <c r="G43" s="140"/>
      <c r="H43" s="140"/>
      <c r="I43" s="140"/>
      <c r="J43" s="141"/>
      <c r="K43" s="142"/>
      <c r="L43" s="142"/>
      <c r="M43" s="142"/>
      <c r="N43" s="142"/>
      <c r="O43" s="141"/>
      <c r="P43" s="143"/>
      <c r="Q43" s="143"/>
      <c r="R43" s="143"/>
      <c r="S43" s="143"/>
      <c r="T43" s="141"/>
      <c r="U43" s="143"/>
      <c r="V43" s="143"/>
      <c r="W43" s="140"/>
      <c r="X43" s="140"/>
      <c r="Y43" s="140"/>
      <c r="Z43" s="140"/>
      <c r="AA43" s="140"/>
      <c r="AB43" s="141"/>
      <c r="AC43" s="142"/>
      <c r="AD43" s="142"/>
      <c r="AE43" s="142"/>
      <c r="AF43" s="142"/>
    </row>
    <row r="44" spans="2:32" ht="13.5">
      <c r="B44" s="140"/>
      <c r="C44" s="140"/>
      <c r="D44" s="140"/>
      <c r="E44" s="140"/>
      <c r="F44" s="140"/>
      <c r="G44" s="140"/>
      <c r="H44" s="140"/>
      <c r="I44" s="140"/>
      <c r="J44" s="141"/>
      <c r="K44" s="142"/>
      <c r="L44" s="142"/>
      <c r="M44" s="142"/>
      <c r="N44" s="142"/>
      <c r="O44" s="141"/>
      <c r="P44" s="143"/>
      <c r="Q44" s="143"/>
      <c r="R44" s="143"/>
      <c r="S44" s="143"/>
      <c r="T44" s="141"/>
      <c r="U44" s="143"/>
      <c r="V44" s="143"/>
      <c r="W44" s="140"/>
      <c r="X44" s="140"/>
      <c r="Y44" s="140"/>
      <c r="Z44" s="140"/>
      <c r="AA44" s="140"/>
      <c r="AB44" s="141"/>
      <c r="AC44" s="142"/>
      <c r="AD44" s="142"/>
      <c r="AE44" s="142"/>
      <c r="AF44" s="142"/>
    </row>
    <row r="45" spans="2:32" ht="13.5">
      <c r="B45" s="140"/>
      <c r="C45" s="140"/>
      <c r="D45" s="140"/>
      <c r="E45" s="140"/>
      <c r="F45" s="140"/>
      <c r="G45" s="140"/>
      <c r="H45" s="140"/>
      <c r="I45" s="140"/>
      <c r="J45" s="141"/>
      <c r="K45" s="142"/>
      <c r="L45" s="142"/>
      <c r="M45" s="142"/>
      <c r="N45" s="142"/>
      <c r="O45" s="141"/>
      <c r="P45" s="143"/>
      <c r="Q45" s="143"/>
      <c r="R45" s="143"/>
      <c r="S45" s="143"/>
      <c r="T45" s="141"/>
      <c r="U45" s="143"/>
      <c r="V45" s="143"/>
      <c r="W45" s="140"/>
      <c r="X45" s="140"/>
      <c r="Y45" s="140"/>
      <c r="Z45" s="140"/>
      <c r="AA45" s="140"/>
      <c r="AB45" s="141"/>
      <c r="AC45" s="142"/>
      <c r="AD45" s="142"/>
      <c r="AE45" s="142"/>
      <c r="AF45" s="142"/>
    </row>
    <row r="46" spans="2:32" ht="13.5">
      <c r="B46" s="140"/>
      <c r="C46" s="140"/>
      <c r="D46" s="140"/>
      <c r="E46" s="140"/>
      <c r="F46" s="140"/>
      <c r="G46" s="140"/>
      <c r="H46" s="140"/>
      <c r="I46" s="140"/>
      <c r="J46" s="141"/>
      <c r="K46" s="142"/>
      <c r="L46" s="142"/>
      <c r="M46" s="142"/>
      <c r="N46" s="142"/>
      <c r="O46" s="141"/>
      <c r="P46" s="143"/>
      <c r="Q46" s="143"/>
      <c r="R46" s="143"/>
      <c r="S46" s="143"/>
      <c r="T46" s="141"/>
      <c r="U46" s="143"/>
      <c r="V46" s="143"/>
      <c r="W46" s="140"/>
      <c r="X46" s="140"/>
      <c r="Y46" s="140"/>
      <c r="Z46" s="140"/>
      <c r="AA46" s="140"/>
      <c r="AB46" s="141"/>
      <c r="AC46" s="142"/>
      <c r="AD46" s="142"/>
      <c r="AE46" s="142"/>
      <c r="AF46" s="142"/>
    </row>
    <row r="47" spans="2:32" ht="13.5">
      <c r="B47" s="140"/>
      <c r="C47" s="140"/>
      <c r="D47" s="140"/>
      <c r="E47" s="140"/>
      <c r="F47" s="140"/>
      <c r="G47" s="140"/>
      <c r="H47" s="140"/>
      <c r="I47" s="140"/>
      <c r="J47" s="141"/>
      <c r="K47" s="142"/>
      <c r="L47" s="142"/>
      <c r="M47" s="142"/>
      <c r="N47" s="142"/>
      <c r="O47" s="141"/>
      <c r="P47" s="143"/>
      <c r="Q47" s="143"/>
      <c r="R47" s="143"/>
      <c r="S47" s="143"/>
      <c r="T47" s="141"/>
      <c r="U47" s="143"/>
      <c r="V47" s="143"/>
      <c r="W47" s="140"/>
      <c r="X47" s="140"/>
      <c r="Y47" s="140"/>
      <c r="Z47" s="140"/>
      <c r="AA47" s="140"/>
      <c r="AB47" s="141"/>
      <c r="AC47" s="142"/>
      <c r="AD47" s="142"/>
      <c r="AE47" s="142"/>
      <c r="AF47" s="142"/>
    </row>
    <row r="48" spans="2:32" ht="13.5">
      <c r="B48" s="140"/>
      <c r="C48" s="140"/>
      <c r="D48" s="140"/>
      <c r="E48" s="140"/>
      <c r="F48" s="140"/>
      <c r="G48" s="140"/>
      <c r="H48" s="140"/>
      <c r="I48" s="140"/>
      <c r="J48" s="141"/>
      <c r="K48" s="142"/>
      <c r="L48" s="142"/>
      <c r="M48" s="142"/>
      <c r="N48" s="142"/>
      <c r="O48" s="141"/>
      <c r="P48" s="143"/>
      <c r="Q48" s="143"/>
      <c r="R48" s="143"/>
      <c r="S48" s="143"/>
      <c r="T48" s="141"/>
      <c r="U48" s="143"/>
      <c r="V48" s="143"/>
      <c r="W48" s="140"/>
      <c r="X48" s="140"/>
      <c r="Y48" s="140"/>
      <c r="Z48" s="140"/>
      <c r="AA48" s="140"/>
      <c r="AB48" s="141"/>
      <c r="AC48" s="142"/>
      <c r="AD48" s="142"/>
      <c r="AE48" s="142"/>
      <c r="AF48" s="142"/>
    </row>
    <row r="49" spans="2:32" ht="13.5">
      <c r="B49" s="140"/>
      <c r="C49" s="140"/>
      <c r="D49" s="140"/>
      <c r="E49" s="140"/>
      <c r="F49" s="140"/>
      <c r="G49" s="140"/>
      <c r="H49" s="140"/>
      <c r="I49" s="140"/>
      <c r="J49" s="141"/>
      <c r="K49" s="142"/>
      <c r="L49" s="142"/>
      <c r="M49" s="142"/>
      <c r="N49" s="142"/>
      <c r="O49" s="141"/>
      <c r="P49" s="143"/>
      <c r="Q49" s="143"/>
      <c r="R49" s="143"/>
      <c r="S49" s="143"/>
      <c r="T49" s="141"/>
      <c r="U49" s="143"/>
      <c r="V49" s="143"/>
      <c r="W49" s="140"/>
      <c r="X49" s="140"/>
      <c r="Y49" s="140"/>
      <c r="Z49" s="140"/>
      <c r="AA49" s="140"/>
      <c r="AB49" s="141"/>
      <c r="AC49" s="142"/>
      <c r="AD49" s="142"/>
      <c r="AE49" s="142"/>
      <c r="AF49" s="142"/>
    </row>
    <row r="50" spans="2:32" ht="13.5">
      <c r="B50" s="140"/>
      <c r="C50" s="140"/>
      <c r="D50" s="140"/>
      <c r="E50" s="140"/>
      <c r="F50" s="140"/>
      <c r="G50" s="140"/>
      <c r="H50" s="140"/>
      <c r="I50" s="140"/>
      <c r="J50" s="141"/>
      <c r="K50" s="142"/>
      <c r="L50" s="142"/>
      <c r="M50" s="142"/>
      <c r="N50" s="142"/>
      <c r="O50" s="141"/>
      <c r="P50" s="143"/>
      <c r="Q50" s="143"/>
      <c r="R50" s="143"/>
      <c r="S50" s="143"/>
      <c r="T50" s="141"/>
      <c r="U50" s="143"/>
      <c r="V50" s="143"/>
      <c r="W50" s="140"/>
      <c r="X50" s="140"/>
      <c r="Y50" s="140"/>
      <c r="Z50" s="140"/>
      <c r="AA50" s="140"/>
      <c r="AB50" s="141"/>
      <c r="AC50" s="142"/>
      <c r="AD50" s="142"/>
      <c r="AE50" s="142"/>
      <c r="AF50" s="142"/>
    </row>
  </sheetData>
  <mergeCells count="18">
    <mergeCell ref="A1:H1"/>
    <mergeCell ref="J1:P1"/>
    <mergeCell ref="Q1:X1"/>
    <mergeCell ref="Z1:AF1"/>
    <mergeCell ref="B3:D3"/>
    <mergeCell ref="E3:H3"/>
    <mergeCell ref="J3:P3"/>
    <mergeCell ref="R3:U3"/>
    <mergeCell ref="V3:X3"/>
    <mergeCell ref="Z3:AC3"/>
    <mergeCell ref="AD3:AF3"/>
    <mergeCell ref="F4:H4"/>
    <mergeCell ref="J4:K4"/>
    <mergeCell ref="L4:P4"/>
    <mergeCell ref="R4:U4"/>
    <mergeCell ref="V4:X4"/>
    <mergeCell ref="AA4:AC4"/>
    <mergeCell ref="AD4:AF4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&amp;L&amp;"굴림체,굵게"&amp;12재   정&amp;R&amp;"Times New Roman,보통"&amp;12Public Finance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2"/>
  <sheetViews>
    <sheetView zoomScaleSheetLayoutView="100" workbookViewId="0" topLeftCell="A1">
      <pane xSplit="1" ySplit="6" topLeftCell="H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E13" sqref="E13"/>
    </sheetView>
  </sheetViews>
  <sheetFormatPr defaultColWidth="8.88671875" defaultRowHeight="13.5"/>
  <cols>
    <col min="1" max="1" width="9.77734375" style="150" customWidth="1"/>
    <col min="2" max="2" width="11.77734375" style="150" customWidth="1"/>
    <col min="3" max="7" width="11.77734375" style="151" customWidth="1"/>
    <col min="8" max="8" width="2.77734375" style="152" customWidth="1"/>
    <col min="9" max="14" width="12.10546875" style="151" customWidth="1"/>
    <col min="15" max="16384" width="8.88671875" style="151" customWidth="1"/>
  </cols>
  <sheetData>
    <row r="1" spans="1:14" s="154" customFormat="1" ht="45" customHeight="1">
      <c r="A1" s="153" t="s">
        <v>132</v>
      </c>
      <c r="B1" s="153"/>
      <c r="C1" s="153"/>
      <c r="D1" s="153"/>
      <c r="E1" s="153"/>
      <c r="F1" s="153"/>
      <c r="G1" s="153"/>
      <c r="H1" s="153"/>
      <c r="I1" s="153" t="s">
        <v>133</v>
      </c>
      <c r="J1" s="153"/>
      <c r="K1" s="153"/>
      <c r="L1" s="153"/>
      <c r="M1" s="153"/>
      <c r="N1" s="153"/>
    </row>
    <row r="2" spans="1:14" s="159" customFormat="1" ht="25.5" customHeight="1">
      <c r="A2" s="155" t="s">
        <v>2</v>
      </c>
      <c r="B2" s="156"/>
      <c r="C2" s="155"/>
      <c r="D2" s="155"/>
      <c r="E2" s="155"/>
      <c r="F2" s="155"/>
      <c r="G2" s="155"/>
      <c r="H2" s="157"/>
      <c r="I2" s="155"/>
      <c r="J2" s="155"/>
      <c r="K2" s="155"/>
      <c r="L2" s="155"/>
      <c r="M2" s="155"/>
      <c r="N2" s="158" t="s">
        <v>134</v>
      </c>
    </row>
    <row r="3" spans="1:14" s="159" customFormat="1" ht="16.5" customHeight="1">
      <c r="A3" s="160"/>
      <c r="B3" s="161" t="s">
        <v>135</v>
      </c>
      <c r="C3" s="161"/>
      <c r="D3" s="161"/>
      <c r="E3" s="162" t="s">
        <v>136</v>
      </c>
      <c r="F3" s="162"/>
      <c r="G3" s="162"/>
      <c r="H3" s="163"/>
      <c r="I3" s="164" t="s">
        <v>137</v>
      </c>
      <c r="J3" s="164"/>
      <c r="K3" s="164"/>
      <c r="L3" s="162" t="s">
        <v>138</v>
      </c>
      <c r="M3" s="162"/>
      <c r="N3" s="162"/>
    </row>
    <row r="4" spans="1:14" s="159" customFormat="1" ht="16.5" customHeight="1">
      <c r="A4" s="165" t="s">
        <v>7</v>
      </c>
      <c r="B4" s="160" t="s">
        <v>39</v>
      </c>
      <c r="C4" s="160" t="s">
        <v>139</v>
      </c>
      <c r="D4" s="160" t="s">
        <v>140</v>
      </c>
      <c r="E4" s="160" t="s">
        <v>39</v>
      </c>
      <c r="F4" s="160" t="s">
        <v>139</v>
      </c>
      <c r="G4" s="163" t="s">
        <v>140</v>
      </c>
      <c r="H4" s="163"/>
      <c r="I4" s="160" t="s">
        <v>39</v>
      </c>
      <c r="J4" s="160" t="s">
        <v>139</v>
      </c>
      <c r="K4" s="160" t="s">
        <v>140</v>
      </c>
      <c r="L4" s="160" t="s">
        <v>39</v>
      </c>
      <c r="M4" s="160" t="s">
        <v>139</v>
      </c>
      <c r="N4" s="163" t="s">
        <v>140</v>
      </c>
    </row>
    <row r="5" spans="1:14" s="159" customFormat="1" ht="16.5" customHeight="1">
      <c r="A5" s="165" t="s">
        <v>14</v>
      </c>
      <c r="B5" s="160"/>
      <c r="C5" s="160" t="s">
        <v>141</v>
      </c>
      <c r="D5" s="160" t="s">
        <v>142</v>
      </c>
      <c r="E5" s="160"/>
      <c r="F5" s="160" t="s">
        <v>141</v>
      </c>
      <c r="G5" s="166" t="s">
        <v>142</v>
      </c>
      <c r="H5" s="163"/>
      <c r="I5" s="160"/>
      <c r="J5" s="160" t="s">
        <v>141</v>
      </c>
      <c r="K5" s="160" t="s">
        <v>142</v>
      </c>
      <c r="L5" s="160"/>
      <c r="M5" s="160" t="s">
        <v>141</v>
      </c>
      <c r="N5" s="163" t="s">
        <v>142</v>
      </c>
    </row>
    <row r="6" spans="1:14" s="159" customFormat="1" ht="16.5" customHeight="1">
      <c r="A6" s="167"/>
      <c r="B6" s="167" t="s">
        <v>50</v>
      </c>
      <c r="C6" s="167" t="s">
        <v>143</v>
      </c>
      <c r="D6" s="167" t="s">
        <v>143</v>
      </c>
      <c r="E6" s="167" t="s">
        <v>50</v>
      </c>
      <c r="F6" s="167" t="s">
        <v>143</v>
      </c>
      <c r="G6" s="168" t="s">
        <v>143</v>
      </c>
      <c r="H6" s="163"/>
      <c r="I6" s="167" t="s">
        <v>50</v>
      </c>
      <c r="J6" s="167" t="s">
        <v>143</v>
      </c>
      <c r="K6" s="167" t="s">
        <v>143</v>
      </c>
      <c r="L6" s="167" t="s">
        <v>50</v>
      </c>
      <c r="M6" s="167" t="s">
        <v>143</v>
      </c>
      <c r="N6" s="169" t="s">
        <v>143</v>
      </c>
    </row>
    <row r="7" spans="1:14" s="159" customFormat="1" ht="99.75" customHeight="1">
      <c r="A7" s="160">
        <v>2003</v>
      </c>
      <c r="B7" s="170">
        <f>SUM(C7,D7)</f>
        <v>197947</v>
      </c>
      <c r="C7" s="171">
        <v>179133</v>
      </c>
      <c r="D7" s="171">
        <v>18814</v>
      </c>
      <c r="E7" s="171">
        <f>SUM(F7+G7)</f>
        <v>196268</v>
      </c>
      <c r="F7" s="171">
        <v>177724</v>
      </c>
      <c r="G7" s="171">
        <v>18544</v>
      </c>
      <c r="H7" s="171"/>
      <c r="I7" s="171">
        <f>SUM(J7+K7)</f>
        <v>152925</v>
      </c>
      <c r="J7" s="171">
        <v>140843</v>
      </c>
      <c r="K7" s="171">
        <v>12082</v>
      </c>
      <c r="L7" s="171">
        <f>SUM(M7+N7)</f>
        <v>43343</v>
      </c>
      <c r="M7" s="171">
        <v>36881</v>
      </c>
      <c r="N7" s="171">
        <v>6462</v>
      </c>
    </row>
    <row r="8" spans="1:14" s="159" customFormat="1" ht="99.75" customHeight="1">
      <c r="A8" s="160">
        <v>2004</v>
      </c>
      <c r="B8" s="170">
        <f>SUM(C8,D8)</f>
        <v>173301</v>
      </c>
      <c r="C8" s="171">
        <v>152834</v>
      </c>
      <c r="D8" s="171">
        <v>20467</v>
      </c>
      <c r="E8" s="171">
        <f>SUM(F8+G8)</f>
        <v>173382</v>
      </c>
      <c r="F8" s="171">
        <v>153000</v>
      </c>
      <c r="G8" s="171">
        <v>20382</v>
      </c>
      <c r="H8" s="171"/>
      <c r="I8" s="171">
        <f>SUM(J8+K8)</f>
        <v>130348</v>
      </c>
      <c r="J8" s="171">
        <v>112585</v>
      </c>
      <c r="K8" s="171">
        <v>17763</v>
      </c>
      <c r="L8" s="171">
        <f>SUM(M8+N8)</f>
        <v>43034</v>
      </c>
      <c r="M8" s="171">
        <v>40415</v>
      </c>
      <c r="N8" s="171">
        <v>2619</v>
      </c>
    </row>
    <row r="9" spans="1:14" s="159" customFormat="1" ht="99.75" customHeight="1">
      <c r="A9" s="160">
        <v>2005</v>
      </c>
      <c r="B9" s="171">
        <f>C9+D9</f>
        <v>304547</v>
      </c>
      <c r="C9" s="171">
        <v>289733</v>
      </c>
      <c r="D9" s="171">
        <v>14814</v>
      </c>
      <c r="E9" s="171">
        <f>F9+G9</f>
        <v>303386</v>
      </c>
      <c r="F9" s="171">
        <v>288484</v>
      </c>
      <c r="G9" s="171">
        <v>14902</v>
      </c>
      <c r="H9" s="171"/>
      <c r="I9" s="171">
        <f>J9+K9</f>
        <v>155562</v>
      </c>
      <c r="J9" s="172">
        <v>143876</v>
      </c>
      <c r="K9" s="172">
        <v>11686</v>
      </c>
      <c r="L9" s="171">
        <f>M9+N9</f>
        <v>147824</v>
      </c>
      <c r="M9" s="171">
        <f>F9-J9</f>
        <v>144608</v>
      </c>
      <c r="N9" s="171">
        <f>G9-K9</f>
        <v>3216</v>
      </c>
    </row>
    <row r="10" spans="1:14" s="159" customFormat="1" ht="99.75" customHeight="1">
      <c r="A10" s="160">
        <v>2006</v>
      </c>
      <c r="B10" s="171">
        <v>309249</v>
      </c>
      <c r="C10" s="171">
        <v>293359</v>
      </c>
      <c r="D10" s="171">
        <v>15890</v>
      </c>
      <c r="E10" s="171">
        <v>309796</v>
      </c>
      <c r="F10" s="171">
        <v>293703</v>
      </c>
      <c r="G10" s="171">
        <v>16093</v>
      </c>
      <c r="H10" s="171"/>
      <c r="I10" s="171">
        <v>254945</v>
      </c>
      <c r="J10" s="172">
        <v>243117</v>
      </c>
      <c r="K10" s="172">
        <v>11828</v>
      </c>
      <c r="L10" s="171">
        <v>54849</v>
      </c>
      <c r="M10" s="171">
        <v>50585</v>
      </c>
      <c r="N10" s="171">
        <v>4264</v>
      </c>
    </row>
    <row r="11" spans="1:14" s="177" customFormat="1" ht="99.75" customHeight="1">
      <c r="A11" s="173">
        <v>2007</v>
      </c>
      <c r="B11" s="174">
        <v>245147</v>
      </c>
      <c r="C11" s="174">
        <v>221994</v>
      </c>
      <c r="D11" s="174">
        <v>23153</v>
      </c>
      <c r="E11" s="174">
        <v>248534</v>
      </c>
      <c r="F11" s="174">
        <v>225394</v>
      </c>
      <c r="G11" s="174">
        <v>23140</v>
      </c>
      <c r="H11" s="175"/>
      <c r="I11" s="174">
        <v>180573</v>
      </c>
      <c r="J11" s="176">
        <v>163843</v>
      </c>
      <c r="K11" s="176">
        <v>16730</v>
      </c>
      <c r="L11" s="174">
        <v>21401</v>
      </c>
      <c r="M11" s="174">
        <v>20322</v>
      </c>
      <c r="N11" s="174">
        <v>1079</v>
      </c>
    </row>
    <row r="12" ht="15.75" customHeight="1">
      <c r="A12" s="178" t="s">
        <v>130</v>
      </c>
    </row>
  </sheetData>
  <mergeCells count="6">
    <mergeCell ref="A1:G1"/>
    <mergeCell ref="I1:N1"/>
    <mergeCell ref="B3:D3"/>
    <mergeCell ref="E3:G3"/>
    <mergeCell ref="I3:K3"/>
    <mergeCell ref="L3:N3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&amp;L&amp;"굴림체,굵게"&amp;12재   정&amp;R&amp;"Times New Roman,보통"&amp;12Public Finance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24"/>
  <sheetViews>
    <sheetView zoomScaleSheetLayoutView="100" workbookViewId="0" topLeftCell="A1">
      <pane xSplit="1" ySplit="8" topLeftCell="N12" activePane="bottomRight" state="frozen"/>
      <selection pane="topLeft" activeCell="A1" sqref="A1"/>
      <selection pane="topRight" activeCell="N1" sqref="N1"/>
      <selection pane="bottomLeft" activeCell="A12" sqref="A12"/>
      <selection pane="bottomRight" activeCell="D14" sqref="D14"/>
    </sheetView>
  </sheetViews>
  <sheetFormatPr defaultColWidth="8.88671875" defaultRowHeight="13.5"/>
  <cols>
    <col min="1" max="1" width="9.77734375" style="1" customWidth="1"/>
    <col min="2" max="5" width="6.5546875" style="2" customWidth="1"/>
    <col min="6" max="7" width="6.5546875" style="1" customWidth="1"/>
    <col min="8" max="8" width="6.5546875" style="179" customWidth="1"/>
    <col min="9" max="9" width="6.88671875" style="2" customWidth="1"/>
    <col min="10" max="10" width="6.5546875" style="2" customWidth="1"/>
    <col min="11" max="11" width="0" style="2" hidden="1" customWidth="1"/>
    <col min="12" max="12" width="6.4453125" style="2" customWidth="1"/>
    <col min="13" max="13" width="6.3359375" style="2" customWidth="1"/>
    <col min="14" max="14" width="2.77734375" style="2" customWidth="1"/>
    <col min="15" max="17" width="6.3359375" style="2" customWidth="1"/>
    <col min="18" max="18" width="7.21484375" style="1" customWidth="1"/>
    <col min="19" max="20" width="6.3359375" style="6" customWidth="1"/>
    <col min="21" max="21" width="7.77734375" style="6" customWidth="1"/>
    <col min="22" max="22" width="6.4453125" style="6" customWidth="1"/>
    <col min="23" max="23" width="6.6640625" style="6" customWidth="1"/>
    <col min="24" max="25" width="6.4453125" style="6" customWidth="1"/>
    <col min="26" max="16384" width="8.88671875" style="6" customWidth="1"/>
  </cols>
  <sheetData>
    <row r="1" spans="1:25" s="9" customFormat="1" ht="45" customHeight="1">
      <c r="A1" s="51" t="s">
        <v>144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180"/>
      <c r="O1" s="181" t="s">
        <v>145</v>
      </c>
      <c r="P1" s="181"/>
      <c r="Q1" s="181"/>
      <c r="R1" s="181"/>
      <c r="S1" s="181"/>
      <c r="T1" s="181"/>
      <c r="U1" s="181"/>
      <c r="V1" s="181"/>
      <c r="W1" s="181"/>
      <c r="X1" s="181"/>
      <c r="Y1" s="181"/>
    </row>
    <row r="2" spans="1:25" s="15" customFormat="1" ht="25.5" customHeight="1">
      <c r="A2" s="10" t="s">
        <v>146</v>
      </c>
      <c r="B2" s="11"/>
      <c r="C2" s="11"/>
      <c r="D2" s="11"/>
      <c r="E2" s="11"/>
      <c r="F2" s="182"/>
      <c r="G2" s="182"/>
      <c r="H2" s="183"/>
      <c r="I2" s="11"/>
      <c r="J2" s="11"/>
      <c r="K2" s="11"/>
      <c r="L2" s="11"/>
      <c r="M2" s="11"/>
      <c r="N2" s="184"/>
      <c r="O2" s="11"/>
      <c r="P2" s="11"/>
      <c r="Q2" s="11"/>
      <c r="R2" s="14"/>
      <c r="S2" s="10"/>
      <c r="T2" s="10"/>
      <c r="U2" s="10"/>
      <c r="V2" s="10"/>
      <c r="W2" s="10"/>
      <c r="X2" s="14"/>
      <c r="Y2" s="14" t="s">
        <v>134</v>
      </c>
    </row>
    <row r="3" spans="1:25" s="35" customFormat="1" ht="16.5" customHeight="1">
      <c r="A3" s="185"/>
      <c r="B3" s="186" t="s">
        <v>147</v>
      </c>
      <c r="C3" s="186" t="s">
        <v>148</v>
      </c>
      <c r="D3" s="187" t="s">
        <v>149</v>
      </c>
      <c r="E3" s="187"/>
      <c r="F3" s="187"/>
      <c r="G3" s="187"/>
      <c r="H3" s="187"/>
      <c r="I3" s="187"/>
      <c r="J3" s="187"/>
      <c r="K3" s="187"/>
      <c r="L3" s="187"/>
      <c r="M3" s="187"/>
      <c r="N3" s="188"/>
      <c r="O3" s="189" t="s">
        <v>150</v>
      </c>
      <c r="P3" s="189"/>
      <c r="Q3" s="189"/>
      <c r="R3" s="189"/>
      <c r="S3" s="189"/>
      <c r="T3" s="189"/>
      <c r="U3" s="189"/>
      <c r="V3" s="190" t="s">
        <v>151</v>
      </c>
      <c r="W3" s="190" t="s">
        <v>152</v>
      </c>
      <c r="X3" s="190" t="s">
        <v>153</v>
      </c>
      <c r="Y3" s="187" t="s">
        <v>154</v>
      </c>
    </row>
    <row r="4" spans="1:25" s="35" customFormat="1" ht="16.5" customHeight="1">
      <c r="A4" s="56"/>
      <c r="B4" s="191"/>
      <c r="C4" s="192"/>
      <c r="D4" s="193"/>
      <c r="E4" s="186" t="s">
        <v>155</v>
      </c>
      <c r="F4" s="186"/>
      <c r="G4" s="186"/>
      <c r="H4" s="186"/>
      <c r="I4" s="186"/>
      <c r="J4" s="186"/>
      <c r="K4" s="194"/>
      <c r="L4" s="100" t="s">
        <v>156</v>
      </c>
      <c r="M4" s="100"/>
      <c r="N4" s="195"/>
      <c r="O4" s="101" t="s">
        <v>157</v>
      </c>
      <c r="P4" s="101"/>
      <c r="Q4" s="101"/>
      <c r="R4" s="101"/>
      <c r="S4" s="101"/>
      <c r="T4" s="101"/>
      <c r="U4" s="101"/>
      <c r="V4" s="191" t="s">
        <v>158</v>
      </c>
      <c r="W4" s="191" t="s">
        <v>159</v>
      </c>
      <c r="X4" s="191"/>
      <c r="Y4" s="196"/>
    </row>
    <row r="5" spans="1:25" s="35" customFormat="1" ht="16.5" customHeight="1">
      <c r="A5" s="56" t="s">
        <v>7</v>
      </c>
      <c r="B5" s="197"/>
      <c r="C5" s="192"/>
      <c r="D5" s="193"/>
      <c r="E5" s="186" t="s">
        <v>160</v>
      </c>
      <c r="F5" s="186" t="s">
        <v>161</v>
      </c>
      <c r="G5" s="186" t="s">
        <v>162</v>
      </c>
      <c r="H5" s="186" t="s">
        <v>163</v>
      </c>
      <c r="I5" s="186" t="s">
        <v>164</v>
      </c>
      <c r="J5" s="186" t="s">
        <v>165</v>
      </c>
      <c r="K5" s="198"/>
      <c r="L5" s="186" t="s">
        <v>166</v>
      </c>
      <c r="M5" s="199" t="s">
        <v>167</v>
      </c>
      <c r="N5" s="188"/>
      <c r="O5" s="200" t="s">
        <v>168</v>
      </c>
      <c r="P5" s="186" t="s">
        <v>169</v>
      </c>
      <c r="Q5" s="201" t="s">
        <v>170</v>
      </c>
      <c r="R5" s="186" t="s">
        <v>171</v>
      </c>
      <c r="S5" s="186" t="s">
        <v>172</v>
      </c>
      <c r="T5" s="186" t="s">
        <v>173</v>
      </c>
      <c r="U5" s="186" t="s">
        <v>68</v>
      </c>
      <c r="V5" s="197"/>
      <c r="W5" s="202" t="s">
        <v>174</v>
      </c>
      <c r="X5" s="197"/>
      <c r="Y5" s="203"/>
    </row>
    <row r="6" spans="1:25" s="208" customFormat="1" ht="16.5" customHeight="1">
      <c r="A6" s="56" t="s">
        <v>14</v>
      </c>
      <c r="B6" s="197"/>
      <c r="C6" s="197"/>
      <c r="D6" s="193"/>
      <c r="E6" s="193" t="s">
        <v>175</v>
      </c>
      <c r="F6" s="193" t="s">
        <v>175</v>
      </c>
      <c r="G6" s="193" t="s">
        <v>175</v>
      </c>
      <c r="H6" s="193" t="s">
        <v>175</v>
      </c>
      <c r="I6" s="193" t="s">
        <v>176</v>
      </c>
      <c r="J6" s="204" t="s">
        <v>175</v>
      </c>
      <c r="K6" s="198"/>
      <c r="L6" s="193" t="s">
        <v>177</v>
      </c>
      <c r="M6" s="188" t="s">
        <v>178</v>
      </c>
      <c r="N6" s="188"/>
      <c r="O6" s="205" t="s">
        <v>179</v>
      </c>
      <c r="P6" s="206"/>
      <c r="Q6" s="202" t="s">
        <v>180</v>
      </c>
      <c r="R6" s="193" t="s">
        <v>175</v>
      </c>
      <c r="S6" s="206"/>
      <c r="T6" s="204"/>
      <c r="U6" s="193" t="s">
        <v>181</v>
      </c>
      <c r="V6" s="202" t="s">
        <v>16</v>
      </c>
      <c r="W6" s="207" t="s">
        <v>182</v>
      </c>
      <c r="Y6" s="209" t="s">
        <v>16</v>
      </c>
    </row>
    <row r="7" spans="1:25" s="208" customFormat="1" ht="16.5" customHeight="1">
      <c r="A7" s="210"/>
      <c r="B7" s="197"/>
      <c r="C7" s="193" t="s">
        <v>16</v>
      </c>
      <c r="D7" s="193"/>
      <c r="E7" s="96" t="s">
        <v>183</v>
      </c>
      <c r="F7" s="211"/>
      <c r="G7" s="211"/>
      <c r="H7" s="96" t="s">
        <v>184</v>
      </c>
      <c r="I7" s="202" t="s">
        <v>185</v>
      </c>
      <c r="K7" s="198"/>
      <c r="L7" s="212" t="s">
        <v>183</v>
      </c>
      <c r="M7" s="213" t="s">
        <v>186</v>
      </c>
      <c r="N7" s="213"/>
      <c r="O7" s="214" t="s">
        <v>187</v>
      </c>
      <c r="P7" s="202" t="s">
        <v>188</v>
      </c>
      <c r="Q7" s="202" t="s">
        <v>189</v>
      </c>
      <c r="R7" s="202" t="s">
        <v>190</v>
      </c>
      <c r="S7" s="202" t="s">
        <v>191</v>
      </c>
      <c r="T7" s="202" t="s">
        <v>192</v>
      </c>
      <c r="U7" s="202" t="s">
        <v>193</v>
      </c>
      <c r="V7" s="215" t="s">
        <v>194</v>
      </c>
      <c r="W7" s="212" t="s">
        <v>195</v>
      </c>
      <c r="X7" s="212" t="s">
        <v>196</v>
      </c>
      <c r="Y7" s="216" t="s">
        <v>197</v>
      </c>
    </row>
    <row r="8" spans="1:25" s="208" customFormat="1" ht="16.5" customHeight="1">
      <c r="A8" s="217"/>
      <c r="B8" s="218" t="s">
        <v>50</v>
      </c>
      <c r="C8" s="218" t="s">
        <v>198</v>
      </c>
      <c r="D8" s="218"/>
      <c r="E8" s="107" t="s">
        <v>199</v>
      </c>
      <c r="F8" s="219" t="s">
        <v>199</v>
      </c>
      <c r="G8" s="219" t="s">
        <v>200</v>
      </c>
      <c r="H8" s="107" t="s">
        <v>201</v>
      </c>
      <c r="I8" s="219" t="s">
        <v>202</v>
      </c>
      <c r="J8" s="219" t="s">
        <v>203</v>
      </c>
      <c r="K8" s="198"/>
      <c r="L8" s="220" t="s">
        <v>204</v>
      </c>
      <c r="M8" s="221" t="s">
        <v>205</v>
      </c>
      <c r="N8" s="213"/>
      <c r="O8" s="222" t="s">
        <v>206</v>
      </c>
      <c r="P8" s="220" t="s">
        <v>207</v>
      </c>
      <c r="Q8" s="220" t="s">
        <v>208</v>
      </c>
      <c r="R8" s="220" t="s">
        <v>209</v>
      </c>
      <c r="S8" s="220" t="s">
        <v>195</v>
      </c>
      <c r="T8" s="220" t="s">
        <v>210</v>
      </c>
      <c r="U8" s="220" t="s">
        <v>211</v>
      </c>
      <c r="V8" s="220" t="s">
        <v>198</v>
      </c>
      <c r="W8" s="220" t="s">
        <v>24</v>
      </c>
      <c r="X8" s="223" t="s">
        <v>212</v>
      </c>
      <c r="Y8" s="105" t="s">
        <v>213</v>
      </c>
    </row>
    <row r="9" spans="1:25" s="229" customFormat="1" ht="92.25" customHeight="1">
      <c r="A9" s="65">
        <v>2004</v>
      </c>
      <c r="B9" s="32">
        <f>SUM(C9,D9,V9,X9,Y9)</f>
        <v>167797</v>
      </c>
      <c r="C9" s="224">
        <v>4134</v>
      </c>
      <c r="D9" s="225">
        <v>68176</v>
      </c>
      <c r="E9" s="225" t="s">
        <v>28</v>
      </c>
      <c r="F9" s="225" t="s">
        <v>28</v>
      </c>
      <c r="G9" s="225" t="s">
        <v>28</v>
      </c>
      <c r="H9" s="225" t="s">
        <v>28</v>
      </c>
      <c r="I9" s="225" t="s">
        <v>28</v>
      </c>
      <c r="J9" s="225" t="s">
        <v>28</v>
      </c>
      <c r="K9" s="225"/>
      <c r="L9" s="225" t="s">
        <v>28</v>
      </c>
      <c r="M9" s="225" t="s">
        <v>28</v>
      </c>
      <c r="N9" s="226"/>
      <c r="O9" s="225" t="s">
        <v>28</v>
      </c>
      <c r="P9" s="225" t="s">
        <v>28</v>
      </c>
      <c r="Q9" s="225" t="s">
        <v>28</v>
      </c>
      <c r="R9" s="225" t="s">
        <v>28</v>
      </c>
      <c r="S9" s="225" t="s">
        <v>28</v>
      </c>
      <c r="T9" s="225" t="s">
        <v>28</v>
      </c>
      <c r="U9" s="225" t="s">
        <v>28</v>
      </c>
      <c r="V9" s="227">
        <v>58668</v>
      </c>
      <c r="W9" s="225" t="s">
        <v>28</v>
      </c>
      <c r="X9" s="227">
        <v>36819</v>
      </c>
      <c r="Y9" s="228" t="s">
        <v>28</v>
      </c>
    </row>
    <row r="10" spans="1:25" s="229" customFormat="1" ht="92.25" customHeight="1">
      <c r="A10" s="65">
        <v>2005</v>
      </c>
      <c r="B10" s="32">
        <f>SUM(C10,D10,V10,W10,X10)</f>
        <v>125961</v>
      </c>
      <c r="C10" s="225">
        <v>3605</v>
      </c>
      <c r="D10" s="33">
        <f>SUM(E10:U10)</f>
        <v>7822</v>
      </c>
      <c r="E10" s="225">
        <v>45</v>
      </c>
      <c r="F10" s="225">
        <v>493</v>
      </c>
      <c r="G10" s="225">
        <v>1167</v>
      </c>
      <c r="H10" s="225">
        <v>350</v>
      </c>
      <c r="I10" s="33">
        <v>57</v>
      </c>
      <c r="J10" s="225">
        <v>1518</v>
      </c>
      <c r="K10" s="225"/>
      <c r="L10" s="225">
        <v>33</v>
      </c>
      <c r="M10" s="226">
        <v>3500</v>
      </c>
      <c r="N10" s="226"/>
      <c r="O10" s="225">
        <v>500</v>
      </c>
      <c r="P10" s="227">
        <v>70</v>
      </c>
      <c r="Q10" s="227" t="s">
        <v>28</v>
      </c>
      <c r="R10" s="33" t="s">
        <v>28</v>
      </c>
      <c r="S10" s="227" t="s">
        <v>28</v>
      </c>
      <c r="T10" s="227">
        <v>69</v>
      </c>
      <c r="U10" s="227">
        <v>20</v>
      </c>
      <c r="V10" s="227">
        <v>66445</v>
      </c>
      <c r="W10" s="227">
        <v>800</v>
      </c>
      <c r="X10" s="227">
        <v>47289</v>
      </c>
      <c r="Y10" s="228" t="s">
        <v>28</v>
      </c>
    </row>
    <row r="11" spans="1:25" s="229" customFormat="1" ht="92.25" customHeight="1">
      <c r="A11" s="65">
        <v>2006</v>
      </c>
      <c r="B11" s="230">
        <f>SUM(C11,D11,V11,W11,X11)</f>
        <v>135330</v>
      </c>
      <c r="C11" s="225">
        <v>3827</v>
      </c>
      <c r="D11" s="33">
        <f>SUM(E11:U11)</f>
        <v>7367</v>
      </c>
      <c r="E11" s="225">
        <v>66</v>
      </c>
      <c r="F11" s="225">
        <v>378</v>
      </c>
      <c r="G11" s="225">
        <v>156</v>
      </c>
      <c r="H11" s="225">
        <v>1430</v>
      </c>
      <c r="I11" s="33">
        <v>62</v>
      </c>
      <c r="J11" s="225">
        <v>1618</v>
      </c>
      <c r="K11" s="225"/>
      <c r="L11" s="225">
        <v>38</v>
      </c>
      <c r="M11" s="226">
        <v>3000</v>
      </c>
      <c r="N11" s="226"/>
      <c r="O11" s="225">
        <v>214</v>
      </c>
      <c r="P11" s="227">
        <v>70</v>
      </c>
      <c r="Q11" s="227" t="s">
        <v>28</v>
      </c>
      <c r="R11" s="33" t="s">
        <v>28</v>
      </c>
      <c r="S11" s="227">
        <v>200</v>
      </c>
      <c r="T11" s="227">
        <v>65</v>
      </c>
      <c r="U11" s="227">
        <v>70</v>
      </c>
      <c r="V11" s="227">
        <v>74564</v>
      </c>
      <c r="W11" s="227">
        <v>800</v>
      </c>
      <c r="X11" s="227">
        <v>48772</v>
      </c>
      <c r="Y11" s="227" t="s">
        <v>28</v>
      </c>
    </row>
    <row r="12" spans="1:25" s="229" customFormat="1" ht="92.25" customHeight="1">
      <c r="A12" s="65">
        <v>2007</v>
      </c>
      <c r="B12" s="230">
        <v>153137</v>
      </c>
      <c r="C12" s="225">
        <v>4103</v>
      </c>
      <c r="D12" s="33">
        <v>9444</v>
      </c>
      <c r="E12" s="225">
        <v>56</v>
      </c>
      <c r="F12" s="225">
        <v>479</v>
      </c>
      <c r="G12" s="225">
        <v>196</v>
      </c>
      <c r="H12" s="225">
        <v>1616</v>
      </c>
      <c r="I12" s="33">
        <v>72</v>
      </c>
      <c r="J12" s="225">
        <v>1800</v>
      </c>
      <c r="K12" s="225"/>
      <c r="L12" s="225">
        <v>173</v>
      </c>
      <c r="M12" s="226">
        <v>4500</v>
      </c>
      <c r="N12" s="226"/>
      <c r="O12" s="225" t="s">
        <v>28</v>
      </c>
      <c r="P12" s="227">
        <v>300</v>
      </c>
      <c r="Q12" s="227" t="s">
        <v>28</v>
      </c>
      <c r="R12" s="33">
        <v>55</v>
      </c>
      <c r="S12" s="227" t="s">
        <v>28</v>
      </c>
      <c r="T12" s="227">
        <v>97</v>
      </c>
      <c r="U12" s="227">
        <v>100</v>
      </c>
      <c r="V12" s="227">
        <v>79679</v>
      </c>
      <c r="W12" s="227">
        <v>900</v>
      </c>
      <c r="X12" s="227">
        <v>59011</v>
      </c>
      <c r="Y12" s="227" t="s">
        <v>28</v>
      </c>
    </row>
    <row r="13" spans="1:25" s="229" customFormat="1" ht="92.25" customHeight="1">
      <c r="A13" s="68">
        <v>2008</v>
      </c>
      <c r="B13" s="231">
        <v>159622.372</v>
      </c>
      <c r="C13" s="232">
        <v>4749</v>
      </c>
      <c r="D13" s="233">
        <v>12332</v>
      </c>
      <c r="E13" s="232">
        <v>64.741</v>
      </c>
      <c r="F13" s="232">
        <v>599.782</v>
      </c>
      <c r="G13" s="232">
        <v>207.85</v>
      </c>
      <c r="H13" s="232">
        <v>1595.569</v>
      </c>
      <c r="I13" s="233">
        <v>85.061</v>
      </c>
      <c r="J13" s="232">
        <v>2500</v>
      </c>
      <c r="K13" s="232"/>
      <c r="L13" s="232">
        <v>196.068</v>
      </c>
      <c r="M13" s="234">
        <v>5600</v>
      </c>
      <c r="N13" s="235"/>
      <c r="O13" s="232">
        <v>300</v>
      </c>
      <c r="P13" s="236">
        <v>800</v>
      </c>
      <c r="Q13" s="237">
        <v>0</v>
      </c>
      <c r="R13" s="238">
        <v>0</v>
      </c>
      <c r="S13" s="237">
        <v>0</v>
      </c>
      <c r="T13" s="236">
        <v>282.6</v>
      </c>
      <c r="U13" s="236">
        <v>100</v>
      </c>
      <c r="V13" s="236">
        <v>89449.444</v>
      </c>
      <c r="W13" s="236">
        <v>1000</v>
      </c>
      <c r="X13" s="236">
        <v>52092.257</v>
      </c>
      <c r="Y13" s="237">
        <v>0</v>
      </c>
    </row>
    <row r="14" spans="1:25" ht="19.5" customHeight="1">
      <c r="A14" s="239" t="s">
        <v>214</v>
      </c>
      <c r="B14" s="240"/>
      <c r="C14" s="240"/>
      <c r="D14" s="240"/>
      <c r="E14" s="240"/>
      <c r="F14" s="241"/>
      <c r="G14" s="241"/>
      <c r="H14" s="242"/>
      <c r="I14" s="240"/>
      <c r="J14" s="240"/>
      <c r="K14" s="240"/>
      <c r="L14" s="240"/>
      <c r="M14" s="240"/>
      <c r="N14" s="240"/>
      <c r="O14" s="240"/>
      <c r="P14" s="240"/>
      <c r="Q14" s="240"/>
      <c r="R14" s="149"/>
      <c r="Y14" s="229"/>
    </row>
    <row r="15" ht="13.5">
      <c r="Y15" s="229"/>
    </row>
    <row r="16" ht="13.5">
      <c r="Y16" s="229"/>
    </row>
    <row r="17" ht="13.5">
      <c r="Y17" s="229"/>
    </row>
    <row r="18" ht="13.5">
      <c r="Y18" s="229"/>
    </row>
    <row r="19" ht="13.5">
      <c r="Y19" s="229"/>
    </row>
    <row r="20" ht="13.5">
      <c r="Y20" s="229"/>
    </row>
    <row r="21" ht="13.5">
      <c r="Y21" s="229"/>
    </row>
    <row r="22" ht="13.5">
      <c r="Y22" s="229"/>
    </row>
    <row r="23" ht="13.5">
      <c r="Y23" s="229"/>
    </row>
    <row r="24" ht="13.5">
      <c r="Y24" s="229"/>
    </row>
  </sheetData>
  <mergeCells count="8">
    <mergeCell ref="A1:M1"/>
    <mergeCell ref="O1:Y1"/>
    <mergeCell ref="D3:M3"/>
    <mergeCell ref="O3:U3"/>
    <mergeCell ref="E4:J4"/>
    <mergeCell ref="L4:M4"/>
    <mergeCell ref="O4:U4"/>
    <mergeCell ref="K5:K8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&amp;L&amp;"굴림체,굵게"&amp;12재   정&amp;R&amp;"Times New Roman,보통"&amp;12Public Finance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SheetLayoutView="100" workbookViewId="0" topLeftCell="A1">
      <pane xSplit="1" ySplit="5" topLeftCell="E15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E11" sqref="E11"/>
    </sheetView>
  </sheetViews>
  <sheetFormatPr defaultColWidth="8.88671875" defaultRowHeight="13.5"/>
  <cols>
    <col min="1" max="1" width="26.4453125" style="1" customWidth="1"/>
    <col min="2" max="2" width="25.3359375" style="2" customWidth="1"/>
    <col min="3" max="3" width="25.3359375" style="1" customWidth="1"/>
    <col min="4" max="4" width="2.77734375" style="179" customWidth="1"/>
    <col min="5" max="5" width="21.4453125" style="15" customWidth="1"/>
    <col min="6" max="7" width="21.4453125" style="6" customWidth="1"/>
    <col min="8" max="16384" width="8.88671875" style="6" customWidth="1"/>
  </cols>
  <sheetData>
    <row r="1" spans="1:7" s="9" customFormat="1" ht="45" customHeight="1">
      <c r="A1" s="51" t="s">
        <v>215</v>
      </c>
      <c r="B1" s="51"/>
      <c r="C1" s="51"/>
      <c r="D1" s="243"/>
      <c r="E1" s="51" t="s">
        <v>216</v>
      </c>
      <c r="F1" s="51"/>
      <c r="G1" s="51"/>
    </row>
    <row r="2" spans="1:7" s="15" customFormat="1" ht="25.5" customHeight="1">
      <c r="A2" s="10" t="s">
        <v>146</v>
      </c>
      <c r="B2" s="11"/>
      <c r="C2" s="182"/>
      <c r="D2" s="179"/>
      <c r="E2" s="10"/>
      <c r="F2" s="10"/>
      <c r="G2" s="14" t="s">
        <v>134</v>
      </c>
    </row>
    <row r="3" spans="1:7" s="15" customFormat="1" ht="16.5" customHeight="1">
      <c r="A3" s="16" t="s">
        <v>7</v>
      </c>
      <c r="B3" s="55" t="s">
        <v>217</v>
      </c>
      <c r="C3" s="55"/>
      <c r="D3" s="16"/>
      <c r="E3" s="95" t="s">
        <v>218</v>
      </c>
      <c r="F3" s="95"/>
      <c r="G3" s="17" t="s">
        <v>219</v>
      </c>
    </row>
    <row r="4" spans="1:7" s="15" customFormat="1" ht="16.5" customHeight="1">
      <c r="A4" s="16" t="s">
        <v>220</v>
      </c>
      <c r="B4" s="102" t="s">
        <v>221</v>
      </c>
      <c r="C4" s="16" t="s">
        <v>222</v>
      </c>
      <c r="D4" s="16"/>
      <c r="E4" s="101" t="s">
        <v>223</v>
      </c>
      <c r="F4" s="56" t="s">
        <v>224</v>
      </c>
      <c r="G4" s="25" t="s">
        <v>225</v>
      </c>
    </row>
    <row r="5" spans="1:7" s="15" customFormat="1" ht="16.5" customHeight="1">
      <c r="A5" s="27" t="s">
        <v>226</v>
      </c>
      <c r="B5" s="28" t="s">
        <v>227</v>
      </c>
      <c r="C5" s="30" t="s">
        <v>228</v>
      </c>
      <c r="D5" s="18"/>
      <c r="E5" s="29" t="s">
        <v>227</v>
      </c>
      <c r="F5" s="28" t="s">
        <v>228</v>
      </c>
      <c r="G5" s="244" t="s">
        <v>229</v>
      </c>
    </row>
    <row r="6" spans="1:7" s="15" customFormat="1" ht="27.75" customHeight="1">
      <c r="A6" s="56">
        <v>2003</v>
      </c>
      <c r="B6" s="38">
        <v>179133</v>
      </c>
      <c r="C6" s="38">
        <v>100</v>
      </c>
      <c r="D6" s="38"/>
      <c r="E6" s="38">
        <v>178493</v>
      </c>
      <c r="F6" s="38">
        <v>100</v>
      </c>
      <c r="G6" s="245">
        <f>E6/B6*100</f>
        <v>99.64272356293927</v>
      </c>
    </row>
    <row r="7" spans="1:7" s="15" customFormat="1" ht="27.75" customHeight="1">
      <c r="A7" s="56">
        <v>2004</v>
      </c>
      <c r="B7" s="38">
        <v>152834</v>
      </c>
      <c r="C7" s="38">
        <v>100</v>
      </c>
      <c r="D7" s="38"/>
      <c r="E7" s="38">
        <v>153000</v>
      </c>
      <c r="F7" s="38">
        <v>100</v>
      </c>
      <c r="G7" s="246">
        <f>E7/B7*100</f>
        <v>100.10861457529083</v>
      </c>
    </row>
    <row r="8" spans="1:7" s="15" customFormat="1" ht="27.75" customHeight="1">
      <c r="A8" s="56">
        <v>2005</v>
      </c>
      <c r="B8" s="38">
        <v>289733</v>
      </c>
      <c r="C8" s="38">
        <v>100</v>
      </c>
      <c r="D8" s="38"/>
      <c r="E8" s="38">
        <v>288484</v>
      </c>
      <c r="F8" s="38">
        <v>100</v>
      </c>
      <c r="G8" s="246">
        <v>99.6</v>
      </c>
    </row>
    <row r="9" spans="1:7" s="15" customFormat="1" ht="27.75" customHeight="1">
      <c r="A9" s="56">
        <v>2006</v>
      </c>
      <c r="B9" s="38">
        <v>293359</v>
      </c>
      <c r="C9" s="38">
        <v>100</v>
      </c>
      <c r="D9" s="38"/>
      <c r="E9" s="38">
        <v>293702</v>
      </c>
      <c r="F9" s="38">
        <v>100</v>
      </c>
      <c r="G9" s="246">
        <v>100.1169215875429</v>
      </c>
    </row>
    <row r="10" spans="1:7" s="249" customFormat="1" ht="27.75" customHeight="1">
      <c r="A10" s="121">
        <v>2007</v>
      </c>
      <c r="B10" s="247">
        <f>B11+B12+B15+B17+B20+B21</f>
        <v>221994</v>
      </c>
      <c r="C10" s="247">
        <f>C11+C12+C15+C17+C20</f>
        <v>99.96565132390965</v>
      </c>
      <c r="D10" s="247"/>
      <c r="E10" s="247">
        <v>225394</v>
      </c>
      <c r="F10" s="247">
        <f>F11+F12+F15+F17+F20</f>
        <v>100</v>
      </c>
      <c r="G10" s="248">
        <f>E10/B10*100</f>
        <v>101.53157292539439</v>
      </c>
    </row>
    <row r="11" spans="1:7" s="253" customFormat="1" ht="27.75" customHeight="1">
      <c r="A11" s="250" t="s">
        <v>230</v>
      </c>
      <c r="B11" s="227">
        <v>5850</v>
      </c>
      <c r="C11" s="251">
        <f>B11/$B$10*100</f>
        <v>2.6352063569285655</v>
      </c>
      <c r="D11" s="227"/>
      <c r="E11" s="227">
        <v>6184</v>
      </c>
      <c r="F11" s="252">
        <f>E11/$E$10*100</f>
        <v>2.743640025910184</v>
      </c>
      <c r="G11" s="248">
        <f aca="true" t="shared" si="0" ref="G11:G20">E11/B11*100</f>
        <v>105.7094017094017</v>
      </c>
    </row>
    <row r="12" spans="1:7" s="255" customFormat="1" ht="27.75" customHeight="1">
      <c r="A12" s="254" t="s">
        <v>231</v>
      </c>
      <c r="B12" s="227">
        <f>B14+B13</f>
        <v>57616</v>
      </c>
      <c r="C12" s="251">
        <v>25.9</v>
      </c>
      <c r="D12" s="227"/>
      <c r="E12" s="227">
        <f>E13+E14</f>
        <v>58149</v>
      </c>
      <c r="F12" s="252">
        <f aca="true" t="shared" si="1" ref="F12:F20">E12/$E$10*100</f>
        <v>25.798823393701696</v>
      </c>
      <c r="G12" s="248">
        <f t="shared" si="0"/>
        <v>100.92509025270758</v>
      </c>
    </row>
    <row r="13" spans="1:7" s="255" customFormat="1" ht="27.75" customHeight="1">
      <c r="A13" s="256" t="s">
        <v>232</v>
      </c>
      <c r="B13" s="227">
        <v>5181</v>
      </c>
      <c r="C13" s="251">
        <f aca="true" t="shared" si="2" ref="C13:C20">B13/$B$10*100</f>
        <v>2.3338468607259655</v>
      </c>
      <c r="D13" s="227"/>
      <c r="E13" s="227">
        <v>5514</v>
      </c>
      <c r="F13" s="252">
        <f t="shared" si="1"/>
        <v>2.4463827786010275</v>
      </c>
      <c r="G13" s="248">
        <f t="shared" si="0"/>
        <v>106.42733063115229</v>
      </c>
    </row>
    <row r="14" spans="1:7" s="255" customFormat="1" ht="27.75" customHeight="1">
      <c r="A14" s="256" t="s">
        <v>233</v>
      </c>
      <c r="B14" s="227">
        <v>52435</v>
      </c>
      <c r="C14" s="251">
        <f t="shared" si="2"/>
        <v>23.620007747957153</v>
      </c>
      <c r="D14" s="227"/>
      <c r="E14" s="227">
        <v>52635</v>
      </c>
      <c r="F14" s="252">
        <f t="shared" si="1"/>
        <v>23.35244061510067</v>
      </c>
      <c r="G14" s="248">
        <f t="shared" si="0"/>
        <v>100.3814246209593</v>
      </c>
    </row>
    <row r="15" spans="1:7" s="255" customFormat="1" ht="27.75" customHeight="1">
      <c r="A15" s="254" t="s">
        <v>234</v>
      </c>
      <c r="B15" s="227">
        <v>93852</v>
      </c>
      <c r="C15" s="251">
        <f t="shared" si="2"/>
        <v>42.27681829238628</v>
      </c>
      <c r="D15" s="227"/>
      <c r="E15" s="227">
        <v>95846</v>
      </c>
      <c r="F15" s="252">
        <f t="shared" si="1"/>
        <v>42.52375839640807</v>
      </c>
      <c r="G15" s="248">
        <f t="shared" si="0"/>
        <v>102.12462174487491</v>
      </c>
    </row>
    <row r="16" spans="1:7" s="255" customFormat="1" ht="27.75" customHeight="1">
      <c r="A16" s="254" t="s">
        <v>235</v>
      </c>
      <c r="B16" s="227">
        <v>0</v>
      </c>
      <c r="C16" s="251" t="s">
        <v>28</v>
      </c>
      <c r="D16" s="227"/>
      <c r="E16" s="227" t="s">
        <v>28</v>
      </c>
      <c r="F16" s="252" t="s">
        <v>28</v>
      </c>
      <c r="G16" s="248" t="s">
        <v>28</v>
      </c>
    </row>
    <row r="17" spans="1:7" s="255" customFormat="1" ht="27.75" customHeight="1">
      <c r="A17" s="254" t="s">
        <v>236</v>
      </c>
      <c r="B17" s="227">
        <f>B19+B18</f>
        <v>62781</v>
      </c>
      <c r="C17" s="251">
        <v>28.3</v>
      </c>
      <c r="D17" s="227"/>
      <c r="E17" s="227">
        <f>E18+E19</f>
        <v>62589</v>
      </c>
      <c r="F17" s="252">
        <f t="shared" si="1"/>
        <v>27.768707241541478</v>
      </c>
      <c r="G17" s="248">
        <f t="shared" si="0"/>
        <v>99.69417498924834</v>
      </c>
    </row>
    <row r="18" spans="1:7" s="255" customFormat="1" ht="27.75" customHeight="1">
      <c r="A18" s="256" t="s">
        <v>237</v>
      </c>
      <c r="B18" s="227">
        <v>52281</v>
      </c>
      <c r="C18" s="251">
        <f t="shared" si="2"/>
        <v>23.55063650368929</v>
      </c>
      <c r="D18" s="227"/>
      <c r="E18" s="227">
        <v>52222</v>
      </c>
      <c r="F18" s="252">
        <f t="shared" si="1"/>
        <v>23.169205923848903</v>
      </c>
      <c r="G18" s="248">
        <f t="shared" si="0"/>
        <v>99.8871482947916</v>
      </c>
    </row>
    <row r="19" spans="1:7" s="255" customFormat="1" ht="27.75" customHeight="1">
      <c r="A19" s="256" t="s">
        <v>238</v>
      </c>
      <c r="B19" s="227">
        <v>10500</v>
      </c>
      <c r="C19" s="251">
        <f t="shared" si="2"/>
        <v>4.729857563717938</v>
      </c>
      <c r="D19" s="227"/>
      <c r="E19" s="227">
        <v>10367</v>
      </c>
      <c r="F19" s="252">
        <f t="shared" si="1"/>
        <v>4.599501317692574</v>
      </c>
      <c r="G19" s="248">
        <f t="shared" si="0"/>
        <v>98.73333333333333</v>
      </c>
    </row>
    <row r="20" spans="1:7" s="255" customFormat="1" ht="27.75" customHeight="1">
      <c r="A20" s="254" t="s">
        <v>239</v>
      </c>
      <c r="B20" s="227">
        <v>1895</v>
      </c>
      <c r="C20" s="251">
        <f t="shared" si="2"/>
        <v>0.8536266745948089</v>
      </c>
      <c r="D20" s="227"/>
      <c r="E20" s="227">
        <v>2626</v>
      </c>
      <c r="F20" s="252">
        <f t="shared" si="1"/>
        <v>1.1650709424385741</v>
      </c>
      <c r="G20" s="248">
        <f t="shared" si="0"/>
        <v>138.57519788918208</v>
      </c>
    </row>
    <row r="21" spans="1:7" s="255" customFormat="1" ht="27.75" customHeight="1">
      <c r="A21" s="254" t="s">
        <v>240</v>
      </c>
      <c r="B21" s="257">
        <v>0</v>
      </c>
      <c r="C21" s="227" t="s">
        <v>28</v>
      </c>
      <c r="D21" s="227"/>
      <c r="E21" s="227" t="s">
        <v>28</v>
      </c>
      <c r="F21" s="252" t="s">
        <v>28</v>
      </c>
      <c r="G21" s="258" t="s">
        <v>28</v>
      </c>
    </row>
    <row r="22" spans="1:7" s="255" customFormat="1" ht="27.75" customHeight="1">
      <c r="A22" s="256" t="s">
        <v>241</v>
      </c>
      <c r="B22" s="227" t="s">
        <v>28</v>
      </c>
      <c r="C22" s="227" t="s">
        <v>28</v>
      </c>
      <c r="D22" s="227"/>
      <c r="E22" s="227" t="s">
        <v>28</v>
      </c>
      <c r="F22" s="252" t="s">
        <v>28</v>
      </c>
      <c r="G22" s="258" t="s">
        <v>28</v>
      </c>
    </row>
    <row r="23" spans="1:7" s="255" customFormat="1" ht="27.75" customHeight="1">
      <c r="A23" s="256" t="s">
        <v>242</v>
      </c>
      <c r="B23" s="227" t="s">
        <v>28</v>
      </c>
      <c r="C23" s="227" t="s">
        <v>28</v>
      </c>
      <c r="D23" s="227"/>
      <c r="E23" s="227" t="s">
        <v>28</v>
      </c>
      <c r="F23" s="252" t="s">
        <v>28</v>
      </c>
      <c r="G23" s="259" t="s">
        <v>28</v>
      </c>
    </row>
    <row r="24" spans="1:7" s="255" customFormat="1" ht="27.75" customHeight="1">
      <c r="A24" s="260" t="s">
        <v>243</v>
      </c>
      <c r="B24" s="261" t="s">
        <v>28</v>
      </c>
      <c r="C24" s="261" t="s">
        <v>28</v>
      </c>
      <c r="D24" s="227"/>
      <c r="E24" s="261" t="s">
        <v>28</v>
      </c>
      <c r="F24" s="262" t="s">
        <v>28</v>
      </c>
      <c r="G24" s="263" t="s">
        <v>28</v>
      </c>
    </row>
    <row r="25" spans="1:7" s="267" customFormat="1" ht="15.75" customHeight="1">
      <c r="A25" s="44" t="s">
        <v>130</v>
      </c>
      <c r="B25" s="264"/>
      <c r="C25" s="264"/>
      <c r="D25" s="46"/>
      <c r="E25" s="265"/>
      <c r="F25" s="266"/>
      <c r="G25" s="266"/>
    </row>
    <row r="26" spans="1:7" s="267" customFormat="1" ht="15">
      <c r="A26" s="268"/>
      <c r="B26" s="264"/>
      <c r="C26" s="264"/>
      <c r="D26" s="46"/>
      <c r="E26" s="265"/>
      <c r="F26" s="266"/>
      <c r="G26" s="266"/>
    </row>
    <row r="27" spans="1:7" s="267" customFormat="1" ht="15">
      <c r="A27" s="268"/>
      <c r="B27" s="264"/>
      <c r="C27" s="264"/>
      <c r="D27" s="46"/>
      <c r="E27" s="265"/>
      <c r="F27" s="266"/>
      <c r="G27" s="266"/>
    </row>
    <row r="28" spans="1:7" s="267" customFormat="1" ht="15">
      <c r="A28" s="268"/>
      <c r="B28" s="264"/>
      <c r="C28" s="264"/>
      <c r="D28" s="46"/>
      <c r="E28" s="265"/>
      <c r="F28" s="266"/>
      <c r="G28" s="266"/>
    </row>
    <row r="29" spans="1:7" s="267" customFormat="1" ht="15">
      <c r="A29" s="268"/>
      <c r="B29" s="264"/>
      <c r="C29" s="264"/>
      <c r="D29" s="46"/>
      <c r="E29" s="265"/>
      <c r="F29" s="266"/>
      <c r="G29" s="266"/>
    </row>
    <row r="30" spans="1:7" s="267" customFormat="1" ht="15">
      <c r="A30" s="268"/>
      <c r="B30" s="264"/>
      <c r="C30" s="264"/>
      <c r="D30" s="46"/>
      <c r="E30" s="265"/>
      <c r="F30" s="266"/>
      <c r="G30" s="266"/>
    </row>
    <row r="31" spans="1:7" s="267" customFormat="1" ht="15">
      <c r="A31" s="268"/>
      <c r="B31" s="269"/>
      <c r="C31" s="268"/>
      <c r="D31" s="270"/>
      <c r="E31" s="271"/>
      <c r="F31" s="266"/>
      <c r="G31" s="266"/>
    </row>
    <row r="32" spans="1:7" ht="13.5">
      <c r="A32" s="241"/>
      <c r="B32" s="240"/>
      <c r="C32" s="241"/>
      <c r="D32" s="242"/>
      <c r="E32" s="271"/>
      <c r="F32" s="272"/>
      <c r="G32" s="272"/>
    </row>
    <row r="33" spans="1:7" ht="13.5">
      <c r="A33" s="241"/>
      <c r="B33" s="240"/>
      <c r="C33" s="241"/>
      <c r="D33" s="242"/>
      <c r="E33" s="271"/>
      <c r="F33" s="272"/>
      <c r="G33" s="272"/>
    </row>
    <row r="34" spans="1:7" ht="13.5">
      <c r="A34" s="241"/>
      <c r="B34" s="240"/>
      <c r="C34" s="241"/>
      <c r="D34" s="242"/>
      <c r="E34" s="271"/>
      <c r="F34" s="272"/>
      <c r="G34" s="272"/>
    </row>
    <row r="35" spans="1:7" ht="13.5">
      <c r="A35" s="241"/>
      <c r="B35" s="240"/>
      <c r="C35" s="241"/>
      <c r="D35" s="242"/>
      <c r="E35" s="271"/>
      <c r="F35" s="272"/>
      <c r="G35" s="272"/>
    </row>
    <row r="36" spans="1:7" ht="13.5">
      <c r="A36" s="241"/>
      <c r="B36" s="240"/>
      <c r="C36" s="241"/>
      <c r="D36" s="242"/>
      <c r="E36" s="271"/>
      <c r="F36" s="272"/>
      <c r="G36" s="272"/>
    </row>
  </sheetData>
  <mergeCells count="4">
    <mergeCell ref="A1:C1"/>
    <mergeCell ref="E1:G1"/>
    <mergeCell ref="B3:C3"/>
    <mergeCell ref="E3:F3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&amp;L&amp;"굴림체,굵게"&amp;12재   정&amp;R&amp;"Times New Roman,보통"&amp;12Public Finance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13"/>
  <sheetViews>
    <sheetView workbookViewId="0" topLeftCell="E7">
      <selection activeCell="A12" sqref="A12"/>
    </sheetView>
  </sheetViews>
  <sheetFormatPr defaultColWidth="8.88671875" defaultRowHeight="13.5"/>
  <cols>
    <col min="1" max="1" width="7.10546875" style="273" customWidth="1"/>
    <col min="2" max="8" width="6.99609375" style="274" customWidth="1"/>
    <col min="9" max="9" width="2.77734375" style="275" customWidth="1"/>
    <col min="10" max="10" width="6.99609375" style="274" customWidth="1"/>
    <col min="11" max="11" width="6.99609375" style="273" customWidth="1"/>
    <col min="12" max="12" width="6.99609375" style="274" customWidth="1"/>
    <col min="13" max="13" width="6.99609375" style="273" customWidth="1"/>
    <col min="14" max="14" width="6.99609375" style="274" customWidth="1"/>
    <col min="15" max="15" width="6.99609375" style="273" customWidth="1"/>
    <col min="16" max="17" width="6.99609375" style="274" customWidth="1"/>
    <col min="18" max="16384" width="8.88671875" style="276" customWidth="1"/>
  </cols>
  <sheetData>
    <row r="1" spans="1:17" s="279" customFormat="1" ht="45" customHeight="1">
      <c r="A1" s="277" t="s">
        <v>244</v>
      </c>
      <c r="B1" s="277"/>
      <c r="C1" s="277"/>
      <c r="D1" s="277"/>
      <c r="E1" s="277"/>
      <c r="F1" s="277"/>
      <c r="G1" s="277"/>
      <c r="H1" s="277"/>
      <c r="I1" s="277"/>
      <c r="J1" s="277"/>
      <c r="K1" s="278" t="s">
        <v>245</v>
      </c>
      <c r="L1" s="278"/>
      <c r="M1" s="278"/>
      <c r="N1" s="278"/>
      <c r="O1" s="278"/>
      <c r="P1" s="278"/>
      <c r="Q1" s="278"/>
    </row>
    <row r="2" spans="1:17" s="284" customFormat="1" ht="25.5" customHeight="1">
      <c r="A2" s="280" t="s">
        <v>146</v>
      </c>
      <c r="B2" s="281"/>
      <c r="C2" s="281"/>
      <c r="D2" s="281"/>
      <c r="E2" s="281"/>
      <c r="F2" s="281"/>
      <c r="G2" s="281"/>
      <c r="H2" s="281"/>
      <c r="I2" s="275"/>
      <c r="J2" s="281"/>
      <c r="K2" s="282"/>
      <c r="L2" s="281"/>
      <c r="M2" s="282"/>
      <c r="N2" s="281"/>
      <c r="O2" s="282"/>
      <c r="P2" s="281"/>
      <c r="Q2" s="283" t="s">
        <v>134</v>
      </c>
    </row>
    <row r="3" spans="1:17" s="284" customFormat="1" ht="16.5" customHeight="1">
      <c r="A3" s="285"/>
      <c r="B3" s="286"/>
      <c r="C3" s="287"/>
      <c r="D3" s="288"/>
      <c r="E3" s="286"/>
      <c r="F3" s="288"/>
      <c r="G3" s="286"/>
      <c r="H3" s="289"/>
      <c r="I3" s="290"/>
      <c r="J3" s="291"/>
      <c r="K3" s="292"/>
      <c r="L3" s="292"/>
      <c r="M3" s="292"/>
      <c r="N3" s="292"/>
      <c r="O3" s="292"/>
      <c r="P3" s="293"/>
      <c r="Q3" s="293"/>
    </row>
    <row r="4" spans="1:17" s="284" customFormat="1" ht="16.5" customHeight="1">
      <c r="A4" s="285" t="s">
        <v>7</v>
      </c>
      <c r="B4" s="294" t="s">
        <v>39</v>
      </c>
      <c r="C4" s="294" t="s">
        <v>246</v>
      </c>
      <c r="D4" s="295" t="s">
        <v>247</v>
      </c>
      <c r="E4" s="294" t="s">
        <v>248</v>
      </c>
      <c r="F4" s="295" t="s">
        <v>249</v>
      </c>
      <c r="G4" s="294" t="s">
        <v>250</v>
      </c>
      <c r="H4" s="295" t="s">
        <v>251</v>
      </c>
      <c r="I4" s="290"/>
      <c r="J4" s="296" t="s">
        <v>252</v>
      </c>
      <c r="K4" s="290" t="s">
        <v>253</v>
      </c>
      <c r="L4" s="294" t="s">
        <v>254</v>
      </c>
      <c r="M4" s="290" t="s">
        <v>255</v>
      </c>
      <c r="N4" s="294" t="s">
        <v>256</v>
      </c>
      <c r="O4" s="290" t="s">
        <v>257</v>
      </c>
      <c r="P4" s="295" t="s">
        <v>258</v>
      </c>
      <c r="Q4" s="295" t="s">
        <v>259</v>
      </c>
    </row>
    <row r="5" spans="1:17" s="284" customFormat="1" ht="16.5" customHeight="1">
      <c r="A5" s="285" t="s">
        <v>14</v>
      </c>
      <c r="B5" s="290"/>
      <c r="C5" s="294" t="s">
        <v>260</v>
      </c>
      <c r="D5" s="295" t="s">
        <v>261</v>
      </c>
      <c r="E5" s="294"/>
      <c r="F5" s="294" t="s">
        <v>262</v>
      </c>
      <c r="G5" s="290"/>
      <c r="H5" s="295"/>
      <c r="I5" s="290"/>
      <c r="J5" s="296"/>
      <c r="K5" s="290" t="s">
        <v>263</v>
      </c>
      <c r="L5" s="294" t="s">
        <v>264</v>
      </c>
      <c r="M5" s="290" t="s">
        <v>265</v>
      </c>
      <c r="N5" s="294" t="s">
        <v>266</v>
      </c>
      <c r="O5" s="290"/>
      <c r="P5" s="294"/>
      <c r="Q5" s="295"/>
    </row>
    <row r="6" spans="1:17" s="284" customFormat="1" ht="16.5" customHeight="1">
      <c r="A6" s="297"/>
      <c r="B6" s="298"/>
      <c r="C6" s="298"/>
      <c r="D6" s="299"/>
      <c r="E6" s="298"/>
      <c r="F6" s="299"/>
      <c r="G6" s="298"/>
      <c r="H6" s="299"/>
      <c r="I6" s="300"/>
      <c r="J6" s="301"/>
      <c r="K6" s="302"/>
      <c r="L6" s="298"/>
      <c r="M6" s="302"/>
      <c r="N6" s="298"/>
      <c r="O6" s="302"/>
      <c r="P6" s="298"/>
      <c r="Q6" s="299"/>
    </row>
    <row r="7" spans="1:17" s="305" customFormat="1" ht="75" customHeight="1">
      <c r="A7" s="65">
        <v>2004</v>
      </c>
      <c r="B7" s="32">
        <v>313344</v>
      </c>
      <c r="C7" s="303">
        <v>0</v>
      </c>
      <c r="D7" s="303">
        <v>0</v>
      </c>
      <c r="E7" s="303">
        <v>0</v>
      </c>
      <c r="F7" s="303">
        <v>0</v>
      </c>
      <c r="G7" s="303">
        <v>0</v>
      </c>
      <c r="H7" s="303">
        <v>0</v>
      </c>
      <c r="I7" s="304"/>
      <c r="J7" s="303">
        <v>0</v>
      </c>
      <c r="K7" s="303">
        <v>0</v>
      </c>
      <c r="L7" s="303">
        <v>0</v>
      </c>
      <c r="M7" s="303">
        <v>0</v>
      </c>
      <c r="N7" s="303">
        <v>0</v>
      </c>
      <c r="O7" s="303">
        <v>0</v>
      </c>
      <c r="P7" s="303">
        <v>0</v>
      </c>
      <c r="Q7" s="303">
        <v>0</v>
      </c>
    </row>
    <row r="8" spans="1:17" s="307" customFormat="1" ht="75" customHeight="1">
      <c r="A8" s="65">
        <v>2005</v>
      </c>
      <c r="B8" s="32">
        <v>365674</v>
      </c>
      <c r="C8" s="306">
        <v>0</v>
      </c>
      <c r="D8" s="306">
        <v>0</v>
      </c>
      <c r="E8" s="306">
        <v>0</v>
      </c>
      <c r="F8" s="306">
        <v>0</v>
      </c>
      <c r="G8" s="306">
        <v>0</v>
      </c>
      <c r="H8" s="306">
        <v>0</v>
      </c>
      <c r="I8" s="32"/>
      <c r="J8" s="306">
        <v>0</v>
      </c>
      <c r="K8" s="306">
        <v>0</v>
      </c>
      <c r="L8" s="306">
        <v>0</v>
      </c>
      <c r="M8" s="306">
        <v>0</v>
      </c>
      <c r="N8" s="306">
        <v>0</v>
      </c>
      <c r="O8" s="306">
        <v>0</v>
      </c>
      <c r="P8" s="306">
        <v>0</v>
      </c>
      <c r="Q8" s="306">
        <v>0</v>
      </c>
    </row>
    <row r="9" spans="1:17" s="307" customFormat="1" ht="75" customHeight="1">
      <c r="A9" s="65">
        <v>2006</v>
      </c>
      <c r="B9" s="230">
        <v>390308</v>
      </c>
      <c r="C9" s="306">
        <v>0</v>
      </c>
      <c r="D9" s="306">
        <v>0</v>
      </c>
      <c r="E9" s="306">
        <v>0</v>
      </c>
      <c r="F9" s="306">
        <v>0</v>
      </c>
      <c r="G9" s="306">
        <v>0</v>
      </c>
      <c r="H9" s="306">
        <v>0</v>
      </c>
      <c r="I9" s="32"/>
      <c r="J9" s="306">
        <v>0</v>
      </c>
      <c r="K9" s="306">
        <v>0</v>
      </c>
      <c r="L9" s="306">
        <v>0</v>
      </c>
      <c r="M9" s="306">
        <v>0</v>
      </c>
      <c r="N9" s="306">
        <v>0</v>
      </c>
      <c r="O9" s="306">
        <v>0</v>
      </c>
      <c r="P9" s="306">
        <v>0</v>
      </c>
      <c r="Q9" s="306">
        <v>0</v>
      </c>
    </row>
    <row r="10" spans="1:17" s="307" customFormat="1" ht="75" customHeight="1">
      <c r="A10" s="65">
        <v>2007</v>
      </c>
      <c r="B10" s="230">
        <v>153137</v>
      </c>
      <c r="C10" s="306">
        <v>0</v>
      </c>
      <c r="D10" s="306">
        <v>0</v>
      </c>
      <c r="E10" s="306">
        <v>0</v>
      </c>
      <c r="F10" s="306">
        <v>0</v>
      </c>
      <c r="G10" s="306">
        <v>0</v>
      </c>
      <c r="H10" s="306">
        <v>0</v>
      </c>
      <c r="I10" s="32"/>
      <c r="J10" s="306">
        <v>0</v>
      </c>
      <c r="K10" s="306">
        <v>0</v>
      </c>
      <c r="L10" s="306">
        <v>0</v>
      </c>
      <c r="M10" s="306">
        <v>0</v>
      </c>
      <c r="N10" s="306">
        <v>0</v>
      </c>
      <c r="O10" s="306">
        <v>0</v>
      </c>
      <c r="P10" s="306">
        <v>0</v>
      </c>
      <c r="Q10" s="306">
        <v>0</v>
      </c>
    </row>
    <row r="11" spans="1:17" s="307" customFormat="1" ht="75" customHeight="1">
      <c r="A11" s="68">
        <v>2008</v>
      </c>
      <c r="B11" s="231">
        <v>159622</v>
      </c>
      <c r="C11" s="308">
        <v>13492</v>
      </c>
      <c r="D11" s="308">
        <v>7508</v>
      </c>
      <c r="E11" s="308">
        <v>1800</v>
      </c>
      <c r="F11" s="308">
        <v>7307</v>
      </c>
      <c r="G11" s="308">
        <v>6691</v>
      </c>
      <c r="H11" s="308">
        <v>18043</v>
      </c>
      <c r="I11" s="309"/>
      <c r="J11" s="308">
        <v>3076</v>
      </c>
      <c r="K11" s="308">
        <v>44488</v>
      </c>
      <c r="L11" s="308">
        <v>45</v>
      </c>
      <c r="M11" s="308">
        <v>10285</v>
      </c>
      <c r="N11" s="308">
        <v>10120</v>
      </c>
      <c r="O11" s="308" t="s">
        <v>28</v>
      </c>
      <c r="P11" s="308">
        <v>8041</v>
      </c>
      <c r="Q11" s="308">
        <v>28726</v>
      </c>
    </row>
    <row r="12" spans="1:17" ht="19.5" customHeight="1">
      <c r="A12" s="310" t="s">
        <v>214</v>
      </c>
      <c r="B12" s="311"/>
      <c r="C12" s="311"/>
      <c r="D12" s="311"/>
      <c r="E12" s="311"/>
      <c r="F12" s="311"/>
      <c r="G12" s="311"/>
      <c r="H12" s="311"/>
      <c r="I12" s="312"/>
      <c r="J12" s="311"/>
      <c r="K12" s="313"/>
      <c r="L12" s="311"/>
      <c r="M12" s="313"/>
      <c r="N12" s="311"/>
      <c r="O12" s="313"/>
      <c r="P12" s="311"/>
      <c r="Q12" s="311"/>
    </row>
    <row r="13" spans="1:17" ht="13.5">
      <c r="A13" s="313"/>
      <c r="B13" s="311"/>
      <c r="C13" s="311"/>
      <c r="D13" s="311"/>
      <c r="E13" s="311"/>
      <c r="F13" s="311"/>
      <c r="G13" s="311"/>
      <c r="H13" s="311"/>
      <c r="I13" s="312"/>
      <c r="J13" s="311"/>
      <c r="K13" s="313"/>
      <c r="L13" s="311"/>
      <c r="M13" s="313"/>
      <c r="N13" s="311"/>
      <c r="O13" s="313"/>
      <c r="P13" s="311"/>
      <c r="Q13" s="311"/>
    </row>
  </sheetData>
  <mergeCells count="2">
    <mergeCell ref="A1:H1"/>
    <mergeCell ref="K1:Q1"/>
  </mergeCells>
  <printOptions/>
  <pageMargins left="0.6097222222222223" right="0.5902777777777778" top="0.2902777777777778" bottom="0.37986111111111115" header="0.5118055555555556" footer="0.5118055555555556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0"/>
  <sheetViews>
    <sheetView zoomScaleSheetLayoutView="100" workbookViewId="0" topLeftCell="D10">
      <selection activeCell="H13" sqref="H13"/>
    </sheetView>
  </sheetViews>
  <sheetFormatPr defaultColWidth="8.88671875" defaultRowHeight="13.5"/>
  <cols>
    <col min="1" max="1" width="21.77734375" style="50" customWidth="1"/>
    <col min="2" max="2" width="29.77734375" style="2" customWidth="1"/>
    <col min="3" max="3" width="29.77734375" style="50" customWidth="1"/>
    <col min="4" max="4" width="2.77734375" style="50" customWidth="1"/>
    <col min="5" max="5" width="24.4453125" style="15" customWidth="1"/>
    <col min="6" max="7" width="24.4453125" style="314" customWidth="1"/>
    <col min="8" max="8" width="8.88671875" style="1" customWidth="1"/>
    <col min="9" max="16384" width="8.88671875" style="6" customWidth="1"/>
  </cols>
  <sheetData>
    <row r="1" spans="1:8" s="9" customFormat="1" ht="45" customHeight="1">
      <c r="A1" s="181" t="s">
        <v>267</v>
      </c>
      <c r="B1" s="181"/>
      <c r="C1" s="181"/>
      <c r="D1" s="315"/>
      <c r="E1" s="181" t="s">
        <v>268</v>
      </c>
      <c r="F1" s="181"/>
      <c r="G1" s="181"/>
      <c r="H1" s="316"/>
    </row>
    <row r="2" spans="1:8" s="15" customFormat="1" ht="25.5" customHeight="1">
      <c r="A2" s="317" t="s">
        <v>2</v>
      </c>
      <c r="B2" s="11"/>
      <c r="C2" s="53"/>
      <c r="D2" s="314"/>
      <c r="E2" s="10"/>
      <c r="F2" s="54"/>
      <c r="G2" s="14" t="s">
        <v>269</v>
      </c>
      <c r="H2" s="1"/>
    </row>
    <row r="3" spans="1:8" s="15" customFormat="1" ht="16.5" customHeight="1">
      <c r="A3" s="16" t="s">
        <v>7</v>
      </c>
      <c r="B3" s="55" t="s">
        <v>270</v>
      </c>
      <c r="C3" s="55"/>
      <c r="D3" s="16"/>
      <c r="E3" s="95" t="s">
        <v>271</v>
      </c>
      <c r="F3" s="95"/>
      <c r="G3" s="57" t="s">
        <v>219</v>
      </c>
      <c r="H3" s="1"/>
    </row>
    <row r="4" spans="1:8" s="15" customFormat="1" ht="16.5" customHeight="1">
      <c r="A4" s="16" t="s">
        <v>220</v>
      </c>
      <c r="B4" s="102" t="s">
        <v>221</v>
      </c>
      <c r="C4" s="16" t="s">
        <v>272</v>
      </c>
      <c r="D4" s="16"/>
      <c r="E4" s="21" t="s">
        <v>223</v>
      </c>
      <c r="F4" s="56" t="s">
        <v>273</v>
      </c>
      <c r="G4" s="16" t="s">
        <v>225</v>
      </c>
      <c r="H4" s="1"/>
    </row>
    <row r="5" spans="1:8" s="15" customFormat="1" ht="16.5" customHeight="1">
      <c r="A5" s="16" t="s">
        <v>77</v>
      </c>
      <c r="B5" s="20"/>
      <c r="C5" s="25" t="s">
        <v>274</v>
      </c>
      <c r="D5" s="16"/>
      <c r="E5" s="56"/>
      <c r="F5" s="25" t="s">
        <v>274</v>
      </c>
      <c r="G5" s="25" t="s">
        <v>275</v>
      </c>
      <c r="H5" s="1"/>
    </row>
    <row r="6" spans="1:8" s="15" customFormat="1" ht="16.5" customHeight="1">
      <c r="A6" s="27" t="s">
        <v>276</v>
      </c>
      <c r="B6" s="28" t="s">
        <v>227</v>
      </c>
      <c r="C6" s="30" t="s">
        <v>277</v>
      </c>
      <c r="D6" s="18"/>
      <c r="E6" s="29" t="s">
        <v>227</v>
      </c>
      <c r="F6" s="28" t="s">
        <v>277</v>
      </c>
      <c r="G6" s="27" t="s">
        <v>278</v>
      </c>
      <c r="H6" s="1"/>
    </row>
    <row r="7" spans="1:8" s="15" customFormat="1" ht="49.5" customHeight="1">
      <c r="A7" s="56">
        <v>2003</v>
      </c>
      <c r="B7" s="18">
        <v>140843</v>
      </c>
      <c r="C7" s="318">
        <v>100</v>
      </c>
      <c r="D7" s="319"/>
      <c r="E7" s="18">
        <v>140843</v>
      </c>
      <c r="F7" s="320">
        <v>100</v>
      </c>
      <c r="G7" s="321">
        <f>E7/B7*100</f>
        <v>100</v>
      </c>
      <c r="H7" s="267"/>
    </row>
    <row r="8" spans="1:8" s="15" customFormat="1" ht="49.5" customHeight="1">
      <c r="A8" s="56">
        <v>2004</v>
      </c>
      <c r="B8" s="18">
        <v>152834</v>
      </c>
      <c r="C8" s="318">
        <v>100</v>
      </c>
      <c r="D8" s="319"/>
      <c r="E8" s="18">
        <v>112585</v>
      </c>
      <c r="F8" s="320">
        <v>100</v>
      </c>
      <c r="G8" s="248">
        <f>E8/B8*100</f>
        <v>73.66489131999424</v>
      </c>
      <c r="H8" s="267"/>
    </row>
    <row r="9" spans="1:8" s="15" customFormat="1" ht="49.5" customHeight="1">
      <c r="A9" s="56">
        <v>2005</v>
      </c>
      <c r="B9" s="18">
        <v>289733</v>
      </c>
      <c r="C9" s="318">
        <v>100</v>
      </c>
      <c r="D9" s="319"/>
      <c r="E9" s="18">
        <v>143876</v>
      </c>
      <c r="F9" s="320">
        <v>100</v>
      </c>
      <c r="G9" s="248">
        <v>49.7</v>
      </c>
      <c r="H9" s="267"/>
    </row>
    <row r="10" spans="1:8" s="15" customFormat="1" ht="49.5" customHeight="1">
      <c r="A10" s="56">
        <v>2006</v>
      </c>
      <c r="B10" s="18">
        <v>293358</v>
      </c>
      <c r="C10" s="318">
        <v>100</v>
      </c>
      <c r="D10" s="319"/>
      <c r="E10" s="18">
        <v>243116</v>
      </c>
      <c r="F10" s="320" t="s">
        <v>279</v>
      </c>
      <c r="G10" s="248">
        <v>82.87348563870765</v>
      </c>
      <c r="H10" s="267"/>
    </row>
    <row r="11" spans="1:8" s="249" customFormat="1" ht="49.5" customHeight="1">
      <c r="A11" s="121">
        <v>2007</v>
      </c>
      <c r="B11" s="322">
        <v>245147</v>
      </c>
      <c r="C11" s="323">
        <v>100</v>
      </c>
      <c r="D11" s="324"/>
      <c r="E11" s="322">
        <v>180574</v>
      </c>
      <c r="F11" s="325" t="s">
        <v>279</v>
      </c>
      <c r="G11" s="326">
        <f aca="true" t="shared" si="0" ref="G11:G16">E11/B11*100</f>
        <v>73.65947778271811</v>
      </c>
      <c r="H11" s="327"/>
    </row>
    <row r="12" spans="1:8" s="253" customFormat="1" ht="49.5" customHeight="1">
      <c r="A12" s="328" t="s">
        <v>280</v>
      </c>
      <c r="B12" s="321">
        <v>34296</v>
      </c>
      <c r="C12" s="329" t="s">
        <v>279</v>
      </c>
      <c r="D12" s="319"/>
      <c r="E12" s="321">
        <v>32428</v>
      </c>
      <c r="F12" s="329" t="s">
        <v>279</v>
      </c>
      <c r="G12" s="248">
        <f t="shared" si="0"/>
        <v>94.55330067646372</v>
      </c>
      <c r="H12" s="330"/>
    </row>
    <row r="13" spans="1:8" s="253" customFormat="1" ht="49.5" customHeight="1">
      <c r="A13" s="328" t="s">
        <v>281</v>
      </c>
      <c r="B13" s="321">
        <v>82202</v>
      </c>
      <c r="C13" s="329" t="s">
        <v>279</v>
      </c>
      <c r="D13" s="319"/>
      <c r="E13" s="321">
        <v>57737</v>
      </c>
      <c r="F13" s="329" t="s">
        <v>279</v>
      </c>
      <c r="G13" s="248">
        <f t="shared" si="0"/>
        <v>70.23795041483176</v>
      </c>
      <c r="H13" s="330"/>
    </row>
    <row r="14" spans="1:8" s="253" customFormat="1" ht="49.5" customHeight="1">
      <c r="A14" s="328" t="s">
        <v>282</v>
      </c>
      <c r="B14" s="321">
        <v>94102</v>
      </c>
      <c r="C14" s="329" t="s">
        <v>279</v>
      </c>
      <c r="D14" s="319"/>
      <c r="E14" s="321">
        <v>70835</v>
      </c>
      <c r="F14" s="329" t="s">
        <v>279</v>
      </c>
      <c r="G14" s="248">
        <f t="shared" si="0"/>
        <v>75.27470191919406</v>
      </c>
      <c r="H14" s="330"/>
    </row>
    <row r="15" spans="1:8" s="253" customFormat="1" ht="49.5" customHeight="1">
      <c r="A15" s="328" t="s">
        <v>283</v>
      </c>
      <c r="B15" s="321">
        <v>1986</v>
      </c>
      <c r="C15" s="329" t="s">
        <v>279</v>
      </c>
      <c r="D15" s="319"/>
      <c r="E15" s="321">
        <v>1827</v>
      </c>
      <c r="F15" s="329" t="s">
        <v>279</v>
      </c>
      <c r="G15" s="321">
        <f t="shared" si="0"/>
        <v>91.99395770392749</v>
      </c>
      <c r="H15" s="330"/>
    </row>
    <row r="16" spans="1:8" s="253" customFormat="1" ht="49.5" customHeight="1">
      <c r="A16" s="331" t="s">
        <v>284</v>
      </c>
      <c r="B16" s="332">
        <v>9407</v>
      </c>
      <c r="C16" s="333" t="s">
        <v>279</v>
      </c>
      <c r="D16" s="319"/>
      <c r="E16" s="332">
        <v>1014</v>
      </c>
      <c r="F16" s="333" t="s">
        <v>279</v>
      </c>
      <c r="G16" s="334">
        <f t="shared" si="0"/>
        <v>10.77920697353035</v>
      </c>
      <c r="H16" s="330"/>
    </row>
    <row r="17" spans="1:7" s="267" customFormat="1" ht="15.75" customHeight="1">
      <c r="A17" s="44" t="s">
        <v>130</v>
      </c>
      <c r="B17" s="264"/>
      <c r="C17" s="264"/>
      <c r="D17" s="264"/>
      <c r="E17" s="265"/>
      <c r="F17" s="271"/>
      <c r="G17" s="266"/>
    </row>
    <row r="18" spans="1:8" s="267" customFormat="1" ht="15">
      <c r="A18" s="335"/>
      <c r="B18" s="336"/>
      <c r="C18" s="335"/>
      <c r="D18" s="335"/>
      <c r="E18" s="337"/>
      <c r="F18" s="47"/>
      <c r="G18" s="47"/>
      <c r="H18" s="338"/>
    </row>
    <row r="19" spans="1:8" s="267" customFormat="1" ht="15">
      <c r="A19" s="335"/>
      <c r="B19" s="336"/>
      <c r="C19" s="335"/>
      <c r="D19" s="335"/>
      <c r="E19" s="337"/>
      <c r="F19" s="47"/>
      <c r="G19" s="47"/>
      <c r="H19" s="338"/>
    </row>
    <row r="20" spans="1:8" s="267" customFormat="1" ht="15">
      <c r="A20" s="335"/>
      <c r="B20" s="336"/>
      <c r="C20" s="335"/>
      <c r="D20" s="335"/>
      <c r="E20" s="337"/>
      <c r="F20" s="47"/>
      <c r="G20" s="47"/>
      <c r="H20" s="338"/>
    </row>
    <row r="21" spans="1:8" s="267" customFormat="1" ht="15">
      <c r="A21" s="335"/>
      <c r="B21" s="336"/>
      <c r="C21" s="335"/>
      <c r="D21" s="335"/>
      <c r="E21" s="337"/>
      <c r="F21" s="47"/>
      <c r="G21" s="47"/>
      <c r="H21" s="338"/>
    </row>
    <row r="22" spans="1:8" s="267" customFormat="1" ht="15">
      <c r="A22" s="335"/>
      <c r="B22" s="336"/>
      <c r="C22" s="335"/>
      <c r="D22" s="335"/>
      <c r="E22" s="337"/>
      <c r="F22" s="47"/>
      <c r="G22" s="47"/>
      <c r="H22" s="338"/>
    </row>
    <row r="23" spans="1:8" s="267" customFormat="1" ht="15">
      <c r="A23" s="335"/>
      <c r="B23" s="336"/>
      <c r="C23" s="335"/>
      <c r="D23" s="335"/>
      <c r="E23" s="337"/>
      <c r="F23" s="47"/>
      <c r="G23" s="47"/>
      <c r="H23" s="338"/>
    </row>
    <row r="24" spans="1:8" s="267" customFormat="1" ht="15">
      <c r="A24" s="335"/>
      <c r="B24" s="336"/>
      <c r="C24" s="335"/>
      <c r="D24" s="335"/>
      <c r="E24" s="337"/>
      <c r="F24" s="47"/>
      <c r="G24" s="47"/>
      <c r="H24" s="338"/>
    </row>
    <row r="25" spans="1:8" s="267" customFormat="1" ht="15">
      <c r="A25" s="335"/>
      <c r="B25" s="336"/>
      <c r="C25" s="335"/>
      <c r="D25" s="335"/>
      <c r="E25" s="337"/>
      <c r="F25" s="47"/>
      <c r="G25" s="47"/>
      <c r="H25" s="338"/>
    </row>
    <row r="26" spans="1:8" s="267" customFormat="1" ht="15">
      <c r="A26" s="335"/>
      <c r="B26" s="336"/>
      <c r="C26" s="335"/>
      <c r="D26" s="335"/>
      <c r="E26" s="337"/>
      <c r="F26" s="47"/>
      <c r="G26" s="47"/>
      <c r="H26" s="338"/>
    </row>
    <row r="27" spans="1:8" s="267" customFormat="1" ht="15">
      <c r="A27" s="335"/>
      <c r="B27" s="336"/>
      <c r="C27" s="335"/>
      <c r="D27" s="335"/>
      <c r="E27" s="337"/>
      <c r="F27" s="47"/>
      <c r="G27" s="47"/>
      <c r="H27" s="338"/>
    </row>
    <row r="28" spans="1:8" s="267" customFormat="1" ht="15">
      <c r="A28" s="335"/>
      <c r="B28" s="336"/>
      <c r="C28" s="335"/>
      <c r="D28" s="335"/>
      <c r="E28" s="337"/>
      <c r="F28" s="47"/>
      <c r="G28" s="47"/>
      <c r="H28" s="338"/>
    </row>
    <row r="29" spans="1:8" s="267" customFormat="1" ht="15">
      <c r="A29" s="335"/>
      <c r="B29" s="336"/>
      <c r="C29" s="335"/>
      <c r="D29" s="335"/>
      <c r="E29" s="337"/>
      <c r="F29" s="47"/>
      <c r="G29" s="47"/>
      <c r="H29" s="338"/>
    </row>
    <row r="30" spans="1:8" s="267" customFormat="1" ht="15">
      <c r="A30" s="335"/>
      <c r="B30" s="336"/>
      <c r="C30" s="335"/>
      <c r="D30" s="335"/>
      <c r="E30" s="142"/>
      <c r="F30" s="339"/>
      <c r="G30" s="339"/>
      <c r="H30" s="338"/>
    </row>
    <row r="31" spans="1:8" s="267" customFormat="1" ht="15">
      <c r="A31" s="335"/>
      <c r="B31" s="336"/>
      <c r="C31" s="335"/>
      <c r="D31" s="335"/>
      <c r="E31" s="142"/>
      <c r="F31" s="339"/>
      <c r="G31" s="339"/>
      <c r="H31" s="338"/>
    </row>
    <row r="32" spans="1:8" s="267" customFormat="1" ht="15">
      <c r="A32" s="335"/>
      <c r="B32" s="336"/>
      <c r="C32" s="335"/>
      <c r="D32" s="335"/>
      <c r="E32" s="142"/>
      <c r="F32" s="339"/>
      <c r="G32" s="339"/>
      <c r="H32" s="338"/>
    </row>
    <row r="33" spans="1:8" s="267" customFormat="1" ht="15">
      <c r="A33" s="335"/>
      <c r="B33" s="336"/>
      <c r="C33" s="335"/>
      <c r="D33" s="335"/>
      <c r="E33" s="142"/>
      <c r="F33" s="339"/>
      <c r="G33" s="339"/>
      <c r="H33" s="338"/>
    </row>
    <row r="34" spans="1:8" s="267" customFormat="1" ht="15">
      <c r="A34" s="335"/>
      <c r="B34" s="336"/>
      <c r="C34" s="335"/>
      <c r="D34" s="335"/>
      <c r="E34" s="142"/>
      <c r="F34" s="339"/>
      <c r="G34" s="339"/>
      <c r="H34" s="338"/>
    </row>
    <row r="35" spans="1:8" s="267" customFormat="1" ht="15">
      <c r="A35" s="335"/>
      <c r="B35" s="336"/>
      <c r="C35" s="335"/>
      <c r="D35" s="335"/>
      <c r="E35" s="142"/>
      <c r="F35" s="339"/>
      <c r="G35" s="339"/>
      <c r="H35" s="338"/>
    </row>
    <row r="36" spans="1:8" s="267" customFormat="1" ht="15">
      <c r="A36" s="335"/>
      <c r="B36" s="336"/>
      <c r="C36" s="335"/>
      <c r="D36" s="335"/>
      <c r="E36" s="142"/>
      <c r="F36" s="339"/>
      <c r="G36" s="339"/>
      <c r="H36" s="338"/>
    </row>
    <row r="37" spans="1:8" s="267" customFormat="1" ht="15">
      <c r="A37" s="335"/>
      <c r="B37" s="336"/>
      <c r="C37" s="335"/>
      <c r="D37" s="335"/>
      <c r="E37" s="142"/>
      <c r="F37" s="339"/>
      <c r="G37" s="339"/>
      <c r="H37" s="338"/>
    </row>
    <row r="38" spans="1:8" s="267" customFormat="1" ht="15">
      <c r="A38" s="335"/>
      <c r="B38" s="336"/>
      <c r="C38" s="335"/>
      <c r="D38" s="335"/>
      <c r="E38" s="142"/>
      <c r="F38" s="339"/>
      <c r="G38" s="339"/>
      <c r="H38" s="338"/>
    </row>
    <row r="39" spans="1:8" s="267" customFormat="1" ht="15">
      <c r="A39" s="335"/>
      <c r="B39" s="336"/>
      <c r="C39" s="335"/>
      <c r="D39" s="335"/>
      <c r="E39" s="142"/>
      <c r="F39" s="339"/>
      <c r="G39" s="339"/>
      <c r="H39" s="338"/>
    </row>
    <row r="40" spans="1:8" s="267" customFormat="1" ht="15">
      <c r="A40" s="335"/>
      <c r="B40" s="336"/>
      <c r="C40" s="335"/>
      <c r="D40" s="335"/>
      <c r="E40" s="142"/>
      <c r="F40" s="339"/>
      <c r="G40" s="339"/>
      <c r="H40" s="338"/>
    </row>
    <row r="41" spans="1:8" s="267" customFormat="1" ht="15">
      <c r="A41" s="335"/>
      <c r="B41" s="336"/>
      <c r="C41" s="335"/>
      <c r="D41" s="335"/>
      <c r="E41" s="142"/>
      <c r="F41" s="339"/>
      <c r="G41" s="339"/>
      <c r="H41" s="338"/>
    </row>
    <row r="42" spans="1:8" s="267" customFormat="1" ht="15">
      <c r="A42" s="335"/>
      <c r="B42" s="336"/>
      <c r="C42" s="335"/>
      <c r="D42" s="335"/>
      <c r="E42" s="142"/>
      <c r="F42" s="339"/>
      <c r="G42" s="339"/>
      <c r="H42" s="338"/>
    </row>
    <row r="43" spans="1:8" s="267" customFormat="1" ht="15">
      <c r="A43" s="335"/>
      <c r="B43" s="336"/>
      <c r="C43" s="335"/>
      <c r="D43" s="335"/>
      <c r="E43" s="142"/>
      <c r="F43" s="339"/>
      <c r="G43" s="339"/>
      <c r="H43" s="338"/>
    </row>
    <row r="44" spans="1:8" s="267" customFormat="1" ht="15">
      <c r="A44" s="335"/>
      <c r="B44" s="336"/>
      <c r="C44" s="335"/>
      <c r="D44" s="335"/>
      <c r="E44" s="142"/>
      <c r="F44" s="339"/>
      <c r="G44" s="339"/>
      <c r="H44" s="338"/>
    </row>
    <row r="45" spans="1:8" s="267" customFormat="1" ht="15">
      <c r="A45" s="335"/>
      <c r="B45" s="336"/>
      <c r="C45" s="335"/>
      <c r="D45" s="335"/>
      <c r="E45" s="142"/>
      <c r="F45" s="339"/>
      <c r="G45" s="339"/>
      <c r="H45" s="338"/>
    </row>
    <row r="46" spans="1:8" s="267" customFormat="1" ht="15">
      <c r="A46" s="335"/>
      <c r="B46" s="336"/>
      <c r="C46" s="335"/>
      <c r="D46" s="335"/>
      <c r="E46" s="142"/>
      <c r="F46" s="339"/>
      <c r="G46" s="339"/>
      <c r="H46" s="338"/>
    </row>
    <row r="47" spans="1:8" s="267" customFormat="1" ht="15">
      <c r="A47" s="335"/>
      <c r="B47" s="336"/>
      <c r="C47" s="335"/>
      <c r="D47" s="335"/>
      <c r="E47" s="142"/>
      <c r="F47" s="339"/>
      <c r="G47" s="339"/>
      <c r="H47" s="338"/>
    </row>
    <row r="48" spans="1:8" s="267" customFormat="1" ht="15">
      <c r="A48" s="335"/>
      <c r="B48" s="336"/>
      <c r="C48" s="335"/>
      <c r="D48" s="335"/>
      <c r="E48" s="142"/>
      <c r="F48" s="339"/>
      <c r="G48" s="339"/>
      <c r="H48" s="338"/>
    </row>
    <row r="49" spans="1:8" s="267" customFormat="1" ht="15">
      <c r="A49" s="335"/>
      <c r="B49" s="336"/>
      <c r="C49" s="335"/>
      <c r="D49" s="335"/>
      <c r="E49" s="142"/>
      <c r="F49" s="339"/>
      <c r="G49" s="339"/>
      <c r="H49" s="338"/>
    </row>
    <row r="50" spans="1:8" s="267" customFormat="1" ht="15">
      <c r="A50" s="335"/>
      <c r="B50" s="336"/>
      <c r="C50" s="335"/>
      <c r="D50" s="335"/>
      <c r="E50" s="142"/>
      <c r="F50" s="339"/>
      <c r="G50" s="339"/>
      <c r="H50" s="338"/>
    </row>
    <row r="51" spans="1:8" s="267" customFormat="1" ht="15">
      <c r="A51" s="335"/>
      <c r="B51" s="336"/>
      <c r="C51" s="335"/>
      <c r="D51" s="335"/>
      <c r="E51" s="142"/>
      <c r="F51" s="339"/>
      <c r="G51" s="339"/>
      <c r="H51" s="338"/>
    </row>
    <row r="52" spans="1:8" s="267" customFormat="1" ht="15">
      <c r="A52" s="335"/>
      <c r="B52" s="336"/>
      <c r="C52" s="335"/>
      <c r="D52" s="335"/>
      <c r="E52" s="142"/>
      <c r="F52" s="339"/>
      <c r="G52" s="339"/>
      <c r="H52" s="338"/>
    </row>
    <row r="53" spans="1:8" s="267" customFormat="1" ht="15">
      <c r="A53" s="335"/>
      <c r="B53" s="336"/>
      <c r="C53" s="335"/>
      <c r="D53" s="335"/>
      <c r="E53" s="142"/>
      <c r="F53" s="339"/>
      <c r="G53" s="339"/>
      <c r="H53" s="338"/>
    </row>
    <row r="54" spans="1:8" s="267" customFormat="1" ht="15">
      <c r="A54" s="335"/>
      <c r="B54" s="336"/>
      <c r="C54" s="335"/>
      <c r="D54" s="335"/>
      <c r="E54" s="142"/>
      <c r="F54" s="339"/>
      <c r="G54" s="339"/>
      <c r="H54" s="338"/>
    </row>
    <row r="55" spans="1:8" s="267" customFormat="1" ht="15">
      <c r="A55" s="335"/>
      <c r="B55" s="336"/>
      <c r="C55" s="335"/>
      <c r="D55" s="335"/>
      <c r="E55" s="142"/>
      <c r="F55" s="339"/>
      <c r="G55" s="339"/>
      <c r="H55" s="338"/>
    </row>
    <row r="56" spans="1:8" s="267" customFormat="1" ht="15">
      <c r="A56" s="335"/>
      <c r="B56" s="336"/>
      <c r="C56" s="335"/>
      <c r="D56" s="335"/>
      <c r="E56" s="142"/>
      <c r="F56" s="339"/>
      <c r="G56" s="339"/>
      <c r="H56" s="338"/>
    </row>
    <row r="57" spans="1:8" s="267" customFormat="1" ht="15">
      <c r="A57" s="335"/>
      <c r="B57" s="336"/>
      <c r="C57" s="335"/>
      <c r="D57" s="335"/>
      <c r="E57" s="142"/>
      <c r="F57" s="339"/>
      <c r="G57" s="339"/>
      <c r="H57" s="338"/>
    </row>
    <row r="58" spans="1:8" s="267" customFormat="1" ht="15">
      <c r="A58" s="335"/>
      <c r="B58" s="336"/>
      <c r="C58" s="335"/>
      <c r="D58" s="335"/>
      <c r="E58" s="142"/>
      <c r="F58" s="339"/>
      <c r="G58" s="339"/>
      <c r="H58" s="338"/>
    </row>
    <row r="59" spans="1:8" s="267" customFormat="1" ht="15">
      <c r="A59" s="335"/>
      <c r="B59" s="336"/>
      <c r="C59" s="335"/>
      <c r="D59" s="335"/>
      <c r="E59" s="142"/>
      <c r="F59" s="339"/>
      <c r="G59" s="339"/>
      <c r="H59" s="338"/>
    </row>
    <row r="60" spans="1:8" s="267" customFormat="1" ht="15">
      <c r="A60" s="335"/>
      <c r="B60" s="336"/>
      <c r="C60" s="335"/>
      <c r="D60" s="335"/>
      <c r="E60" s="142"/>
      <c r="F60" s="339"/>
      <c r="G60" s="339"/>
      <c r="H60" s="338"/>
    </row>
    <row r="61" spans="1:8" s="267" customFormat="1" ht="15">
      <c r="A61" s="335"/>
      <c r="B61" s="336"/>
      <c r="C61" s="335"/>
      <c r="D61" s="335"/>
      <c r="E61" s="142"/>
      <c r="F61" s="339"/>
      <c r="G61" s="339"/>
      <c r="H61" s="338"/>
    </row>
    <row r="62" spans="1:8" s="267" customFormat="1" ht="15">
      <c r="A62" s="335"/>
      <c r="B62" s="336"/>
      <c r="C62" s="335"/>
      <c r="D62" s="335"/>
      <c r="E62" s="142"/>
      <c r="F62" s="339"/>
      <c r="G62" s="339"/>
      <c r="H62" s="338"/>
    </row>
    <row r="63" spans="1:8" s="267" customFormat="1" ht="15">
      <c r="A63" s="335"/>
      <c r="B63" s="340"/>
      <c r="C63" s="335"/>
      <c r="D63" s="335"/>
      <c r="E63" s="15"/>
      <c r="F63" s="339"/>
      <c r="G63" s="339"/>
      <c r="H63" s="338"/>
    </row>
    <row r="64" spans="1:8" s="267" customFormat="1" ht="15">
      <c r="A64" s="335"/>
      <c r="B64" s="340"/>
      <c r="C64" s="335"/>
      <c r="D64" s="335"/>
      <c r="E64" s="15"/>
      <c r="F64" s="339"/>
      <c r="G64" s="339"/>
      <c r="H64" s="338"/>
    </row>
    <row r="65" spans="1:8" s="267" customFormat="1" ht="15">
      <c r="A65" s="335"/>
      <c r="B65" s="340"/>
      <c r="C65" s="335"/>
      <c r="D65" s="335"/>
      <c r="E65" s="15"/>
      <c r="F65" s="339"/>
      <c r="G65" s="339"/>
      <c r="H65" s="338"/>
    </row>
    <row r="66" spans="1:8" s="267" customFormat="1" ht="15">
      <c r="A66" s="335"/>
      <c r="B66" s="340"/>
      <c r="C66" s="335"/>
      <c r="D66" s="335"/>
      <c r="E66" s="15"/>
      <c r="F66" s="339"/>
      <c r="G66" s="339"/>
      <c r="H66" s="338"/>
    </row>
    <row r="67" spans="1:8" s="267" customFormat="1" ht="15">
      <c r="A67" s="335"/>
      <c r="B67" s="340"/>
      <c r="C67" s="335"/>
      <c r="D67" s="335"/>
      <c r="E67" s="15"/>
      <c r="F67" s="339"/>
      <c r="G67" s="339"/>
      <c r="H67" s="338"/>
    </row>
    <row r="68" spans="1:8" s="267" customFormat="1" ht="15">
      <c r="A68" s="335"/>
      <c r="B68" s="340"/>
      <c r="C68" s="335"/>
      <c r="D68" s="335"/>
      <c r="E68" s="15"/>
      <c r="F68" s="339"/>
      <c r="G68" s="339"/>
      <c r="H68" s="338"/>
    </row>
    <row r="69" spans="1:8" s="267" customFormat="1" ht="15">
      <c r="A69" s="335"/>
      <c r="B69" s="340"/>
      <c r="C69" s="335"/>
      <c r="D69" s="335"/>
      <c r="E69" s="15"/>
      <c r="F69" s="339"/>
      <c r="G69" s="339"/>
      <c r="H69" s="338"/>
    </row>
    <row r="70" spans="1:8" s="267" customFormat="1" ht="15">
      <c r="A70" s="335"/>
      <c r="B70" s="340"/>
      <c r="C70" s="335"/>
      <c r="D70" s="335"/>
      <c r="E70" s="15"/>
      <c r="F70" s="339"/>
      <c r="G70" s="339"/>
      <c r="H70" s="338"/>
    </row>
    <row r="71" spans="1:8" s="267" customFormat="1" ht="15">
      <c r="A71" s="335"/>
      <c r="B71" s="340"/>
      <c r="C71" s="335"/>
      <c r="D71" s="335"/>
      <c r="E71" s="15"/>
      <c r="F71" s="339"/>
      <c r="G71" s="339"/>
      <c r="H71" s="338"/>
    </row>
    <row r="72" spans="1:8" s="267" customFormat="1" ht="15">
      <c r="A72" s="335"/>
      <c r="B72" s="340"/>
      <c r="C72" s="335"/>
      <c r="D72" s="335"/>
      <c r="E72" s="15"/>
      <c r="F72" s="339"/>
      <c r="G72" s="339"/>
      <c r="H72" s="338"/>
    </row>
    <row r="73" spans="1:8" s="267" customFormat="1" ht="15">
      <c r="A73" s="335"/>
      <c r="B73" s="340"/>
      <c r="C73" s="335"/>
      <c r="D73" s="335"/>
      <c r="E73" s="15"/>
      <c r="F73" s="339"/>
      <c r="G73" s="339"/>
      <c r="H73" s="338"/>
    </row>
    <row r="74" spans="1:8" s="267" customFormat="1" ht="15">
      <c r="A74" s="335"/>
      <c r="B74" s="340"/>
      <c r="C74" s="335"/>
      <c r="D74" s="335"/>
      <c r="E74" s="15"/>
      <c r="F74" s="339"/>
      <c r="G74" s="339"/>
      <c r="H74" s="338"/>
    </row>
    <row r="75" spans="1:8" s="267" customFormat="1" ht="15">
      <c r="A75" s="335"/>
      <c r="B75" s="340"/>
      <c r="C75" s="335"/>
      <c r="D75" s="335"/>
      <c r="E75" s="15"/>
      <c r="F75" s="339"/>
      <c r="G75" s="339"/>
      <c r="H75" s="338"/>
    </row>
    <row r="76" spans="1:8" s="267" customFormat="1" ht="15">
      <c r="A76" s="335"/>
      <c r="B76" s="340"/>
      <c r="C76" s="335"/>
      <c r="D76" s="335"/>
      <c r="E76" s="15"/>
      <c r="F76" s="339"/>
      <c r="G76" s="339"/>
      <c r="H76" s="338"/>
    </row>
    <row r="77" spans="1:8" s="267" customFormat="1" ht="15">
      <c r="A77" s="335"/>
      <c r="B77" s="340"/>
      <c r="C77" s="335"/>
      <c r="D77" s="335"/>
      <c r="E77" s="15"/>
      <c r="F77" s="339"/>
      <c r="G77" s="339"/>
      <c r="H77" s="338"/>
    </row>
    <row r="78" spans="1:8" s="267" customFormat="1" ht="15">
      <c r="A78" s="335"/>
      <c r="B78" s="340"/>
      <c r="C78" s="335"/>
      <c r="D78" s="335"/>
      <c r="E78" s="15"/>
      <c r="F78" s="339"/>
      <c r="G78" s="339"/>
      <c r="H78" s="338"/>
    </row>
    <row r="79" spans="1:8" s="267" customFormat="1" ht="15">
      <c r="A79" s="335"/>
      <c r="B79" s="340"/>
      <c r="C79" s="335"/>
      <c r="D79" s="335"/>
      <c r="E79" s="15"/>
      <c r="F79" s="339"/>
      <c r="G79" s="339"/>
      <c r="H79" s="338"/>
    </row>
    <row r="80" spans="1:8" s="267" customFormat="1" ht="15">
      <c r="A80" s="335"/>
      <c r="B80" s="340"/>
      <c r="C80" s="335"/>
      <c r="D80" s="335"/>
      <c r="E80" s="15"/>
      <c r="F80" s="339"/>
      <c r="G80" s="339"/>
      <c r="H80" s="338"/>
    </row>
  </sheetData>
  <mergeCells count="4">
    <mergeCell ref="A1:C1"/>
    <mergeCell ref="E1:G1"/>
    <mergeCell ref="B3:C3"/>
    <mergeCell ref="E3:F3"/>
  </mergeCells>
  <printOptions horizontalCentered="1"/>
  <pageMargins left="0.39375" right="0.39375" top="0.5902777777777778" bottom="0.5902777777777778" header="0.39375" footer="0.5118055555555556"/>
  <pageSetup horizontalDpi="300" verticalDpi="300" orientation="landscape" paperSize="9" scale="75"/>
  <headerFooter alignWithMargins="0">
    <oddHeader>&amp;L&amp;"굴림체,굵게"&amp;12재   정&amp;R&amp;"Times New Roman,보통"&amp;12Public Finance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장순덕1</cp:lastModifiedBy>
  <cp:lastPrinted>2009-01-08T05:43:41Z</cp:lastPrinted>
  <dcterms:created xsi:type="dcterms:W3CDTF">1999-03-29T06:21:14Z</dcterms:created>
  <dcterms:modified xsi:type="dcterms:W3CDTF">2009-02-27T07:29:32Z</dcterms:modified>
  <cp:category/>
  <cp:version/>
  <cp:contentType/>
  <cp:contentStatus/>
</cp:coreProperties>
</file>