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225" windowWidth="19320" windowHeight="5940" tabRatio="826" firstSheet="1" activeTab="9"/>
  </bookViews>
  <sheets>
    <sheet name="----" sheetId="1" state="veryHidden" r:id="rId1"/>
    <sheet name="1.용도별전력사용량" sheetId="2" r:id="rId2"/>
    <sheet name="2.가스공급량" sheetId="3" r:id="rId3"/>
    <sheet name="3.상수도" sheetId="4" r:id="rId4"/>
    <sheet name="4.상수도관" sheetId="5" r:id="rId5"/>
    <sheet name="5.급수사용량" sheetId="6" r:id="rId6"/>
    <sheet name="6.급수사용료부과" sheetId="7" r:id="rId7"/>
    <sheet name="7.하수도인구및보급율 " sheetId="8" r:id="rId8"/>
    <sheet name="8.하수사용료부과" sheetId="9" r:id="rId9"/>
    <sheet name="9.하수관거" sheetId="10" r:id="rId10"/>
  </sheets>
  <definedNames>
    <definedName name="aaa">#REF!</definedName>
    <definedName name="_xlnm.Print_Area" localSheetId="7">'7.하수도인구및보급율 '!$A$1:$T$14</definedName>
  </definedNames>
  <calcPr fullCalcOnLoad="1"/>
</workbook>
</file>

<file path=xl/sharedStrings.xml><?xml version="1.0" encoding="utf-8"?>
<sst xmlns="http://schemas.openxmlformats.org/spreadsheetml/2006/main" count="762" uniqueCount="343">
  <si>
    <t>공공용</t>
  </si>
  <si>
    <t>서비스업</t>
  </si>
  <si>
    <t>농림수산업</t>
  </si>
  <si>
    <t>제조업</t>
  </si>
  <si>
    <t>Total</t>
  </si>
  <si>
    <t>Residential</t>
  </si>
  <si>
    <t>Public</t>
  </si>
  <si>
    <t>Service</t>
  </si>
  <si>
    <t>Mining</t>
  </si>
  <si>
    <t>turing</t>
  </si>
  <si>
    <t>Quantity of</t>
  </si>
  <si>
    <t>Water supplied population</t>
  </si>
  <si>
    <t>Rate of supply</t>
  </si>
  <si>
    <t>Supply capacity</t>
  </si>
  <si>
    <t>water supply</t>
  </si>
  <si>
    <t>per porsons a day</t>
  </si>
  <si>
    <t>Unit : m</t>
  </si>
  <si>
    <t>계</t>
  </si>
  <si>
    <t>주철관</t>
  </si>
  <si>
    <t>아연도강관</t>
  </si>
  <si>
    <t>스텐레스관</t>
  </si>
  <si>
    <t>합성수지관</t>
  </si>
  <si>
    <t>Copper</t>
  </si>
  <si>
    <t>Stainless</t>
  </si>
  <si>
    <t>pipe</t>
  </si>
  <si>
    <t>Domestic use</t>
  </si>
  <si>
    <t>ELECTRIC POWER CONSUMPTION BY USE</t>
  </si>
  <si>
    <t>Percentage</t>
  </si>
  <si>
    <t>Sub-Total</t>
  </si>
  <si>
    <t>Agriculture,</t>
  </si>
  <si>
    <t>forestry and</t>
  </si>
  <si>
    <t>가정용</t>
  </si>
  <si>
    <t>수 계</t>
  </si>
  <si>
    <t>Total Area</t>
  </si>
  <si>
    <t xml:space="preserve">Inner area of sewage treatment </t>
  </si>
  <si>
    <t>면적</t>
  </si>
  <si>
    <t>(㎢)</t>
  </si>
  <si>
    <t>Area</t>
  </si>
  <si>
    <t>3차</t>
  </si>
  <si>
    <t>시가</t>
  </si>
  <si>
    <t>Urban</t>
  </si>
  <si>
    <t>비시가</t>
  </si>
  <si>
    <t>Rural</t>
  </si>
  <si>
    <t>합  계</t>
  </si>
  <si>
    <t>Domestic </t>
  </si>
  <si>
    <t>기타</t>
  </si>
  <si>
    <t>Others</t>
  </si>
  <si>
    <t>C=(B/A*1000)</t>
  </si>
  <si>
    <t>E=(D/A*1000)</t>
  </si>
  <si>
    <t>현실화율(%)</t>
  </si>
  <si>
    <t>F=(E/C*101)</t>
  </si>
  <si>
    <t>(m)</t>
  </si>
  <si>
    <t>Planned length</t>
  </si>
  <si>
    <t>Constructed length</t>
  </si>
  <si>
    <t>Distribution</t>
  </si>
  <si>
    <t>rate</t>
  </si>
  <si>
    <t>(개소)</t>
  </si>
  <si>
    <t>Manhole</t>
  </si>
  <si>
    <t>(Numb-ers)</t>
  </si>
  <si>
    <t>우·오수받이</t>
  </si>
  <si>
    <t>(Numbers)</t>
  </si>
  <si>
    <t>개거</t>
  </si>
  <si>
    <t>Open ditch</t>
  </si>
  <si>
    <t>측구</t>
  </si>
  <si>
    <t>Gutter</t>
  </si>
  <si>
    <t>사각형</t>
  </si>
  <si>
    <t>quadra-ngle</t>
  </si>
  <si>
    <t>원형</t>
  </si>
  <si>
    <t>circle</t>
  </si>
  <si>
    <t>계획연장</t>
  </si>
  <si>
    <t>합  계</t>
  </si>
  <si>
    <t>연   별</t>
  </si>
  <si>
    <t>소   계</t>
  </si>
  <si>
    <t>광   업</t>
  </si>
  <si>
    <t>fishing</t>
  </si>
  <si>
    <t xml:space="preserve">급 수 인 구 </t>
  </si>
  <si>
    <t>보   급   률  (%)</t>
  </si>
  <si>
    <t>단위 : m</t>
  </si>
  <si>
    <t>합   계</t>
  </si>
  <si>
    <t>강  관</t>
  </si>
  <si>
    <t>기  타</t>
  </si>
  <si>
    <t>동  관</t>
  </si>
  <si>
    <t>기   타</t>
  </si>
  <si>
    <t>합       계</t>
  </si>
  <si>
    <t>가  정  용</t>
  </si>
  <si>
    <t>1 종</t>
  </si>
  <si>
    <t>2 종</t>
  </si>
  <si>
    <t>단위 : 천원</t>
  </si>
  <si>
    <t>연별</t>
  </si>
  <si>
    <t>Eup Myeon</t>
  </si>
  <si>
    <t>Unit:  person , M/T, ℓ</t>
  </si>
  <si>
    <t>Year &amp;</t>
  </si>
  <si>
    <t>Year</t>
  </si>
  <si>
    <t>Constr</t>
  </si>
  <si>
    <t>Planned</t>
  </si>
  <si>
    <t>우수관거</t>
  </si>
  <si>
    <t>가정용</t>
  </si>
  <si>
    <t>Unit : MWh</t>
  </si>
  <si>
    <t>Manufac</t>
  </si>
  <si>
    <t>-</t>
  </si>
  <si>
    <t>Business Use</t>
  </si>
  <si>
    <t>Commercial</t>
  </si>
  <si>
    <t>연   별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</si>
  <si>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</si>
  <si>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</si>
  <si>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</si>
  <si>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</si>
  <si>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</si>
  <si>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</si>
  <si>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</si>
  <si>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1. 용도별 전력사용량</t>
  </si>
  <si>
    <t>단위 : MWh</t>
  </si>
  <si>
    <t>산    업    용      Industry</t>
  </si>
  <si>
    <t>월   별</t>
  </si>
  <si>
    <t>Year &amp;</t>
  </si>
  <si>
    <t>Month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</si>
  <si>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</si>
  <si>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</si>
  <si>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</si>
  <si>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</si>
  <si>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</si>
  <si>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</si>
  <si>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</si>
  <si>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</si>
  <si>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</si>
  <si>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</si>
  <si>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</si>
  <si>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</si>
  <si>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한국전력공사 장수지점</t>
  </si>
  <si>
    <t>단위 : 명, M/T, ℓ</t>
  </si>
  <si>
    <t>총인구</t>
  </si>
  <si>
    <t>시설용량(㎥/일)</t>
  </si>
  <si>
    <t>급  수  량(㎥/일)</t>
  </si>
  <si>
    <t>1일 1인당급수량(ℓ)</t>
  </si>
  <si>
    <t>읍면별</t>
  </si>
  <si>
    <t>(명)</t>
  </si>
  <si>
    <t>Water supply amount</t>
  </si>
  <si>
    <t xml:space="preserve">Number of </t>
  </si>
  <si>
    <t>Population</t>
  </si>
  <si>
    <t>faucets</t>
  </si>
  <si>
    <t>PUBLIC WATER PIPE</t>
  </si>
  <si>
    <t>Steel</t>
  </si>
  <si>
    <t>도수관    Water Pipe</t>
  </si>
  <si>
    <t>송수관    Water Pipe</t>
  </si>
  <si>
    <t>배수관</t>
  </si>
  <si>
    <t>Conduit Pipe</t>
  </si>
  <si>
    <t>급      수     관     Water Service Pipe</t>
  </si>
  <si>
    <t>Sub</t>
  </si>
  <si>
    <t>Cast iron</t>
  </si>
  <si>
    <t>Galvanized</t>
  </si>
  <si>
    <t>Total</t>
  </si>
  <si>
    <t>pipe</t>
  </si>
  <si>
    <t>Pipe</t>
  </si>
  <si>
    <t>Others</t>
  </si>
  <si>
    <t>steel  pipe</t>
  </si>
  <si>
    <t>Plastic</t>
  </si>
  <si>
    <t>CONSUMPTION OF WATER  SUPPLIED</t>
  </si>
  <si>
    <t>단위 :  ㎥</t>
  </si>
  <si>
    <t>Unit : ㎥</t>
  </si>
  <si>
    <t>업  무  용</t>
  </si>
  <si>
    <t>영  업  용</t>
  </si>
  <si>
    <t>욕탕용   Bath House</t>
  </si>
  <si>
    <t>전용공업용</t>
  </si>
  <si>
    <t>기  타</t>
  </si>
  <si>
    <t>Domestic use</t>
  </si>
  <si>
    <t>Class 1</t>
  </si>
  <si>
    <t>Class 2</t>
  </si>
  <si>
    <t>Industrial</t>
  </si>
  <si>
    <t xml:space="preserve"> Others</t>
  </si>
  <si>
    <t>Unit : thousand  won</t>
  </si>
  <si>
    <t>단위 : ㎢, m, 개</t>
  </si>
  <si>
    <t>Unite : ㎢, m, each</t>
  </si>
  <si>
    <t>합류식(m)</t>
  </si>
  <si>
    <t xml:space="preserve">Storm &amp; </t>
  </si>
  <si>
    <t>분류식(m)   Classified pipe</t>
  </si>
  <si>
    <t>GAS SUPPLY</t>
  </si>
  <si>
    <t xml:space="preserve">  Propane Gas</t>
  </si>
  <si>
    <t>판  매  소  수</t>
  </si>
  <si>
    <t>판 매 량 (1,000㎥)</t>
  </si>
  <si>
    <t>판   매   량  (t)</t>
  </si>
  <si>
    <t>판   매   량 (t)</t>
  </si>
  <si>
    <t>계획면적</t>
  </si>
  <si>
    <t>시설연장</t>
  </si>
  <si>
    <t>보급률</t>
  </si>
  <si>
    <t>(%)</t>
  </si>
  <si>
    <t>점유율</t>
  </si>
  <si>
    <t>점유율(%)</t>
  </si>
  <si>
    <t>급 수 전 수</t>
  </si>
  <si>
    <t>length</t>
  </si>
  <si>
    <t>Constr ucted</t>
  </si>
  <si>
    <t>-</t>
  </si>
  <si>
    <t>섬진강, 금강</t>
  </si>
  <si>
    <t xml:space="preserve"> -</t>
  </si>
  <si>
    <t>단위 : 개소</t>
  </si>
  <si>
    <t>도 시 가 스   Liquefied natural gas(LNG)</t>
  </si>
  <si>
    <t xml:space="preserve">프 로 판  </t>
  </si>
  <si>
    <t xml:space="preserve">부   탄   Butane Gas </t>
  </si>
  <si>
    <t>월   별</t>
  </si>
  <si>
    <t>Year &amp;</t>
  </si>
  <si>
    <t>Month</t>
  </si>
  <si>
    <t>Number of salling stores</t>
  </si>
  <si>
    <t>Amount sold</t>
  </si>
  <si>
    <t>-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</si>
  <si>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</si>
  <si>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</si>
  <si>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</si>
  <si>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</si>
  <si>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</si>
  <si>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</si>
  <si>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</si>
  <si>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</si>
  <si>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</si>
  <si>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</si>
  <si>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</si>
  <si>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</si>
  <si>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환경위생과</t>
  </si>
  <si>
    <t>7. 하수도 인구 및 보급률</t>
  </si>
  <si>
    <t>SEWERAGE  POPULATION AND
DISTRIBUTION RATE</t>
  </si>
  <si>
    <t>단위 : 명, ㎢, %</t>
  </si>
  <si>
    <t>Unit:  person ,㎢, %</t>
  </si>
  <si>
    <t>특별대책지역</t>
  </si>
  <si>
    <t>총인구</t>
  </si>
  <si>
    <t>총면적</t>
  </si>
  <si>
    <t xml:space="preserve">하수처리구역 내      </t>
  </si>
  <si>
    <t>하수처리구역 외</t>
  </si>
  <si>
    <t>하수도</t>
  </si>
  <si>
    <t>연별</t>
  </si>
  <si>
    <t>(명)</t>
  </si>
  <si>
    <t>하수 종말처리인구(명)</t>
  </si>
  <si>
    <t>폐수 종말처리인구(명)</t>
  </si>
  <si>
    <t>Outer area of sewage treatment</t>
  </si>
  <si>
    <t>보급률(%)</t>
  </si>
  <si>
    <t>Population of Benefiting from Sewage</t>
  </si>
  <si>
    <t>Population of Benefiting from Waste water</t>
  </si>
  <si>
    <t>인구(명)   Population</t>
  </si>
  <si>
    <t xml:space="preserve">Distribu </t>
  </si>
  <si>
    <t>1차처리</t>
  </si>
  <si>
    <t>2차처리</t>
  </si>
  <si>
    <t>tion</t>
  </si>
  <si>
    <t>Year</t>
  </si>
  <si>
    <t>Water</t>
  </si>
  <si>
    <t xml:space="preserve">Special </t>
  </si>
  <si>
    <t>Total</t>
  </si>
  <si>
    <t>Mechanic</t>
  </si>
  <si>
    <t>Biological</t>
  </si>
  <si>
    <t>Advanced</t>
  </si>
  <si>
    <t>rate of</t>
  </si>
  <si>
    <t>System</t>
  </si>
  <si>
    <t>masure area</t>
  </si>
  <si>
    <t>Population</t>
  </si>
  <si>
    <t>(b1)</t>
  </si>
  <si>
    <t>(b2)</t>
  </si>
  <si>
    <t>(b3)</t>
  </si>
  <si>
    <t>Sewage</t>
  </si>
  <si>
    <t>섬진강, 금강</t>
  </si>
  <si>
    <t>-</t>
  </si>
  <si>
    <t>업종별 하수사용료       Charges for Use of Sewage Facilities</t>
  </si>
  <si>
    <t>하수도 처리 비용분석          Cost of Sewage Disposal</t>
  </si>
  <si>
    <t>업무용</t>
  </si>
  <si>
    <t xml:space="preserve">영업용 </t>
  </si>
  <si>
    <t>욕탕용 Bath house</t>
  </si>
  <si>
    <t>산업용</t>
  </si>
  <si>
    <t xml:space="preserve">연간부과량 </t>
  </si>
  <si>
    <t>부과액</t>
  </si>
  <si>
    <t>평균단가(원/톤)</t>
  </si>
  <si>
    <t>처리비용</t>
  </si>
  <si>
    <t>처리원가(원/톤)</t>
  </si>
  <si>
    <t>연별</t>
  </si>
  <si>
    <t>1종</t>
  </si>
  <si>
    <t>2종</t>
  </si>
  <si>
    <t>(천톤) (A)</t>
  </si>
  <si>
    <t>(백만원) (B)</t>
  </si>
  <si>
    <t>(백만원) (D)</t>
  </si>
  <si>
    <t>Total Volume for</t>
  </si>
  <si>
    <t>Expense of</t>
  </si>
  <si>
    <t>Year</t>
  </si>
  <si>
    <t>the Usage of</t>
  </si>
  <si>
    <t>Amounts for</t>
  </si>
  <si>
    <t>Average of</t>
  </si>
  <si>
    <t>Sewage</t>
  </si>
  <si>
    <t>Cost of Sewage</t>
  </si>
  <si>
    <t>Usage</t>
  </si>
  <si>
    <t>Amounts</t>
  </si>
  <si>
    <t>Treatment</t>
  </si>
  <si>
    <t>Actual rate of</t>
  </si>
  <si>
    <t>Affair</t>
  </si>
  <si>
    <t>Business</t>
  </si>
  <si>
    <t>Class 3</t>
  </si>
  <si>
    <t>Class 4</t>
  </si>
  <si>
    <t>industrial</t>
  </si>
  <si>
    <t>(1001 tons)</t>
  </si>
  <si>
    <t>(Million won)</t>
  </si>
  <si>
    <t>(won/ton)</t>
  </si>
  <si>
    <t>benefit &amp; cost</t>
  </si>
  <si>
    <t>-</t>
  </si>
  <si>
    <t>계획연장</t>
  </si>
  <si>
    <t>합류식(m)   Unclassified pipe</t>
  </si>
  <si>
    <t>맨홀</t>
  </si>
  <si>
    <t>토실·토구</t>
  </si>
  <si>
    <t>(m)</t>
  </si>
  <si>
    <t>암거   Culvert</t>
  </si>
  <si>
    <t>개거</t>
  </si>
  <si>
    <t>오수관거   Sewage Pipe Line</t>
  </si>
  <si>
    <t>Rain Water Pipe Line</t>
  </si>
  <si>
    <t>(㎢)</t>
  </si>
  <si>
    <t>암거  Culvert</t>
  </si>
  <si>
    <t>Sewer</t>
  </si>
  <si>
    <t>Plann-ed</t>
  </si>
  <si>
    <t>ucted</t>
  </si>
  <si>
    <t>사각형</t>
  </si>
  <si>
    <t>House inlet</t>
  </si>
  <si>
    <t>outlet</t>
  </si>
  <si>
    <t xml:space="preserve"> area</t>
  </si>
  <si>
    <t>ucted length</t>
  </si>
  <si>
    <t>quadra-ngle</t>
  </si>
  <si>
    <t>(Nu-mbers)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</si>
  <si>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</si>
  <si>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</si>
  <si>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</si>
  <si>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</si>
  <si>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</si>
  <si>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</si>
  <si>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</si>
  <si>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</si>
  <si>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Amount sold</t>
  </si>
  <si>
    <t>-</t>
  </si>
  <si>
    <t>자료 : 재난안전과</t>
  </si>
  <si>
    <t>단위 : 백만원</t>
  </si>
  <si>
    <t>9. 하 수 관 거</t>
  </si>
  <si>
    <t>SEWAGE  PIPE</t>
  </si>
  <si>
    <t>하 수 관 거(속)</t>
  </si>
  <si>
    <t>8. 하수사용료 부과</t>
  </si>
  <si>
    <t>CHARGES FOR USE OF SEWAGE FACILITIES</t>
  </si>
  <si>
    <t>Unit : million won</t>
  </si>
  <si>
    <t>6. 급수사용료 부과</t>
  </si>
  <si>
    <t>CHARGES FOR WATER CONSUMPTION</t>
  </si>
  <si>
    <t>5. 급수 사용량</t>
  </si>
  <si>
    <t>4. 상 수 도 관</t>
  </si>
  <si>
    <t>3. 상 수 도</t>
  </si>
  <si>
    <t>PUBLIC WATER SERVICES</t>
  </si>
  <si>
    <t>2. 가스 공급량</t>
  </si>
  <si>
    <t>Unit : place</t>
  </si>
  <si>
    <t>SEWAGE  PIPE(Cont'd)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</si>
</sst>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.0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\&quot;&quot;\&quot;&quot;\&quot;&quot;\&quot;\$#,##0.00;&quot;\&quot;&quot;\&quot;&quot;\&quot;&quot;\&quot;\(&quot;\&quot;&quot;\&quot;&quot;\&quot;&quot;\&quot;\$#,##0.00&quot;\&quot;&quot;\&quot;&quot;\&quot;&quot;\&quot;\)"/>
    <numFmt numFmtId="182" formatCode="&quot;\&quot;&quot;\&quot;&quot;\&quot;&quot;\&quot;\$#,##0;&quot;\&quot;&quot;\&quot;&quot;\&quot;&quot;\&quot;\(&quot;\&quot;&quot;\&quot;&quot;\&quot;&quot;\&quot;\$#,##0&quot;\&quot;&quot;\&quot;&quot;\&quot;&quot;\&quot;\)"/>
    <numFmt numFmtId="183" formatCode="#,##0.000_);&quot;\&quot;&quot;\&quot;&quot;\&quot;&quot;\&quot;\(#,##0.000&quot;\&quot;&quot;\&quot;&quot;\&quot;&quot;\&quot;\)"/>
    <numFmt numFmtId="184" formatCode="&quot;$&quot;#,##0.0_);&quot;\&quot;&quot;\&quot;&quot;\&quot;&quot;\&quot;\(&quot;$&quot;#,##0.0&quot;\&quot;&quot;\&quot;&quot;\&quot;&quot;\&quot;\)"/>
    <numFmt numFmtId="185" formatCode="#,##0.0"/>
    <numFmt numFmtId="186" formatCode="#,##0;&quot;\&quot;&quot;\&quot;&quot;\&quot;&quot;\&quot;\(#,##0&quot;\&quot;&quot;\&quot;&quot;\&quot;&quot;\&quot;\)"/>
    <numFmt numFmtId="187" formatCode="0.0_);[Red]\(0.0\)"/>
    <numFmt numFmtId="188" formatCode="#,##0_ "/>
    <numFmt numFmtId="189" formatCode="0.0_ "/>
    <numFmt numFmtId="190" formatCode="0_);[Red]\(0\)"/>
    <numFmt numFmtId="191" formatCode="#,##0_);[Red]\(#,##0\)"/>
    <numFmt numFmtId="192" formatCode="#,##0.0_);[Red]\(#,##0.0\)"/>
    <numFmt numFmtId="193" formatCode="#,##0.00_);[Red]\(#,##0.00\)"/>
    <numFmt numFmtId="194" formatCode="0_ 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\-"/>
    <numFmt numFmtId="198" formatCode="_-* #,##0.00_-;\-* #,##0.0_-;_-* &quot;-&quot;_-;_-@_-"/>
  </numFmts>
  <fonts count="31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sz val="8"/>
      <name val="Arial Narrow"/>
      <family val="2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바탕체"/>
      <family val="1"/>
    </font>
    <font>
      <b/>
      <sz val="20"/>
      <name val="바탕체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16"/>
      <name val="새굴림"/>
      <family val="1"/>
    </font>
    <font>
      <b/>
      <sz val="11"/>
      <name val="새굴림"/>
      <family val="1"/>
    </font>
    <font>
      <sz val="9"/>
      <color indexed="8"/>
      <name val="새굴림"/>
      <family val="1"/>
    </font>
    <font>
      <sz val="10"/>
      <name val="새굴림"/>
      <family val="1"/>
    </font>
    <font>
      <sz val="11"/>
      <color indexed="8"/>
      <name val="돋움체"/>
      <family val="3"/>
    </font>
    <font>
      <b/>
      <sz val="10"/>
      <name val="새굴림"/>
      <family val="1"/>
    </font>
    <font>
      <b/>
      <sz val="9"/>
      <color indexed="10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6" fontId="8" fillId="0" borderId="0">
      <alignment/>
      <protection/>
    </xf>
    <xf numFmtId="180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8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0" fillId="0" borderId="0">
      <alignment/>
      <protection/>
    </xf>
    <xf numFmtId="0" fontId="10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/>
    </xf>
    <xf numFmtId="0" fontId="21" fillId="0" borderId="2" xfId="0" applyFont="1" applyBorder="1" applyAlignment="1">
      <alignment/>
    </xf>
    <xf numFmtId="3" fontId="21" fillId="0" borderId="2" xfId="0" applyNumberFormat="1" applyFont="1" applyBorder="1" applyAlignment="1">
      <alignment/>
    </xf>
    <xf numFmtId="185" fontId="21" fillId="0" borderId="2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2" xfId="0" applyNumberFormat="1" applyFont="1" applyBorder="1" applyAlignment="1">
      <alignment horizontal="right"/>
    </xf>
    <xf numFmtId="3" fontId="21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right"/>
    </xf>
    <xf numFmtId="0" fontId="21" fillId="0" borderId="0" xfId="0" applyFont="1" applyBorder="1" applyAlignment="1">
      <alignment/>
    </xf>
    <xf numFmtId="176" fontId="21" fillId="0" borderId="3" xfId="24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185" fontId="21" fillId="0" borderId="4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176" fontId="21" fillId="0" borderId="7" xfId="24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185" fontId="21" fillId="0" borderId="7" xfId="0" applyNumberFormat="1" applyFont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176" fontId="21" fillId="0" borderId="4" xfId="24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85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85" fontId="21" fillId="0" borderId="14" xfId="0" applyNumberFormat="1" applyFont="1" applyBorder="1" applyAlignment="1">
      <alignment horizontal="center" vertical="center"/>
    </xf>
    <xf numFmtId="185" fontId="21" fillId="0" borderId="16" xfId="0" applyNumberFormat="1" applyFont="1" applyBorder="1" applyAlignment="1">
      <alignment horizontal="center" vertical="center"/>
    </xf>
    <xf numFmtId="191" fontId="21" fillId="0" borderId="0" xfId="0" applyNumberFormat="1" applyFont="1" applyAlignment="1">
      <alignment horizontal="center" vertical="center"/>
    </xf>
    <xf numFmtId="192" fontId="21" fillId="0" borderId="0" xfId="0" applyNumberFormat="1" applyFont="1" applyAlignment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0" fontId="21" fillId="0" borderId="7" xfId="0" applyFont="1" applyBorder="1" applyAlignment="1" quotePrefix="1">
      <alignment horizontal="center" vertical="center"/>
    </xf>
    <xf numFmtId="0" fontId="22" fillId="0" borderId="7" xfId="0" applyFont="1" applyBorder="1" applyAlignment="1" quotePrefix="1">
      <alignment horizontal="center" vertical="center"/>
    </xf>
    <xf numFmtId="0" fontId="22" fillId="0" borderId="0" xfId="0" applyFont="1" applyBorder="1" applyAlignment="1">
      <alignment/>
    </xf>
    <xf numFmtId="176" fontId="21" fillId="0" borderId="7" xfId="21" applyFont="1" applyBorder="1" applyAlignment="1" quotePrefix="1">
      <alignment horizontal="center" vertical="center" wrapText="1"/>
    </xf>
    <xf numFmtId="187" fontId="21" fillId="0" borderId="0" xfId="0" applyNumberFormat="1" applyFont="1" applyAlignment="1">
      <alignment horizontal="center" vertical="center"/>
    </xf>
    <xf numFmtId="176" fontId="21" fillId="0" borderId="7" xfId="21" applyFont="1" applyBorder="1" applyAlignment="1">
      <alignment horizontal="center" vertical="center"/>
    </xf>
    <xf numFmtId="176" fontId="21" fillId="0" borderId="7" xfId="21" applyFont="1" applyBorder="1" applyAlignment="1" quotePrefix="1">
      <alignment horizontal="center" vertical="center"/>
    </xf>
    <xf numFmtId="176" fontId="21" fillId="0" borderId="17" xfId="21" applyFont="1" applyBorder="1" applyAlignment="1" quotePrefix="1">
      <alignment horizontal="center" vertical="center"/>
    </xf>
    <xf numFmtId="191" fontId="21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3" fontId="23" fillId="0" borderId="0" xfId="0" applyNumberFormat="1" applyFont="1" applyAlignment="1">
      <alignment horizontal="right"/>
    </xf>
    <xf numFmtId="185" fontId="23" fillId="0" borderId="0" xfId="0" applyNumberFormat="1" applyFont="1" applyAlignment="1">
      <alignment horizontal="right"/>
    </xf>
    <xf numFmtId="177" fontId="23" fillId="0" borderId="0" xfId="0" applyNumberFormat="1" applyFont="1" applyAlignment="1">
      <alignment horizontal="center"/>
    </xf>
    <xf numFmtId="177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/>
    </xf>
    <xf numFmtId="185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left"/>
    </xf>
    <xf numFmtId="191" fontId="21" fillId="0" borderId="0" xfId="22" applyNumberFormat="1" applyFont="1" applyBorder="1" applyAlignment="1">
      <alignment horizontal="center" vertical="center"/>
    </xf>
    <xf numFmtId="192" fontId="21" fillId="0" borderId="0" xfId="17" applyNumberFormat="1" applyFont="1" applyBorder="1" applyAlignment="1">
      <alignment horizontal="center" vertical="center"/>
    </xf>
    <xf numFmtId="191" fontId="21" fillId="0" borderId="0" xfId="0" applyNumberFormat="1" applyFont="1" applyBorder="1" applyAlignment="1" quotePrefix="1">
      <alignment horizontal="center" vertical="center"/>
    </xf>
    <xf numFmtId="191" fontId="22" fillId="0" borderId="0" xfId="0" applyNumberFormat="1" applyFont="1" applyBorder="1" applyAlignment="1" quotePrefix="1">
      <alignment horizontal="center" vertical="center"/>
    </xf>
    <xf numFmtId="191" fontId="22" fillId="0" borderId="0" xfId="0" applyNumberFormat="1" applyFont="1" applyBorder="1" applyAlignment="1">
      <alignment horizontal="center" vertical="center"/>
    </xf>
    <xf numFmtId="191" fontId="21" fillId="0" borderId="0" xfId="17" applyNumberFormat="1" applyFont="1" applyBorder="1" applyAlignment="1" applyProtection="1">
      <alignment horizontal="center" vertical="center"/>
      <protection locked="0"/>
    </xf>
    <xf numFmtId="191" fontId="21" fillId="0" borderId="0" xfId="0" applyNumberFormat="1" applyFont="1" applyBorder="1" applyAlignment="1" applyProtection="1">
      <alignment horizontal="center" vertical="center"/>
      <protection locked="0"/>
    </xf>
    <xf numFmtId="188" fontId="21" fillId="0" borderId="0" xfId="0" applyNumberFormat="1" applyFont="1" applyBorder="1" applyAlignment="1">
      <alignment/>
    </xf>
    <xf numFmtId="191" fontId="21" fillId="0" borderId="18" xfId="17" applyNumberFormat="1" applyFont="1" applyBorder="1" applyAlignment="1" applyProtection="1">
      <alignment horizontal="center" vertical="center"/>
      <protection locked="0"/>
    </xf>
    <xf numFmtId="191" fontId="21" fillId="0" borderId="2" xfId="17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Border="1" applyAlignment="1">
      <alignment horizontal="left"/>
    </xf>
    <xf numFmtId="0" fontId="22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 shrinkToFit="1"/>
    </xf>
    <xf numFmtId="0" fontId="21" fillId="0" borderId="17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185" fontId="21" fillId="0" borderId="19" xfId="0" applyNumberFormat="1" applyFont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0" fontId="21" fillId="0" borderId="16" xfId="0" applyFont="1" applyBorder="1" applyAlignment="1" quotePrefix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/>
    </xf>
    <xf numFmtId="190" fontId="21" fillId="0" borderId="0" xfId="0" applyNumberFormat="1" applyFont="1" applyBorder="1" applyAlignment="1">
      <alignment horizontal="center" vertical="center"/>
    </xf>
    <xf numFmtId="190" fontId="21" fillId="0" borderId="8" xfId="0" applyNumberFormat="1" applyFont="1" applyBorder="1" applyAlignment="1">
      <alignment horizontal="center" vertical="center"/>
    </xf>
    <xf numFmtId="190" fontId="21" fillId="0" borderId="12" xfId="0" applyNumberFormat="1" applyFont="1" applyBorder="1" applyAlignment="1">
      <alignment horizontal="center" vertical="center"/>
    </xf>
    <xf numFmtId="190" fontId="21" fillId="0" borderId="22" xfId="0" applyNumberFormat="1" applyFont="1" applyBorder="1" applyAlignment="1">
      <alignment horizontal="center" vertical="center"/>
    </xf>
    <xf numFmtId="190" fontId="21" fillId="0" borderId="13" xfId="0" applyNumberFormat="1" applyFont="1" applyBorder="1" applyAlignment="1">
      <alignment horizontal="center" vertical="center"/>
    </xf>
    <xf numFmtId="190" fontId="21" fillId="0" borderId="22" xfId="0" applyNumberFormat="1" applyFont="1" applyBorder="1" applyAlignment="1">
      <alignment horizontal="center" vertical="center" shrinkToFit="1"/>
    </xf>
    <xf numFmtId="190" fontId="21" fillId="0" borderId="7" xfId="0" applyNumberFormat="1" applyFont="1" applyBorder="1" applyAlignment="1">
      <alignment horizontal="center" vertical="center" shrinkToFit="1"/>
    </xf>
    <xf numFmtId="190" fontId="21" fillId="0" borderId="12" xfId="0" applyNumberFormat="1" applyFont="1" applyBorder="1" applyAlignment="1">
      <alignment horizontal="center" vertical="center" shrinkToFit="1"/>
    </xf>
    <xf numFmtId="190" fontId="21" fillId="0" borderId="0" xfId="0" applyNumberFormat="1" applyFont="1" applyBorder="1" applyAlignment="1">
      <alignment horizontal="center" vertical="center" shrinkToFit="1"/>
    </xf>
    <xf numFmtId="190" fontId="21" fillId="0" borderId="8" xfId="0" applyNumberFormat="1" applyFont="1" applyBorder="1" applyAlignment="1">
      <alignment horizontal="center" vertical="center" shrinkToFit="1"/>
    </xf>
    <xf numFmtId="190" fontId="21" fillId="0" borderId="16" xfId="0" applyNumberFormat="1" applyFont="1" applyBorder="1" applyAlignment="1" quotePrefix="1">
      <alignment horizontal="center" vertical="center"/>
    </xf>
    <xf numFmtId="190" fontId="21" fillId="0" borderId="14" xfId="0" applyNumberFormat="1" applyFont="1" applyBorder="1" applyAlignment="1">
      <alignment horizontal="center" vertical="center" shrinkToFit="1"/>
    </xf>
    <xf numFmtId="190" fontId="21" fillId="0" borderId="4" xfId="0" applyNumberFormat="1" applyFont="1" applyBorder="1" applyAlignment="1">
      <alignment horizontal="center" vertical="center" shrinkToFit="1"/>
    </xf>
    <xf numFmtId="190" fontId="21" fillId="0" borderId="16" xfId="0" applyNumberFormat="1" applyFont="1" applyBorder="1" applyAlignment="1">
      <alignment horizontal="center" vertical="center" shrinkToFit="1"/>
    </xf>
    <xf numFmtId="190" fontId="21" fillId="0" borderId="15" xfId="0" applyNumberFormat="1" applyFont="1" applyBorder="1" applyAlignment="1">
      <alignment horizontal="center" vertical="center" shrinkToFit="1"/>
    </xf>
    <xf numFmtId="191" fontId="21" fillId="0" borderId="0" xfId="26" applyNumberFormat="1" applyFont="1" applyBorder="1" applyAlignment="1">
      <alignment horizontal="center" vertical="center"/>
    </xf>
    <xf numFmtId="191" fontId="21" fillId="0" borderId="0" xfId="26" applyNumberFormat="1" applyFont="1" applyBorder="1" applyAlignment="1" quotePrefix="1">
      <alignment horizontal="center" vertical="center"/>
    </xf>
    <xf numFmtId="0" fontId="23" fillId="0" borderId="0" xfId="0" applyFont="1" applyBorder="1" applyAlignment="1">
      <alignment/>
    </xf>
    <xf numFmtId="191" fontId="21" fillId="0" borderId="18" xfId="0" applyNumberFormat="1" applyFont="1" applyBorder="1" applyAlignment="1" quotePrefix="1">
      <alignment horizontal="center" vertical="center"/>
    </xf>
    <xf numFmtId="191" fontId="21" fillId="0" borderId="2" xfId="0" applyNumberFormat="1" applyFont="1" applyBorder="1" applyAlignment="1" quotePrefix="1">
      <alignment horizontal="center" vertical="center"/>
    </xf>
    <xf numFmtId="3" fontId="24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191" fontId="21" fillId="0" borderId="19" xfId="26" applyNumberFormat="1" applyFont="1" applyBorder="1" applyAlignment="1" quotePrefix="1">
      <alignment horizontal="center" vertical="center"/>
    </xf>
    <xf numFmtId="191" fontId="22" fillId="0" borderId="19" xfId="26" applyNumberFormat="1" applyFont="1" applyBorder="1" applyAlignment="1" quotePrefix="1">
      <alignment horizontal="center" vertical="center"/>
    </xf>
    <xf numFmtId="191" fontId="22" fillId="0" borderId="0" xfId="26" applyNumberFormat="1" applyFont="1" applyBorder="1" applyAlignment="1" quotePrefix="1">
      <alignment horizontal="center" vertical="center"/>
    </xf>
    <xf numFmtId="19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/>
    </xf>
    <xf numFmtId="191" fontId="21" fillId="0" borderId="2" xfId="26" applyNumberFormat="1" applyFont="1" applyFill="1" applyBorder="1" applyAlignment="1" applyProtection="1" quotePrefix="1">
      <alignment horizontal="center" vertical="center"/>
      <protection locked="0"/>
    </xf>
    <xf numFmtId="191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/>
    </xf>
    <xf numFmtId="3" fontId="21" fillId="0" borderId="2" xfId="0" applyNumberFormat="1" applyFont="1" applyBorder="1" applyAlignment="1">
      <alignment horizontal="centerContinuous"/>
    </xf>
    <xf numFmtId="3" fontId="21" fillId="0" borderId="2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centerContinuous"/>
    </xf>
    <xf numFmtId="0" fontId="21" fillId="0" borderId="24" xfId="0" applyFont="1" applyBorder="1" applyAlignment="1">
      <alignment horizontal="center" vertical="center"/>
    </xf>
    <xf numFmtId="0" fontId="21" fillId="0" borderId="7" xfId="22" applyNumberFormat="1" applyFont="1" applyBorder="1" applyAlignment="1">
      <alignment horizontal="center" vertical="center"/>
    </xf>
    <xf numFmtId="0" fontId="21" fillId="0" borderId="0" xfId="22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191" fontId="22" fillId="0" borderId="2" xfId="22" applyNumberFormat="1" applyFont="1" applyBorder="1" applyAlignment="1" applyProtection="1">
      <alignment horizontal="center" vertical="center"/>
      <protection locked="0"/>
    </xf>
    <xf numFmtId="193" fontId="22" fillId="0" borderId="2" xfId="22" applyNumberFormat="1" applyFont="1" applyBorder="1" applyAlignment="1" applyProtection="1">
      <alignment horizontal="center" vertical="center"/>
      <protection locked="0"/>
    </xf>
    <xf numFmtId="191" fontId="22" fillId="0" borderId="2" xfId="0" applyNumberFormat="1" applyFont="1" applyBorder="1" applyAlignment="1" applyProtection="1" quotePrefix="1">
      <alignment horizontal="center" vertical="center"/>
      <protection locked="0"/>
    </xf>
    <xf numFmtId="193" fontId="22" fillId="0" borderId="2" xfId="0" applyNumberFormat="1" applyFont="1" applyBorder="1" applyAlignment="1" applyProtection="1" quotePrefix="1">
      <alignment horizontal="center" vertical="center"/>
      <protection locked="0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shrinkToFit="1"/>
    </xf>
    <xf numFmtId="0" fontId="26" fillId="0" borderId="34" xfId="0" applyFont="1" applyBorder="1" applyAlignment="1">
      <alignment horizontal="center" vertical="center" shrinkToFit="1"/>
    </xf>
    <xf numFmtId="190" fontId="21" fillId="0" borderId="19" xfId="0" applyNumberFormat="1" applyFont="1" applyBorder="1" applyAlignment="1">
      <alignment horizontal="center" vertical="center" shrinkToFit="1"/>
    </xf>
    <xf numFmtId="0" fontId="27" fillId="0" borderId="0" xfId="29" applyFont="1" applyFill="1">
      <alignment/>
      <protection/>
    </xf>
    <xf numFmtId="194" fontId="21" fillId="0" borderId="7" xfId="22" applyNumberFormat="1" applyFont="1" applyBorder="1" applyAlignment="1">
      <alignment horizontal="center" vertical="center"/>
    </xf>
    <xf numFmtId="0" fontId="22" fillId="0" borderId="2" xfId="22" applyNumberFormat="1" applyFont="1" applyBorder="1" applyAlignment="1">
      <alignment horizontal="center" vertical="center"/>
    </xf>
    <xf numFmtId="0" fontId="27" fillId="0" borderId="0" xfId="29" applyFont="1" applyFill="1" applyBorder="1" applyAlignment="1" applyProtection="1">
      <alignment horizontal="left"/>
      <protection/>
    </xf>
    <xf numFmtId="0" fontId="27" fillId="0" borderId="0" xfId="29" applyFont="1" applyFill="1" applyProtection="1">
      <alignment/>
      <protection/>
    </xf>
    <xf numFmtId="0" fontId="27" fillId="0" borderId="0" xfId="29" applyFont="1" applyFill="1" applyAlignment="1" applyProtection="1">
      <alignment horizontal="right"/>
      <protection/>
    </xf>
    <xf numFmtId="0" fontId="21" fillId="0" borderId="2" xfId="29" applyFont="1" applyFill="1" applyBorder="1">
      <alignment/>
      <protection/>
    </xf>
    <xf numFmtId="0" fontId="21" fillId="0" borderId="0" xfId="29" applyFont="1" applyFill="1" applyBorder="1">
      <alignment/>
      <protection/>
    </xf>
    <xf numFmtId="0" fontId="21" fillId="0" borderId="2" xfId="29" applyFont="1" applyFill="1" applyBorder="1" applyAlignment="1">
      <alignment horizontal="right"/>
      <protection/>
    </xf>
    <xf numFmtId="0" fontId="21" fillId="0" borderId="0" xfId="29" applyFont="1" applyFill="1">
      <alignment/>
      <protection/>
    </xf>
    <xf numFmtId="0" fontId="21" fillId="0" borderId="0" xfId="29" applyFont="1" applyFill="1" applyAlignment="1">
      <alignment vertical="center"/>
      <protection/>
    </xf>
    <xf numFmtId="0" fontId="21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2" fillId="0" borderId="0" xfId="29" applyFont="1" applyFill="1">
      <alignment/>
      <protection/>
    </xf>
    <xf numFmtId="188" fontId="22" fillId="0" borderId="2" xfId="18" applyNumberFormat="1" applyFont="1" applyFill="1" applyBorder="1" applyAlignment="1" applyProtection="1">
      <alignment horizontal="center" vertical="center"/>
      <protection locked="0"/>
    </xf>
    <xf numFmtId="0" fontId="22" fillId="0" borderId="2" xfId="18" applyNumberFormat="1" applyFont="1" applyFill="1" applyBorder="1" applyAlignment="1" applyProtection="1">
      <alignment horizontal="center" vertical="center"/>
      <protection locked="0"/>
    </xf>
    <xf numFmtId="0" fontId="22" fillId="0" borderId="2" xfId="29" applyNumberFormat="1" applyFont="1" applyFill="1" applyBorder="1" applyAlignment="1">
      <alignment horizontal="center" vertical="center"/>
      <protection/>
    </xf>
    <xf numFmtId="0" fontId="27" fillId="0" borderId="0" xfId="29" applyFont="1" applyFill="1" applyAlignment="1">
      <alignment horizontal="center" vertical="center"/>
      <protection/>
    </xf>
    <xf numFmtId="0" fontId="21" fillId="0" borderId="2" xfId="0" applyNumberFormat="1" applyFont="1" applyBorder="1" applyAlignment="1" applyProtection="1">
      <alignment horizontal="centerContinuous"/>
      <protection locked="0"/>
    </xf>
    <xf numFmtId="194" fontId="22" fillId="0" borderId="7" xfId="22" applyNumberFormat="1" applyFont="1" applyBorder="1" applyAlignment="1">
      <alignment horizontal="center" vertical="center"/>
    </xf>
    <xf numFmtId="191" fontId="22" fillId="0" borderId="19" xfId="0" applyNumberFormat="1" applyFont="1" applyBorder="1" applyAlignment="1" quotePrefix="1">
      <alignment horizontal="center" vertical="center"/>
    </xf>
    <xf numFmtId="191" fontId="21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1" fillId="0" borderId="2" xfId="0" applyFont="1" applyBorder="1" applyAlignment="1">
      <alignment horizontal="left"/>
    </xf>
    <xf numFmtId="0" fontId="23" fillId="0" borderId="2" xfId="0" applyFont="1" applyBorder="1" applyAlignment="1">
      <alignment horizontal="centerContinuous"/>
    </xf>
    <xf numFmtId="0" fontId="21" fillId="0" borderId="2" xfId="0" applyFont="1" applyBorder="1" applyAlignment="1">
      <alignment horizontal="centerContinuous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41" fontId="21" fillId="0" borderId="0" xfId="17" applyFont="1" applyBorder="1" applyAlignment="1">
      <alignment/>
    </xf>
    <xf numFmtId="41" fontId="22" fillId="0" borderId="0" xfId="17" applyFont="1" applyBorder="1" applyAlignment="1">
      <alignment/>
    </xf>
    <xf numFmtId="0" fontId="23" fillId="0" borderId="0" xfId="0" applyFont="1" applyBorder="1" applyAlignment="1">
      <alignment horizontal="left"/>
    </xf>
    <xf numFmtId="3" fontId="21" fillId="0" borderId="22" xfId="0" applyNumberFormat="1" applyFont="1" applyBorder="1" applyAlignment="1">
      <alignment horizontal="center" vertical="center"/>
    </xf>
    <xf numFmtId="188" fontId="21" fillId="0" borderId="0" xfId="0" applyNumberFormat="1" applyFont="1" applyAlignment="1">
      <alignment horizontal="center" vertical="center"/>
    </xf>
    <xf numFmtId="188" fontId="22" fillId="0" borderId="0" xfId="0" applyNumberFormat="1" applyFont="1" applyAlignment="1">
      <alignment horizontal="center" vertical="center"/>
    </xf>
    <xf numFmtId="188" fontId="21" fillId="0" borderId="0" xfId="0" applyNumberFormat="1" applyFont="1" applyBorder="1" applyAlignment="1" applyProtection="1">
      <alignment horizontal="center" vertical="center"/>
      <protection locked="0"/>
    </xf>
    <xf numFmtId="188" fontId="21" fillId="0" borderId="2" xfId="0" applyNumberFormat="1" applyFont="1" applyBorder="1" applyAlignment="1" applyProtection="1">
      <alignment horizontal="center" vertical="center"/>
      <protection locked="0"/>
    </xf>
    <xf numFmtId="185" fontId="21" fillId="0" borderId="5" xfId="0" applyNumberFormat="1" applyFont="1" applyBorder="1" applyAlignment="1">
      <alignment horizontal="center" vertical="center"/>
    </xf>
    <xf numFmtId="191" fontId="21" fillId="0" borderId="2" xfId="26" applyNumberFormat="1" applyFont="1" applyFill="1" applyBorder="1" applyAlignment="1" applyProtection="1">
      <alignment horizontal="center" vertical="center"/>
      <protection locked="0"/>
    </xf>
    <xf numFmtId="0" fontId="26" fillId="0" borderId="29" xfId="0" applyFont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22" fillId="0" borderId="7" xfId="29" applyFont="1" applyFill="1" applyBorder="1">
      <alignment/>
      <protection/>
    </xf>
    <xf numFmtId="0" fontId="22" fillId="0" borderId="8" xfId="29" applyFont="1" applyFill="1" applyBorder="1">
      <alignment/>
      <protection/>
    </xf>
    <xf numFmtId="0" fontId="22" fillId="0" borderId="19" xfId="29" applyFont="1" applyFill="1" applyBorder="1">
      <alignment/>
      <protection/>
    </xf>
    <xf numFmtId="0" fontId="26" fillId="0" borderId="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2" fillId="0" borderId="30" xfId="29" applyFont="1" applyFill="1" applyBorder="1">
      <alignment/>
      <protection/>
    </xf>
    <xf numFmtId="0" fontId="26" fillId="0" borderId="30" xfId="0" applyFont="1" applyBorder="1" applyAlignment="1">
      <alignment horizontal="center" vertical="center" wrapText="1" shrinkToFit="1"/>
    </xf>
    <xf numFmtId="0" fontId="26" fillId="0" borderId="24" xfId="0" applyFont="1" applyBorder="1" applyAlignment="1">
      <alignment horizontal="center" vertical="center" wrapText="1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wrapText="1"/>
    </xf>
    <xf numFmtId="0" fontId="21" fillId="0" borderId="30" xfId="0" applyFont="1" applyBorder="1" applyAlignment="1">
      <alignment/>
    </xf>
    <xf numFmtId="0" fontId="21" fillId="0" borderId="24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 shrinkToFit="1"/>
    </xf>
    <xf numFmtId="0" fontId="26" fillId="0" borderId="15" xfId="0" applyFont="1" applyBorder="1" applyAlignment="1">
      <alignment horizontal="center" vertical="center" wrapText="1" shrinkToFit="1"/>
    </xf>
    <xf numFmtId="0" fontId="21" fillId="0" borderId="29" xfId="0" applyFont="1" applyBorder="1" applyAlignment="1">
      <alignment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1" fillId="0" borderId="7" xfId="0" applyFont="1" applyBorder="1" applyAlignment="1">
      <alignment/>
    </xf>
    <xf numFmtId="41" fontId="21" fillId="0" borderId="0" xfId="17" applyFont="1" applyBorder="1" applyAlignment="1" applyProtection="1">
      <alignment horizontal="center" vertical="center"/>
      <protection locked="0"/>
    </xf>
    <xf numFmtId="41" fontId="21" fillId="0" borderId="0" xfId="17" applyFont="1" applyFill="1" applyAlignment="1" applyProtection="1">
      <alignment horizontal="center" vertical="center"/>
      <protection/>
    </xf>
    <xf numFmtId="41" fontId="22" fillId="0" borderId="0" xfId="17" applyFont="1" applyBorder="1" applyAlignment="1" applyProtection="1">
      <alignment horizontal="center" vertical="center"/>
      <protection locked="0"/>
    </xf>
    <xf numFmtId="0" fontId="22" fillId="0" borderId="7" xfId="22" applyNumberFormat="1" applyFont="1" applyBorder="1" applyAlignment="1">
      <alignment horizontal="center" vertical="center"/>
    </xf>
    <xf numFmtId="188" fontId="21" fillId="0" borderId="0" xfId="17" applyNumberFormat="1" applyFont="1" applyFill="1" applyAlignment="1" applyProtection="1">
      <alignment horizontal="center" vertical="center"/>
      <protection/>
    </xf>
    <xf numFmtId="188" fontId="21" fillId="0" borderId="0" xfId="17" applyNumberFormat="1" applyFont="1" applyFill="1" applyBorder="1" applyAlignment="1" applyProtection="1">
      <alignment horizontal="center" vertical="center"/>
      <protection locked="0"/>
    </xf>
    <xf numFmtId="191" fontId="21" fillId="0" borderId="19" xfId="0" applyNumberFormat="1" applyFont="1" applyBorder="1" applyAlignment="1">
      <alignment horizontal="center" vertical="center"/>
    </xf>
    <xf numFmtId="189" fontId="22" fillId="0" borderId="0" xfId="0" applyNumberFormat="1" applyFont="1" applyBorder="1" applyAlignment="1" quotePrefix="1">
      <alignment horizontal="center" vertical="center"/>
    </xf>
    <xf numFmtId="192" fontId="21" fillId="0" borderId="0" xfId="0" applyNumberFormat="1" applyFont="1" applyBorder="1" applyAlignment="1" quotePrefix="1">
      <alignment horizontal="center" vertical="center"/>
    </xf>
    <xf numFmtId="197" fontId="21" fillId="0" borderId="0" xfId="0" applyNumberFormat="1" applyFont="1" applyBorder="1" applyAlignment="1" quotePrefix="1">
      <alignment horizontal="center" vertical="center"/>
    </xf>
    <xf numFmtId="197" fontId="21" fillId="0" borderId="0" xfId="0" applyNumberFormat="1" applyFont="1" applyBorder="1" applyAlignment="1">
      <alignment horizontal="center" vertical="center"/>
    </xf>
    <xf numFmtId="197" fontId="21" fillId="0" borderId="0" xfId="26" applyNumberFormat="1" applyFont="1" applyBorder="1" applyAlignment="1">
      <alignment horizontal="center" vertical="center"/>
    </xf>
    <xf numFmtId="197" fontId="21" fillId="0" borderId="2" xfId="0" applyNumberFormat="1" applyFont="1" applyBorder="1" applyAlignment="1">
      <alignment horizontal="center" vertical="center"/>
    </xf>
    <xf numFmtId="197" fontId="23" fillId="0" borderId="0" xfId="0" applyNumberFormat="1" applyFont="1" applyBorder="1" applyAlignment="1">
      <alignment/>
    </xf>
    <xf numFmtId="197" fontId="21" fillId="0" borderId="0" xfId="0" applyNumberFormat="1" applyFont="1" applyFill="1" applyBorder="1" applyAlignment="1" applyProtection="1">
      <alignment horizontal="center" vertical="center"/>
      <protection locked="0"/>
    </xf>
    <xf numFmtId="197" fontId="21" fillId="0" borderId="0" xfId="22" applyNumberFormat="1" applyFont="1" applyFill="1" applyBorder="1" applyAlignment="1" applyProtection="1">
      <alignment horizontal="center" vertical="center"/>
      <protection locked="0"/>
    </xf>
    <xf numFmtId="197" fontId="21" fillId="0" borderId="2" xfId="0" applyNumberFormat="1" applyFont="1" applyFill="1" applyBorder="1" applyAlignment="1" applyProtection="1">
      <alignment horizontal="center" vertical="center"/>
      <protection locked="0"/>
    </xf>
    <xf numFmtId="197" fontId="21" fillId="0" borderId="0" xfId="22" applyNumberFormat="1" applyFont="1" applyBorder="1" applyAlignment="1">
      <alignment horizontal="center" vertical="center"/>
    </xf>
    <xf numFmtId="197" fontId="22" fillId="0" borderId="2" xfId="0" applyNumberFormat="1" applyFont="1" applyBorder="1" applyAlignment="1" applyProtection="1">
      <alignment horizontal="center" vertical="center"/>
      <protection locked="0"/>
    </xf>
    <xf numFmtId="197" fontId="22" fillId="0" borderId="2" xfId="22" applyNumberFormat="1" applyFont="1" applyBorder="1" applyAlignment="1" applyProtection="1">
      <alignment horizontal="center" vertical="center"/>
      <protection locked="0"/>
    </xf>
    <xf numFmtId="188" fontId="21" fillId="0" borderId="0" xfId="17" applyNumberFormat="1" applyFont="1" applyBorder="1" applyAlignment="1" applyProtection="1">
      <alignment horizontal="center" vertical="center"/>
      <protection locked="0"/>
    </xf>
    <xf numFmtId="191" fontId="21" fillId="0" borderId="0" xfId="17" applyNumberFormat="1" applyFont="1" applyFill="1" applyAlignment="1" applyProtection="1">
      <alignment horizontal="center" vertical="center"/>
      <protection/>
    </xf>
    <xf numFmtId="197" fontId="22" fillId="0" borderId="2" xfId="18" applyNumberFormat="1" applyFont="1" applyFill="1" applyBorder="1" applyAlignment="1" applyProtection="1">
      <alignment horizontal="center" vertical="center"/>
      <protection locked="0"/>
    </xf>
    <xf numFmtId="192" fontId="21" fillId="0" borderId="2" xfId="0" applyNumberFormat="1" applyFont="1" applyBorder="1" applyAlignment="1" quotePrefix="1">
      <alignment horizontal="center" vertical="center"/>
    </xf>
    <xf numFmtId="192" fontId="22" fillId="0" borderId="0" xfId="22" applyNumberFormat="1" applyFont="1" applyBorder="1" applyAlignment="1">
      <alignment horizontal="center" vertical="center"/>
    </xf>
    <xf numFmtId="192" fontId="21" fillId="0" borderId="0" xfId="22" applyNumberFormat="1" applyFont="1" applyBorder="1" applyAlignment="1">
      <alignment horizontal="center" vertical="center"/>
    </xf>
    <xf numFmtId="189" fontId="21" fillId="0" borderId="0" xfId="0" applyNumberFormat="1" applyFont="1" applyBorder="1" applyAlignment="1" quotePrefix="1">
      <alignment horizontal="center" vertical="center"/>
    </xf>
    <xf numFmtId="189" fontId="21" fillId="0" borderId="2" xfId="0" applyNumberFormat="1" applyFont="1" applyBorder="1" applyAlignment="1" quotePrefix="1">
      <alignment horizontal="center" vertical="center"/>
    </xf>
    <xf numFmtId="191" fontId="22" fillId="0" borderId="0" xfId="26" applyNumberFormat="1" applyFont="1" applyBorder="1" applyAlignment="1">
      <alignment horizontal="center" vertical="center"/>
    </xf>
    <xf numFmtId="197" fontId="22" fillId="0" borderId="0" xfId="0" applyNumberFormat="1" applyFont="1" applyBorder="1" applyAlignment="1">
      <alignment horizontal="center" vertical="center"/>
    </xf>
    <xf numFmtId="188" fontId="21" fillId="0" borderId="0" xfId="17" applyNumberFormat="1" applyFont="1" applyBorder="1" applyAlignment="1">
      <alignment horizontal="center" vertical="center"/>
    </xf>
    <xf numFmtId="188" fontId="21" fillId="0" borderId="0" xfId="17" applyNumberFormat="1" applyFont="1" applyBorder="1" applyAlignment="1" quotePrefix="1">
      <alignment horizontal="center" vertical="center"/>
    </xf>
    <xf numFmtId="188" fontId="21" fillId="0" borderId="2" xfId="17" applyNumberFormat="1" applyFont="1" applyBorder="1" applyAlignment="1">
      <alignment horizontal="center" vertical="center"/>
    </xf>
    <xf numFmtId="0" fontId="0" fillId="0" borderId="0" xfId="30" applyBorder="1">
      <alignment vertical="center"/>
      <protection/>
    </xf>
    <xf numFmtId="191" fontId="21" fillId="0" borderId="19" xfId="0" applyNumberFormat="1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188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8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89" fontId="22" fillId="0" borderId="0" xfId="0" applyNumberFormat="1" applyFont="1" applyBorder="1" applyAlignment="1">
      <alignment horizontal="center" vertical="center"/>
    </xf>
    <xf numFmtId="189" fontId="21" fillId="0" borderId="0" xfId="0" applyNumberFormat="1" applyFont="1" applyBorder="1" applyAlignment="1">
      <alignment horizontal="center" vertical="center"/>
    </xf>
    <xf numFmtId="188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89" fontId="21" fillId="0" borderId="2" xfId="0" applyNumberFormat="1" applyFont="1" applyBorder="1" applyAlignment="1">
      <alignment horizontal="center" vertical="center"/>
    </xf>
    <xf numFmtId="188" fontId="21" fillId="0" borderId="2" xfId="0" applyNumberFormat="1" applyFont="1" applyBorder="1" applyAlignment="1">
      <alignment horizontal="center" vertical="center"/>
    </xf>
    <xf numFmtId="197" fontId="22" fillId="0" borderId="2" xfId="0" applyNumberFormat="1" applyFont="1" applyBorder="1" applyAlignment="1">
      <alignment horizontal="center" vertical="center"/>
    </xf>
    <xf numFmtId="188" fontId="21" fillId="0" borderId="18" xfId="17" applyNumberFormat="1" applyFont="1" applyBorder="1" applyAlignment="1">
      <alignment horizontal="center" vertical="center"/>
    </xf>
    <xf numFmtId="191" fontId="21" fillId="0" borderId="0" xfId="22" applyNumberFormat="1" applyFont="1" applyBorder="1" applyAlignment="1" applyProtection="1">
      <alignment horizontal="center" vertical="center"/>
      <protection locked="0"/>
    </xf>
    <xf numFmtId="197" fontId="21" fillId="0" borderId="0" xfId="0" applyNumberFormat="1" applyFont="1" applyBorder="1" applyAlignment="1" applyProtection="1">
      <alignment horizontal="center" vertical="center"/>
      <protection locked="0"/>
    </xf>
    <xf numFmtId="193" fontId="21" fillId="0" borderId="0" xfId="22" applyNumberFormat="1" applyFont="1" applyBorder="1" applyAlignment="1" applyProtection="1">
      <alignment horizontal="center" vertical="center"/>
      <protection locked="0"/>
    </xf>
    <xf numFmtId="197" fontId="21" fillId="0" borderId="0" xfId="22" applyNumberFormat="1" applyFont="1" applyBorder="1" applyAlignment="1" applyProtection="1">
      <alignment horizontal="center" vertical="center"/>
      <protection locked="0"/>
    </xf>
    <xf numFmtId="191" fontId="21" fillId="0" borderId="0" xfId="0" applyNumberFormat="1" applyFont="1" applyBorder="1" applyAlignment="1" applyProtection="1" quotePrefix="1">
      <alignment horizontal="center" vertical="center"/>
      <protection locked="0"/>
    </xf>
    <xf numFmtId="193" fontId="21" fillId="0" borderId="0" xfId="0" applyNumberFormat="1" applyFont="1" applyBorder="1" applyAlignment="1" applyProtection="1" quotePrefix="1">
      <alignment horizontal="center" vertical="center"/>
      <protection locked="0"/>
    </xf>
    <xf numFmtId="191" fontId="22" fillId="0" borderId="18" xfId="22" applyNumberFormat="1" applyFont="1" applyBorder="1" applyAlignment="1" applyProtection="1">
      <alignment horizontal="center" vertical="center"/>
      <protection locked="0"/>
    </xf>
    <xf numFmtId="188" fontId="21" fillId="0" borderId="0" xfId="18" applyNumberFormat="1" applyFont="1" applyFill="1" applyBorder="1" applyAlignment="1" applyProtection="1">
      <alignment horizontal="center" vertical="center"/>
      <protection/>
    </xf>
    <xf numFmtId="188" fontId="21" fillId="0" borderId="0" xfId="18" applyNumberFormat="1" applyFont="1" applyFill="1" applyBorder="1" applyAlignment="1" applyProtection="1">
      <alignment horizontal="center" vertical="center"/>
      <protection locked="0"/>
    </xf>
    <xf numFmtId="197" fontId="21" fillId="0" borderId="0" xfId="18" applyNumberFormat="1" applyFont="1" applyFill="1" applyBorder="1" applyAlignment="1" applyProtection="1">
      <alignment horizontal="center" vertical="center"/>
      <protection locked="0"/>
    </xf>
    <xf numFmtId="0" fontId="21" fillId="0" borderId="0" xfId="18" applyNumberFormat="1" applyFont="1" applyFill="1" applyBorder="1" applyAlignment="1" applyProtection="1">
      <alignment horizontal="center" vertical="center"/>
      <protection locked="0"/>
    </xf>
    <xf numFmtId="0" fontId="21" fillId="0" borderId="0" xfId="22" applyNumberFormat="1" applyFont="1" applyBorder="1" applyAlignment="1">
      <alignment horizontal="center" vertical="center"/>
    </xf>
    <xf numFmtId="0" fontId="21" fillId="0" borderId="0" xfId="29" applyNumberFormat="1" applyFont="1" applyFill="1" applyBorder="1" applyAlignment="1">
      <alignment horizontal="center" vertical="center"/>
      <protection/>
    </xf>
    <xf numFmtId="194" fontId="22" fillId="0" borderId="2" xfId="22" applyNumberFormat="1" applyFont="1" applyBorder="1" applyAlignment="1">
      <alignment horizontal="center" vertical="center"/>
    </xf>
    <xf numFmtId="188" fontId="22" fillId="0" borderId="18" xfId="18" applyNumberFormat="1" applyFont="1" applyFill="1" applyBorder="1" applyAlignment="1" applyProtection="1">
      <alignment horizontal="center" vertical="center"/>
      <protection/>
    </xf>
    <xf numFmtId="194" fontId="22" fillId="0" borderId="2" xfId="29" applyNumberFormat="1" applyFont="1" applyFill="1" applyBorder="1" applyAlignment="1">
      <alignment horizontal="center" vertical="center"/>
      <protection/>
    </xf>
    <xf numFmtId="41" fontId="28" fillId="0" borderId="41" xfId="17" applyNumberFormat="1" applyFont="1" applyFill="1" applyBorder="1" applyAlignment="1">
      <alignment horizontal="center" vertical="center"/>
    </xf>
    <xf numFmtId="197" fontId="21" fillId="0" borderId="41" xfId="0" applyNumberFormat="1" applyFont="1" applyBorder="1" applyAlignment="1">
      <alignment horizontal="center" vertical="center"/>
    </xf>
    <xf numFmtId="0" fontId="21" fillId="0" borderId="0" xfId="29" applyFont="1" applyFill="1" applyAlignment="1">
      <alignment horizontal="center"/>
      <protection/>
    </xf>
    <xf numFmtId="191" fontId="21" fillId="0" borderId="18" xfId="26" applyNumberFormat="1" applyFont="1" applyBorder="1" applyAlignment="1" quotePrefix="1">
      <alignment horizontal="center" vertical="center"/>
    </xf>
    <xf numFmtId="0" fontId="22" fillId="0" borderId="0" xfId="18" applyNumberFormat="1" applyFont="1" applyFill="1" applyBorder="1" applyAlignment="1" applyProtection="1">
      <alignment horizontal="center" vertical="center"/>
      <protection locked="0"/>
    </xf>
    <xf numFmtId="0" fontId="29" fillId="0" borderId="2" xfId="29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41" fontId="28" fillId="0" borderId="42" xfId="17" applyNumberFormat="1" applyFont="1" applyFill="1" applyBorder="1" applyAlignment="1">
      <alignment horizontal="center" vertical="center"/>
    </xf>
    <xf numFmtId="188" fontId="22" fillId="0" borderId="0" xfId="17" applyNumberFormat="1" applyFont="1" applyBorder="1" applyAlignment="1" quotePrefix="1">
      <alignment horizontal="center" vertical="center"/>
    </xf>
    <xf numFmtId="188" fontId="22" fillId="0" borderId="0" xfId="17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90" fontId="21" fillId="0" borderId="4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3" fontId="21" fillId="0" borderId="43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190" fontId="21" fillId="0" borderId="6" xfId="0" applyNumberFormat="1" applyFont="1" applyBorder="1" applyAlignment="1">
      <alignment horizontal="center" vertical="center"/>
    </xf>
    <xf numFmtId="190" fontId="21" fillId="0" borderId="5" xfId="0" applyNumberFormat="1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176" fontId="19" fillId="0" borderId="0" xfId="23" applyFont="1" applyAlignment="1">
      <alignment horizontal="center" vertical="center" wrapText="1"/>
    </xf>
    <xf numFmtId="176" fontId="19" fillId="0" borderId="0" xfId="23" applyFont="1" applyAlignment="1">
      <alignment horizontal="center" vertical="center"/>
    </xf>
    <xf numFmtId="0" fontId="26" fillId="0" borderId="49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19" fillId="0" borderId="0" xfId="29" applyFont="1" applyFill="1" applyAlignment="1">
      <alignment horizontal="center" vertical="center"/>
      <protection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40">
    <cellStyle name="Normal" xfId="0"/>
    <cellStyle name="Percent" xfId="15"/>
    <cellStyle name="Comma" xfId="16"/>
    <cellStyle name="Comma [0]" xfId="17"/>
    <cellStyle name="쉼표 [0]_08-전기가스" xfId="18"/>
    <cellStyle name="Followed Hyperlink" xfId="19"/>
    <cellStyle name="콤마 [0]_(월초P)" xfId="20"/>
    <cellStyle name="콤마 [0]_10.수입실적" xfId="21"/>
    <cellStyle name="콤마 [0]_2. 행정구역" xfId="22"/>
    <cellStyle name="콤마 [0]_9.하수도(1-2)" xfId="23"/>
    <cellStyle name="콤마 [0]_해안선및도서" xfId="24"/>
    <cellStyle name="콤마_1" xfId="25"/>
    <cellStyle name="콤마_2. 행정구역" xfId="26"/>
    <cellStyle name="Currency" xfId="27"/>
    <cellStyle name="Currency [0]" xfId="28"/>
    <cellStyle name="표준_08-전기가스" xfId="29"/>
    <cellStyle name="표준_5.급수사용량" xfId="30"/>
    <cellStyle name="Hyperlink" xfId="31"/>
    <cellStyle name="category" xfId="32"/>
    <cellStyle name="Comma [0]_ARN (2)" xfId="33"/>
    <cellStyle name="comma zerodec" xfId="34"/>
    <cellStyle name="Comma_Capex" xfId="35"/>
    <cellStyle name="Currency [0]_CCOCPX" xfId="36"/>
    <cellStyle name="Currency_CCOCPX" xfId="37"/>
    <cellStyle name="Currency1" xfId="38"/>
    <cellStyle name="Dezimal [0]_laroux" xfId="39"/>
    <cellStyle name="Dezimal_laroux" xfId="40"/>
    <cellStyle name="Dollar (zero dec)" xfId="41"/>
    <cellStyle name="Grey" xfId="42"/>
    <cellStyle name="Input [yellow]" xfId="43"/>
    <cellStyle name="Milliers [0]_Arabian Spec" xfId="44"/>
    <cellStyle name="Milliers_Arabian Spec" xfId="45"/>
    <cellStyle name="Mon?aire [0]_Arabian Spec" xfId="46"/>
    <cellStyle name="Mon?aire_Arabian Spec" xfId="47"/>
    <cellStyle name="Normal - Style1" xfId="48"/>
    <cellStyle name="Normal_A" xfId="49"/>
    <cellStyle name="Percent [2]" xfId="50"/>
    <cellStyle name="Standard_laroux" xfId="51"/>
    <cellStyle name="W?rung [0]_laroux" xfId="52"/>
    <cellStyle name="W?rung_laroux" xfId="53"/>
  </cellStyles>
  <dxfs count="2"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8"/>
  </sheetPr>
  <dimension ref="A1:AB15"/>
  <sheetViews>
    <sheetView tabSelected="1" zoomScaleSheetLayoutView="10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Y12" sqref="Y12"/>
    </sheetView>
  </sheetViews>
  <sheetFormatPr defaultColWidth="8.88671875" defaultRowHeight="13.5"/>
  <cols>
    <col min="1" max="1" width="14.5546875" style="54" customWidth="1"/>
    <col min="2" max="5" width="16.77734375" style="56" customWidth="1"/>
    <col min="6" max="6" width="2.77734375" style="56" customWidth="1"/>
    <col min="7" max="7" width="11.99609375" style="72" customWidth="1"/>
    <col min="8" max="12" width="11.99609375" style="56" customWidth="1"/>
    <col min="13" max="13" width="14.5546875" style="56" customWidth="1"/>
    <col min="14" max="14" width="9.10546875" style="54" customWidth="1"/>
    <col min="15" max="20" width="9.10546875" style="53" customWidth="1"/>
    <col min="21" max="21" width="2.77734375" style="53" customWidth="1"/>
    <col min="22" max="28" width="9.6640625" style="53" customWidth="1"/>
    <col min="29" max="16384" width="8.88671875" style="53" customWidth="1"/>
  </cols>
  <sheetData>
    <row r="1" spans="1:28" s="3" customFormat="1" ht="45" customHeight="1">
      <c r="A1" s="293" t="s">
        <v>328</v>
      </c>
      <c r="B1" s="293"/>
      <c r="C1" s="293"/>
      <c r="D1" s="293"/>
      <c r="E1" s="293"/>
      <c r="F1" s="166"/>
      <c r="G1" s="294" t="s">
        <v>329</v>
      </c>
      <c r="H1" s="327"/>
      <c r="I1" s="327"/>
      <c r="J1" s="327"/>
      <c r="K1" s="327"/>
      <c r="L1" s="327"/>
      <c r="M1" s="293" t="s">
        <v>330</v>
      </c>
      <c r="N1" s="293"/>
      <c r="O1" s="293"/>
      <c r="P1" s="293"/>
      <c r="Q1" s="293"/>
      <c r="R1" s="293"/>
      <c r="S1" s="293"/>
      <c r="T1" s="293"/>
      <c r="U1" s="167"/>
      <c r="V1" s="294" t="s">
        <v>342</v>
      </c>
      <c r="W1" s="327"/>
      <c r="X1" s="327"/>
      <c r="Y1" s="327"/>
      <c r="Z1" s="327"/>
      <c r="AA1" s="327"/>
      <c r="AB1" s="327"/>
    </row>
    <row r="2" spans="1:28" s="11" customFormat="1" ht="25.5" customHeight="1" thickBot="1">
      <c r="A2" s="4" t="s">
        <v>170</v>
      </c>
      <c r="B2" s="162"/>
      <c r="C2" s="117"/>
      <c r="D2" s="117"/>
      <c r="E2" s="117"/>
      <c r="F2" s="119"/>
      <c r="G2" s="118"/>
      <c r="H2" s="117"/>
      <c r="I2" s="5"/>
      <c r="J2" s="162"/>
      <c r="K2" s="117"/>
      <c r="L2" s="10" t="s">
        <v>171</v>
      </c>
      <c r="M2" s="4" t="s">
        <v>170</v>
      </c>
      <c r="O2" s="4"/>
      <c r="P2" s="4"/>
      <c r="Q2" s="4"/>
      <c r="R2" s="4"/>
      <c r="S2" s="4"/>
      <c r="T2" s="4"/>
      <c r="V2" s="4"/>
      <c r="W2" s="4"/>
      <c r="X2" s="4"/>
      <c r="Y2" s="4"/>
      <c r="Z2" s="4"/>
      <c r="AA2" s="4"/>
      <c r="AB2" s="10" t="s">
        <v>171</v>
      </c>
    </row>
    <row r="3" spans="1:28" s="11" customFormat="1" ht="16.5" customHeight="1" thickTop="1">
      <c r="A3" s="128"/>
      <c r="B3" s="129" t="s">
        <v>295</v>
      </c>
      <c r="C3" s="129" t="s">
        <v>182</v>
      </c>
      <c r="D3" s="129" t="s">
        <v>183</v>
      </c>
      <c r="E3" s="132" t="s">
        <v>172</v>
      </c>
      <c r="F3" s="131"/>
      <c r="G3" s="316" t="s">
        <v>296</v>
      </c>
      <c r="H3" s="316"/>
      <c r="I3" s="316"/>
      <c r="J3" s="316"/>
      <c r="K3" s="316"/>
      <c r="L3" s="316"/>
      <c r="M3" s="168"/>
      <c r="N3" s="318" t="s">
        <v>174</v>
      </c>
      <c r="O3" s="316"/>
      <c r="P3" s="316"/>
      <c r="Q3" s="316"/>
      <c r="R3" s="316"/>
      <c r="S3" s="316"/>
      <c r="T3" s="316"/>
      <c r="U3" s="169"/>
      <c r="V3" s="316" t="s">
        <v>174</v>
      </c>
      <c r="W3" s="316"/>
      <c r="X3" s="316"/>
      <c r="Y3" s="317"/>
      <c r="Z3" s="134" t="s">
        <v>297</v>
      </c>
      <c r="AA3" s="129" t="s">
        <v>59</v>
      </c>
      <c r="AB3" s="132" t="s">
        <v>298</v>
      </c>
    </row>
    <row r="4" spans="1:28" s="11" customFormat="1" ht="16.5" customHeight="1">
      <c r="A4" s="133" t="s">
        <v>88</v>
      </c>
      <c r="B4" s="134" t="s">
        <v>51</v>
      </c>
      <c r="C4" s="170" t="s">
        <v>299</v>
      </c>
      <c r="D4" s="170" t="s">
        <v>184</v>
      </c>
      <c r="E4" s="135" t="s">
        <v>181</v>
      </c>
      <c r="F4" s="131"/>
      <c r="G4" s="136" t="s">
        <v>295</v>
      </c>
      <c r="H4" s="130" t="s">
        <v>182</v>
      </c>
      <c r="I4" s="307" t="s">
        <v>300</v>
      </c>
      <c r="J4" s="309"/>
      <c r="K4" s="130" t="s">
        <v>301</v>
      </c>
      <c r="L4" s="135" t="s">
        <v>63</v>
      </c>
      <c r="M4" s="133" t="s">
        <v>88</v>
      </c>
      <c r="N4" s="136" t="s">
        <v>181</v>
      </c>
      <c r="O4" s="307" t="s">
        <v>302</v>
      </c>
      <c r="P4" s="308"/>
      <c r="Q4" s="308"/>
      <c r="R4" s="309"/>
      <c r="S4" s="310" t="s">
        <v>95</v>
      </c>
      <c r="T4" s="326"/>
      <c r="U4" s="131"/>
      <c r="V4" s="311" t="s">
        <v>303</v>
      </c>
      <c r="W4" s="326"/>
      <c r="X4" s="326"/>
      <c r="Y4" s="325"/>
      <c r="Z4" s="134" t="s">
        <v>56</v>
      </c>
      <c r="AA4" s="134" t="s">
        <v>56</v>
      </c>
      <c r="AB4" s="137" t="s">
        <v>56</v>
      </c>
    </row>
    <row r="5" spans="1:28" s="11" customFormat="1" ht="16.5" customHeight="1">
      <c r="A5" s="133"/>
      <c r="B5" s="153"/>
      <c r="C5" s="170"/>
      <c r="D5" s="170"/>
      <c r="E5" s="120" t="s">
        <v>304</v>
      </c>
      <c r="F5" s="76"/>
      <c r="G5" s="26"/>
      <c r="H5" s="76" t="s">
        <v>93</v>
      </c>
      <c r="I5" s="130" t="s">
        <v>65</v>
      </c>
      <c r="J5" s="130" t="s">
        <v>67</v>
      </c>
      <c r="K5" s="153"/>
      <c r="L5" s="171"/>
      <c r="M5" s="133"/>
      <c r="N5" s="133" t="s">
        <v>304</v>
      </c>
      <c r="O5" s="130" t="s">
        <v>69</v>
      </c>
      <c r="P5" s="130" t="s">
        <v>182</v>
      </c>
      <c r="Q5" s="310" t="s">
        <v>305</v>
      </c>
      <c r="R5" s="325"/>
      <c r="S5" s="130" t="s">
        <v>69</v>
      </c>
      <c r="T5" s="135" t="s">
        <v>182</v>
      </c>
      <c r="U5" s="131"/>
      <c r="V5" s="311" t="s">
        <v>305</v>
      </c>
      <c r="W5" s="325"/>
      <c r="X5" s="130" t="s">
        <v>61</v>
      </c>
      <c r="Y5" s="130" t="s">
        <v>63</v>
      </c>
      <c r="Z5" s="134"/>
      <c r="AA5" s="134" t="s">
        <v>173</v>
      </c>
      <c r="AB5" s="137" t="s">
        <v>306</v>
      </c>
    </row>
    <row r="6" spans="1:28" s="11" customFormat="1" ht="16.5" customHeight="1">
      <c r="A6" s="133" t="s">
        <v>92</v>
      </c>
      <c r="B6" s="170"/>
      <c r="C6" s="170"/>
      <c r="D6" s="134" t="s">
        <v>54</v>
      </c>
      <c r="E6" s="171" t="s">
        <v>307</v>
      </c>
      <c r="F6" s="169"/>
      <c r="G6" s="172" t="s">
        <v>94</v>
      </c>
      <c r="H6" s="153" t="s">
        <v>308</v>
      </c>
      <c r="I6" s="170"/>
      <c r="J6" s="170"/>
      <c r="K6" s="170"/>
      <c r="L6" s="120"/>
      <c r="M6" s="133" t="s">
        <v>92</v>
      </c>
      <c r="N6" s="171" t="s">
        <v>307</v>
      </c>
      <c r="O6" s="134" t="s">
        <v>94</v>
      </c>
      <c r="P6" s="134" t="s">
        <v>189</v>
      </c>
      <c r="Q6" s="130" t="s">
        <v>65</v>
      </c>
      <c r="R6" s="130" t="s">
        <v>67</v>
      </c>
      <c r="S6" s="134" t="s">
        <v>94</v>
      </c>
      <c r="T6" s="137" t="s">
        <v>93</v>
      </c>
      <c r="U6" s="131"/>
      <c r="V6" s="136" t="s">
        <v>309</v>
      </c>
      <c r="W6" s="130" t="s">
        <v>67</v>
      </c>
      <c r="X6" s="134"/>
      <c r="Y6" s="134"/>
      <c r="Z6" s="134" t="s">
        <v>57</v>
      </c>
      <c r="AA6" s="134" t="s">
        <v>310</v>
      </c>
      <c r="AB6" s="137" t="s">
        <v>311</v>
      </c>
    </row>
    <row r="7" spans="1:28" s="11" customFormat="1" ht="16.5" customHeight="1">
      <c r="A7" s="154"/>
      <c r="B7" s="155" t="s">
        <v>52</v>
      </c>
      <c r="C7" s="155" t="s">
        <v>53</v>
      </c>
      <c r="D7" s="155" t="s">
        <v>55</v>
      </c>
      <c r="E7" s="156" t="s">
        <v>312</v>
      </c>
      <c r="F7" s="131"/>
      <c r="G7" s="154" t="s">
        <v>188</v>
      </c>
      <c r="H7" s="155" t="s">
        <v>188</v>
      </c>
      <c r="I7" s="155" t="s">
        <v>66</v>
      </c>
      <c r="J7" s="155" t="s">
        <v>68</v>
      </c>
      <c r="K7" s="155" t="s">
        <v>62</v>
      </c>
      <c r="L7" s="156" t="s">
        <v>64</v>
      </c>
      <c r="M7" s="154"/>
      <c r="N7" s="155" t="s">
        <v>312</v>
      </c>
      <c r="O7" s="155" t="s">
        <v>188</v>
      </c>
      <c r="P7" s="155" t="s">
        <v>188</v>
      </c>
      <c r="Q7" s="155" t="s">
        <v>66</v>
      </c>
      <c r="R7" s="155" t="s">
        <v>68</v>
      </c>
      <c r="S7" s="155" t="s">
        <v>188</v>
      </c>
      <c r="T7" s="156" t="s">
        <v>313</v>
      </c>
      <c r="U7" s="131"/>
      <c r="V7" s="154" t="s">
        <v>314</v>
      </c>
      <c r="W7" s="155" t="s">
        <v>68</v>
      </c>
      <c r="X7" s="155" t="s">
        <v>62</v>
      </c>
      <c r="Y7" s="156" t="s">
        <v>64</v>
      </c>
      <c r="Z7" s="155" t="s">
        <v>58</v>
      </c>
      <c r="AA7" s="155" t="s">
        <v>315</v>
      </c>
      <c r="AB7" s="156" t="s">
        <v>60</v>
      </c>
    </row>
    <row r="8" spans="1:28" ht="69.75" customHeight="1">
      <c r="A8" s="143">
        <v>2005</v>
      </c>
      <c r="B8" s="38">
        <v>107027</v>
      </c>
      <c r="C8" s="38">
        <v>54544</v>
      </c>
      <c r="D8" s="38">
        <v>52</v>
      </c>
      <c r="E8" s="38">
        <v>98</v>
      </c>
      <c r="F8" s="38"/>
      <c r="G8" s="38">
        <v>94855</v>
      </c>
      <c r="H8" s="38">
        <v>53544</v>
      </c>
      <c r="I8" s="38">
        <v>1114</v>
      </c>
      <c r="J8" s="38">
        <v>32433</v>
      </c>
      <c r="K8" s="38">
        <v>9693</v>
      </c>
      <c r="L8" s="38">
        <v>7304</v>
      </c>
      <c r="M8" s="121">
        <v>2005</v>
      </c>
      <c r="N8" s="38">
        <v>6</v>
      </c>
      <c r="O8" s="38">
        <v>9702</v>
      </c>
      <c r="P8" s="38">
        <v>1000</v>
      </c>
      <c r="Q8" s="38" t="s">
        <v>99</v>
      </c>
      <c r="R8" s="38">
        <v>1000</v>
      </c>
      <c r="S8" s="38">
        <v>2470</v>
      </c>
      <c r="T8" s="38" t="s">
        <v>99</v>
      </c>
      <c r="U8" s="38"/>
      <c r="V8" s="38" t="s">
        <v>99</v>
      </c>
      <c r="W8" s="38" t="s">
        <v>99</v>
      </c>
      <c r="X8" s="38" t="s">
        <v>99</v>
      </c>
      <c r="Y8" s="38" t="s">
        <v>99</v>
      </c>
      <c r="Z8" s="38">
        <v>725</v>
      </c>
      <c r="AA8" s="38">
        <v>713</v>
      </c>
      <c r="AB8" s="38">
        <v>15</v>
      </c>
    </row>
    <row r="9" spans="1:28" ht="69.75" customHeight="1">
      <c r="A9" s="143">
        <v>2006</v>
      </c>
      <c r="B9" s="38">
        <v>107027</v>
      </c>
      <c r="C9" s="38">
        <v>59580</v>
      </c>
      <c r="D9" s="38">
        <v>56</v>
      </c>
      <c r="E9" s="38">
        <v>98</v>
      </c>
      <c r="F9" s="38"/>
      <c r="G9" s="38">
        <v>94855</v>
      </c>
      <c r="H9" s="38">
        <v>58580</v>
      </c>
      <c r="I9" s="38">
        <v>1114</v>
      </c>
      <c r="J9" s="38">
        <v>35433</v>
      </c>
      <c r="K9" s="38">
        <v>9693</v>
      </c>
      <c r="L9" s="38">
        <v>7304</v>
      </c>
      <c r="M9" s="121">
        <v>2006</v>
      </c>
      <c r="N9" s="38">
        <v>6</v>
      </c>
      <c r="O9" s="38">
        <v>9702</v>
      </c>
      <c r="P9" s="38">
        <v>1000</v>
      </c>
      <c r="Q9" s="38" t="s">
        <v>190</v>
      </c>
      <c r="R9" s="38">
        <v>1000</v>
      </c>
      <c r="S9" s="38">
        <v>2470</v>
      </c>
      <c r="T9" s="38" t="s">
        <v>190</v>
      </c>
      <c r="U9" s="38"/>
      <c r="V9" s="38" t="s">
        <v>190</v>
      </c>
      <c r="W9" s="38" t="s">
        <v>190</v>
      </c>
      <c r="X9" s="38" t="s">
        <v>190</v>
      </c>
      <c r="Y9" s="38" t="s">
        <v>190</v>
      </c>
      <c r="Z9" s="38" t="s">
        <v>190</v>
      </c>
      <c r="AA9" s="38" t="s">
        <v>190</v>
      </c>
      <c r="AB9" s="38" t="s">
        <v>190</v>
      </c>
    </row>
    <row r="10" spans="1:28" ht="69.75" customHeight="1">
      <c r="A10" s="143">
        <v>2007</v>
      </c>
      <c r="B10" s="38">
        <v>107027</v>
      </c>
      <c r="C10" s="38">
        <v>64008</v>
      </c>
      <c r="D10" s="38">
        <v>59.81</v>
      </c>
      <c r="E10" s="38" t="s">
        <v>99</v>
      </c>
      <c r="F10" s="38"/>
      <c r="G10" s="38" t="s">
        <v>99</v>
      </c>
      <c r="H10" s="38">
        <v>7898</v>
      </c>
      <c r="I10" s="38" t="s">
        <v>99</v>
      </c>
      <c r="J10" s="38">
        <v>724</v>
      </c>
      <c r="K10" s="38">
        <v>5534</v>
      </c>
      <c r="L10" s="38">
        <v>1640</v>
      </c>
      <c r="M10" s="121">
        <v>2007</v>
      </c>
      <c r="N10" s="38">
        <v>6.1</v>
      </c>
      <c r="O10" s="38">
        <v>69163</v>
      </c>
      <c r="P10" s="38">
        <v>32019</v>
      </c>
      <c r="Q10" s="38" t="s">
        <v>99</v>
      </c>
      <c r="R10" s="38">
        <v>32019</v>
      </c>
      <c r="S10" s="38">
        <v>37864</v>
      </c>
      <c r="T10" s="38">
        <v>24091</v>
      </c>
      <c r="U10" s="38"/>
      <c r="V10" s="38">
        <v>49</v>
      </c>
      <c r="W10" s="38">
        <v>14943</v>
      </c>
      <c r="X10" s="38">
        <v>0</v>
      </c>
      <c r="Y10" s="38">
        <v>9099</v>
      </c>
      <c r="Z10" s="38">
        <v>998</v>
      </c>
      <c r="AA10" s="38">
        <v>946</v>
      </c>
      <c r="AB10" s="38">
        <v>14</v>
      </c>
    </row>
    <row r="11" spans="1:28" ht="69.75" customHeight="1">
      <c r="A11" s="143">
        <v>2008</v>
      </c>
      <c r="B11" s="247">
        <v>107027</v>
      </c>
      <c r="C11" s="64">
        <v>67183</v>
      </c>
      <c r="D11" s="64">
        <v>126.4</v>
      </c>
      <c r="E11" s="38" t="s">
        <v>99</v>
      </c>
      <c r="F11" s="64"/>
      <c r="G11" s="38" t="s">
        <v>99</v>
      </c>
      <c r="H11" s="64">
        <v>7898</v>
      </c>
      <c r="I11" s="38" t="s">
        <v>99</v>
      </c>
      <c r="J11" s="64">
        <v>724</v>
      </c>
      <c r="K11" s="64">
        <v>5534</v>
      </c>
      <c r="L11" s="64">
        <v>1640</v>
      </c>
      <c r="M11" s="121">
        <v>2008</v>
      </c>
      <c r="N11" s="238">
        <v>6.1</v>
      </c>
      <c r="O11" s="38">
        <v>69163</v>
      </c>
      <c r="P11" s="38">
        <v>35243</v>
      </c>
      <c r="Q11" s="238" t="s">
        <v>99</v>
      </c>
      <c r="R11" s="38">
        <v>35243</v>
      </c>
      <c r="S11" s="38">
        <v>37864</v>
      </c>
      <c r="T11" s="38">
        <v>24042</v>
      </c>
      <c r="U11" s="238"/>
      <c r="V11" s="238" t="s">
        <v>99</v>
      </c>
      <c r="W11" s="38">
        <v>14943</v>
      </c>
      <c r="X11" s="238" t="s">
        <v>99</v>
      </c>
      <c r="Y11" s="38">
        <v>9099</v>
      </c>
      <c r="Z11" s="38">
        <v>1095</v>
      </c>
      <c r="AA11" s="38">
        <v>1343</v>
      </c>
      <c r="AB11" s="38">
        <v>14</v>
      </c>
    </row>
    <row r="12" spans="1:28" s="285" customFormat="1" ht="69.75" customHeight="1">
      <c r="A12" s="163">
        <v>2009</v>
      </c>
      <c r="B12" s="164">
        <f>SUM(B13:B14)</f>
        <v>107027</v>
      </c>
      <c r="C12" s="65">
        <f>SUM(C13:C14)</f>
        <v>71507</v>
      </c>
      <c r="D12" s="65">
        <v>67</v>
      </c>
      <c r="E12" s="66">
        <f>SUM(E13:E14)</f>
        <v>0</v>
      </c>
      <c r="F12" s="65"/>
      <c r="G12" s="66">
        <f aca="true" t="shared" si="0" ref="G12:L12">SUM(G13:G14)</f>
        <v>0</v>
      </c>
      <c r="H12" s="65">
        <f t="shared" si="0"/>
        <v>7898</v>
      </c>
      <c r="I12" s="66">
        <f t="shared" si="0"/>
        <v>0</v>
      </c>
      <c r="J12" s="65">
        <f t="shared" si="0"/>
        <v>724</v>
      </c>
      <c r="K12" s="65">
        <f t="shared" si="0"/>
        <v>5534</v>
      </c>
      <c r="L12" s="65">
        <f t="shared" si="0"/>
        <v>1640</v>
      </c>
      <c r="M12" s="216">
        <v>2009</v>
      </c>
      <c r="N12" s="237">
        <f>SUM(N13:N14)</f>
        <v>12</v>
      </c>
      <c r="O12" s="66">
        <v>69163</v>
      </c>
      <c r="P12" s="66">
        <v>39567</v>
      </c>
      <c r="Q12" s="237">
        <f>SUM(Q13:Q14)</f>
        <v>0</v>
      </c>
      <c r="R12" s="66">
        <v>39567</v>
      </c>
      <c r="S12" s="66">
        <v>37864</v>
      </c>
      <c r="T12" s="66">
        <v>24042</v>
      </c>
      <c r="U12" s="237"/>
      <c r="V12" s="237">
        <f>SUM(V13:V14)</f>
        <v>0</v>
      </c>
      <c r="W12" s="66">
        <v>14943</v>
      </c>
      <c r="X12" s="237">
        <f>SUM(X13:X14)</f>
        <v>0</v>
      </c>
      <c r="Y12" s="66">
        <v>9099</v>
      </c>
      <c r="Z12" s="66">
        <v>1154</v>
      </c>
      <c r="AA12" s="66">
        <v>1436</v>
      </c>
      <c r="AB12" s="66">
        <v>14</v>
      </c>
    </row>
    <row r="13" spans="1:28" ht="69.75" customHeight="1">
      <c r="A13" s="74" t="s">
        <v>103</v>
      </c>
      <c r="B13" s="247">
        <v>57933</v>
      </c>
      <c r="C13" s="64">
        <v>36578</v>
      </c>
      <c r="D13" s="221">
        <v>63</v>
      </c>
      <c r="E13" s="223">
        <v>0</v>
      </c>
      <c r="F13" s="38"/>
      <c r="G13" s="223">
        <v>0</v>
      </c>
      <c r="H13" s="38">
        <v>3621</v>
      </c>
      <c r="I13" s="223"/>
      <c r="J13" s="38">
        <v>724</v>
      </c>
      <c r="K13" s="38">
        <v>2897</v>
      </c>
      <c r="L13" s="223"/>
      <c r="M13" s="74" t="s">
        <v>103</v>
      </c>
      <c r="N13" s="286">
        <v>4</v>
      </c>
      <c r="O13" s="278">
        <v>38987</v>
      </c>
      <c r="P13" s="278">
        <v>23207</v>
      </c>
      <c r="Q13" s="279">
        <v>0</v>
      </c>
      <c r="R13" s="278">
        <v>23207</v>
      </c>
      <c r="S13" s="165">
        <v>18946</v>
      </c>
      <c r="T13" s="38">
        <v>9750</v>
      </c>
      <c r="U13" s="38"/>
      <c r="V13" s="38">
        <v>0</v>
      </c>
      <c r="W13" s="38">
        <v>7160</v>
      </c>
      <c r="X13" s="38"/>
      <c r="Y13" s="38">
        <v>2590</v>
      </c>
      <c r="Z13" s="38">
        <v>634</v>
      </c>
      <c r="AA13" s="38">
        <v>694</v>
      </c>
      <c r="AB13" s="38">
        <v>12</v>
      </c>
    </row>
    <row r="14" spans="1:28" ht="69.75" customHeight="1" thickBot="1">
      <c r="A14" s="75" t="s">
        <v>106</v>
      </c>
      <c r="B14" s="103">
        <v>49094</v>
      </c>
      <c r="C14" s="104">
        <v>34929</v>
      </c>
      <c r="D14" s="236">
        <v>71</v>
      </c>
      <c r="E14" s="225">
        <v>0</v>
      </c>
      <c r="F14" s="38"/>
      <c r="G14" s="225">
        <v>0</v>
      </c>
      <c r="H14" s="47">
        <v>4277</v>
      </c>
      <c r="I14" s="225"/>
      <c r="J14" s="225"/>
      <c r="K14" s="47">
        <v>2637</v>
      </c>
      <c r="L14" s="104">
        <v>1640</v>
      </c>
      <c r="M14" s="75" t="s">
        <v>106</v>
      </c>
      <c r="N14" s="287">
        <v>8</v>
      </c>
      <c r="O14" s="288">
        <v>30176</v>
      </c>
      <c r="P14" s="288">
        <v>16360</v>
      </c>
      <c r="Q14" s="225">
        <v>0</v>
      </c>
      <c r="R14" s="288">
        <v>16360</v>
      </c>
      <c r="S14" s="47">
        <v>18918</v>
      </c>
      <c r="T14" s="47">
        <v>14292</v>
      </c>
      <c r="U14" s="38"/>
      <c r="V14" s="47">
        <v>0</v>
      </c>
      <c r="W14" s="47">
        <v>7783</v>
      </c>
      <c r="X14" s="225"/>
      <c r="Y14" s="47">
        <v>6509</v>
      </c>
      <c r="Z14" s="47">
        <v>520</v>
      </c>
      <c r="AA14" s="47">
        <v>742</v>
      </c>
      <c r="AB14" s="47">
        <v>2</v>
      </c>
    </row>
    <row r="15" spans="1:14" ht="19.5" customHeight="1" thickTop="1">
      <c r="A15" s="48" t="s">
        <v>215</v>
      </c>
      <c r="D15" s="57"/>
      <c r="E15" s="72"/>
      <c r="G15" s="56"/>
      <c r="J15" s="53"/>
      <c r="K15" s="53"/>
      <c r="L15" s="53"/>
      <c r="M15" s="48" t="s">
        <v>215</v>
      </c>
      <c r="N15" s="53"/>
    </row>
  </sheetData>
  <mergeCells count="13">
    <mergeCell ref="A1:E1"/>
    <mergeCell ref="M1:T1"/>
    <mergeCell ref="V4:Y4"/>
    <mergeCell ref="V3:Y3"/>
    <mergeCell ref="G1:L1"/>
    <mergeCell ref="V1:AB1"/>
    <mergeCell ref="G3:L3"/>
    <mergeCell ref="N3:T3"/>
    <mergeCell ref="Q5:R5"/>
    <mergeCell ref="V5:W5"/>
    <mergeCell ref="I4:J4"/>
    <mergeCell ref="O4:R4"/>
    <mergeCell ref="S4:T4"/>
  </mergeCells>
  <conditionalFormatting sqref="R13:R14 O13:P14">
    <cfRule type="expression" priority="1" dxfId="0" stopIfTrue="1">
      <formula>OR($A13="전국",RIGHT($A13,3)="광역시",RIGHT($A13,3)="특별시",RIGHT($A13,1)="도")</formula>
    </cfRule>
    <cfRule type="expression" priority="2" dxfId="1" stopIfTrue="1">
      <formula>OR($A13="시부",$A13="군부",$A13="제주시",$A13="서귀포시")</formula>
    </cfRule>
  </conditionalFormatting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82"/>
  <sheetViews>
    <sheetView workbookViewId="0" topLeftCell="A1">
      <selection activeCell="A11" sqref="A11:IV11"/>
    </sheetView>
  </sheetViews>
  <sheetFormatPr defaultColWidth="8.88671875" defaultRowHeight="13.5"/>
  <cols>
    <col min="1" max="1" width="9.77734375" style="54" customWidth="1"/>
    <col min="2" max="2" width="8.77734375" style="56" customWidth="1"/>
    <col min="3" max="3" width="8.77734375" style="57" customWidth="1"/>
    <col min="4" max="9" width="8.77734375" style="56" customWidth="1"/>
    <col min="10" max="10" width="2.77734375" style="59" customWidth="1"/>
    <col min="11" max="11" width="8.77734375" style="49" customWidth="1"/>
    <col min="12" max="12" width="8.77734375" style="55" customWidth="1"/>
    <col min="13" max="13" width="8.77734375" style="49" customWidth="1"/>
    <col min="14" max="14" width="8.77734375" style="55" customWidth="1"/>
    <col min="15" max="15" width="8.77734375" style="56" customWidth="1"/>
    <col min="16" max="16" width="8.77734375" style="55" customWidth="1"/>
    <col min="17" max="17" width="8.77734375" style="56" customWidth="1"/>
    <col min="18" max="18" width="8.77734375" style="55" customWidth="1"/>
    <col min="19" max="16384" width="8.88671875" style="53" customWidth="1"/>
  </cols>
  <sheetData>
    <row r="1" spans="1:18" s="3" customFormat="1" ht="45" customHeight="1">
      <c r="A1" s="293" t="s">
        <v>110</v>
      </c>
      <c r="B1" s="293"/>
      <c r="C1" s="293"/>
      <c r="D1" s="293"/>
      <c r="E1" s="293"/>
      <c r="F1" s="293"/>
      <c r="G1" s="293"/>
      <c r="H1" s="293"/>
      <c r="I1" s="293"/>
      <c r="J1" s="1"/>
      <c r="K1" s="294" t="s">
        <v>26</v>
      </c>
      <c r="L1" s="294"/>
      <c r="M1" s="294"/>
      <c r="N1" s="294"/>
      <c r="O1" s="294"/>
      <c r="P1" s="294"/>
      <c r="Q1" s="294"/>
      <c r="R1" s="294"/>
    </row>
    <row r="2" spans="1:18" s="11" customFormat="1" ht="25.5" customHeight="1" thickBot="1">
      <c r="A2" s="4" t="s">
        <v>111</v>
      </c>
      <c r="B2" s="5"/>
      <c r="D2" s="6"/>
      <c r="E2" s="5"/>
      <c r="F2" s="5"/>
      <c r="G2" s="5"/>
      <c r="H2" s="5"/>
      <c r="I2" s="5"/>
      <c r="J2" s="7"/>
      <c r="K2" s="8"/>
      <c r="L2" s="9"/>
      <c r="M2" s="8"/>
      <c r="N2" s="9"/>
      <c r="O2" s="5"/>
      <c r="P2" s="9"/>
      <c r="Q2" s="5"/>
      <c r="R2" s="10" t="s">
        <v>97</v>
      </c>
    </row>
    <row r="3" spans="1:18" s="11" customFormat="1" ht="16.5" customHeight="1" thickTop="1">
      <c r="A3" s="12" t="s">
        <v>71</v>
      </c>
      <c r="B3" s="13" t="s">
        <v>70</v>
      </c>
      <c r="C3" s="187"/>
      <c r="D3" s="13" t="s">
        <v>96</v>
      </c>
      <c r="E3" s="15"/>
      <c r="F3" s="13" t="s">
        <v>0</v>
      </c>
      <c r="G3" s="16"/>
      <c r="H3" s="13" t="s">
        <v>1</v>
      </c>
      <c r="I3" s="17"/>
      <c r="J3" s="13"/>
      <c r="K3" s="295" t="s">
        <v>112</v>
      </c>
      <c r="L3" s="295"/>
      <c r="M3" s="295"/>
      <c r="N3" s="295"/>
      <c r="O3" s="295"/>
      <c r="P3" s="295"/>
      <c r="Q3" s="295"/>
      <c r="R3" s="295"/>
    </row>
    <row r="4" spans="1:18" s="11" customFormat="1" ht="16.5" customHeight="1">
      <c r="A4" s="18" t="s">
        <v>113</v>
      </c>
      <c r="B4" s="19"/>
      <c r="C4" s="20" t="s">
        <v>185</v>
      </c>
      <c r="D4" s="21"/>
      <c r="E4" s="20" t="s">
        <v>185</v>
      </c>
      <c r="F4" s="21"/>
      <c r="G4" s="20" t="s">
        <v>185</v>
      </c>
      <c r="H4" s="21"/>
      <c r="I4" s="13" t="s">
        <v>185</v>
      </c>
      <c r="J4" s="13"/>
      <c r="K4" s="22" t="s">
        <v>72</v>
      </c>
      <c r="L4" s="23"/>
      <c r="M4" s="22" t="s">
        <v>2</v>
      </c>
      <c r="N4" s="24" t="s">
        <v>29</v>
      </c>
      <c r="O4" s="22" t="s">
        <v>73</v>
      </c>
      <c r="P4" s="23"/>
      <c r="Q4" s="22" t="s">
        <v>3</v>
      </c>
      <c r="R4" s="25"/>
    </row>
    <row r="5" spans="1:18" s="11" customFormat="1" ht="16.5" customHeight="1">
      <c r="A5" s="26" t="s">
        <v>114</v>
      </c>
      <c r="B5" s="19"/>
      <c r="C5" s="20" t="s">
        <v>184</v>
      </c>
      <c r="D5" s="21"/>
      <c r="E5" s="20" t="s">
        <v>184</v>
      </c>
      <c r="F5" s="21"/>
      <c r="G5" s="20" t="s">
        <v>184</v>
      </c>
      <c r="H5" s="21"/>
      <c r="I5" s="13" t="s">
        <v>184</v>
      </c>
      <c r="J5" s="13"/>
      <c r="K5" s="26"/>
      <c r="L5" s="27" t="s">
        <v>186</v>
      </c>
      <c r="M5" s="13" t="s">
        <v>30</v>
      </c>
      <c r="N5" s="27" t="s">
        <v>186</v>
      </c>
      <c r="O5" s="21"/>
      <c r="P5" s="27" t="s">
        <v>186</v>
      </c>
      <c r="Q5" s="13" t="s">
        <v>98</v>
      </c>
      <c r="R5" s="28" t="s">
        <v>186</v>
      </c>
    </row>
    <row r="6" spans="1:18" s="11" customFormat="1" ht="16.5" customHeight="1">
      <c r="A6" s="29" t="s">
        <v>115</v>
      </c>
      <c r="B6" s="30" t="s">
        <v>4</v>
      </c>
      <c r="C6" s="14" t="s">
        <v>27</v>
      </c>
      <c r="D6" s="31" t="s">
        <v>5</v>
      </c>
      <c r="E6" s="14" t="s">
        <v>27</v>
      </c>
      <c r="F6" s="15" t="s">
        <v>6</v>
      </c>
      <c r="G6" s="14" t="s">
        <v>27</v>
      </c>
      <c r="H6" s="15" t="s">
        <v>7</v>
      </c>
      <c r="I6" s="32" t="s">
        <v>27</v>
      </c>
      <c r="J6" s="13"/>
      <c r="K6" s="33" t="s">
        <v>28</v>
      </c>
      <c r="L6" s="34" t="s">
        <v>27</v>
      </c>
      <c r="M6" s="33" t="s">
        <v>74</v>
      </c>
      <c r="N6" s="34" t="s">
        <v>27</v>
      </c>
      <c r="O6" s="15" t="s">
        <v>8</v>
      </c>
      <c r="P6" s="14" t="s">
        <v>27</v>
      </c>
      <c r="Q6" s="30" t="s">
        <v>9</v>
      </c>
      <c r="R6" s="35" t="s">
        <v>27</v>
      </c>
    </row>
    <row r="7" spans="1:18" s="11" customFormat="1" ht="29.25" customHeight="1">
      <c r="A7" s="39">
        <v>2005</v>
      </c>
      <c r="B7" s="36">
        <v>110264</v>
      </c>
      <c r="C7" s="36">
        <v>100</v>
      </c>
      <c r="D7" s="36">
        <v>16988</v>
      </c>
      <c r="E7" s="37">
        <f>D7/B7*100</f>
        <v>15.406660378727418</v>
      </c>
      <c r="F7" s="36">
        <v>6672</v>
      </c>
      <c r="G7" s="37">
        <f>F7/B7*100</f>
        <v>6.050932307915549</v>
      </c>
      <c r="H7" s="36">
        <v>57985</v>
      </c>
      <c r="I7" s="36">
        <v>52.6</v>
      </c>
      <c r="J7" s="38"/>
      <c r="K7" s="36">
        <v>28619</v>
      </c>
      <c r="L7" s="37">
        <v>26</v>
      </c>
      <c r="M7" s="36">
        <v>10772</v>
      </c>
      <c r="N7" s="37">
        <v>37.6</v>
      </c>
      <c r="O7" s="36">
        <v>3234</v>
      </c>
      <c r="P7" s="36">
        <v>11.3</v>
      </c>
      <c r="Q7" s="36">
        <v>14613</v>
      </c>
      <c r="R7" s="38">
        <v>51.1</v>
      </c>
    </row>
    <row r="8" spans="1:18" s="11" customFormat="1" ht="29.25" customHeight="1">
      <c r="A8" s="39">
        <v>2006</v>
      </c>
      <c r="B8" s="36">
        <v>121880</v>
      </c>
      <c r="C8" s="36">
        <v>100</v>
      </c>
      <c r="D8" s="36">
        <v>17611</v>
      </c>
      <c r="E8" s="37">
        <v>14.85</v>
      </c>
      <c r="F8" s="36">
        <v>7424</v>
      </c>
      <c r="G8" s="37">
        <f>F8/B8*100</f>
        <v>6.091237282573022</v>
      </c>
      <c r="H8" s="36">
        <v>60945</v>
      </c>
      <c r="I8" s="36">
        <v>48.76666666666666</v>
      </c>
      <c r="J8" s="38"/>
      <c r="K8" s="36">
        <v>35900</v>
      </c>
      <c r="L8" s="37">
        <v>30.275</v>
      </c>
      <c r="M8" s="36">
        <v>11569</v>
      </c>
      <c r="N8" s="37">
        <v>32.108333333333334</v>
      </c>
      <c r="O8" s="36">
        <v>4629</v>
      </c>
      <c r="P8" s="36">
        <v>12.891666666666667</v>
      </c>
      <c r="Q8" s="36">
        <v>19702</v>
      </c>
      <c r="R8" s="38">
        <v>54.99166666666665</v>
      </c>
    </row>
    <row r="9" spans="1:18" s="11" customFormat="1" ht="29.25" customHeight="1">
      <c r="A9" s="39">
        <v>2007</v>
      </c>
      <c r="B9" s="36">
        <v>129756</v>
      </c>
      <c r="C9" s="36">
        <v>100</v>
      </c>
      <c r="D9" s="36">
        <v>17694</v>
      </c>
      <c r="E9" s="37">
        <v>13.636363636363635</v>
      </c>
      <c r="F9" s="36">
        <v>9321</v>
      </c>
      <c r="G9" s="37">
        <v>7.183482844723943</v>
      </c>
      <c r="H9" s="36">
        <v>63438</v>
      </c>
      <c r="I9" s="36">
        <v>48.890224729492274</v>
      </c>
      <c r="J9" s="38"/>
      <c r="K9" s="36">
        <v>39303</v>
      </c>
      <c r="L9" s="37">
        <v>30.289928789420138</v>
      </c>
      <c r="M9" s="36">
        <v>13960</v>
      </c>
      <c r="N9" s="37">
        <v>35.51891713100781</v>
      </c>
      <c r="O9" s="36">
        <v>5092</v>
      </c>
      <c r="P9" s="36">
        <v>12.955754013688523</v>
      </c>
      <c r="Q9" s="36">
        <v>20251</v>
      </c>
      <c r="R9" s="38">
        <v>51.52532885530366</v>
      </c>
    </row>
    <row r="10" spans="1:18" s="11" customFormat="1" ht="29.25" customHeight="1">
      <c r="A10" s="39">
        <v>2008</v>
      </c>
      <c r="B10" s="219">
        <v>137952</v>
      </c>
      <c r="C10" s="38">
        <v>100</v>
      </c>
      <c r="D10" s="38">
        <v>18862</v>
      </c>
      <c r="E10" s="43">
        <v>13.672871723498028</v>
      </c>
      <c r="F10" s="38">
        <v>11829</v>
      </c>
      <c r="G10" s="43">
        <v>8.574721642310369</v>
      </c>
      <c r="H10" s="38">
        <v>67178</v>
      </c>
      <c r="I10" s="43">
        <v>48.696648109487356</v>
      </c>
      <c r="J10" s="36"/>
      <c r="K10" s="38">
        <v>40083</v>
      </c>
      <c r="L10" s="43">
        <v>29.055758524704245</v>
      </c>
      <c r="M10" s="38">
        <v>15125</v>
      </c>
      <c r="N10" s="37">
        <v>37.73420153182147</v>
      </c>
      <c r="O10" s="38">
        <v>4096</v>
      </c>
      <c r="P10" s="37">
        <v>10.21879599830352</v>
      </c>
      <c r="Q10" s="38">
        <v>20862</v>
      </c>
      <c r="R10" s="37">
        <v>52.04700246987501</v>
      </c>
    </row>
    <row r="11" spans="1:18" s="248" customFormat="1" ht="29.25" customHeight="1">
      <c r="A11" s="40">
        <v>2009</v>
      </c>
      <c r="B11" s="250">
        <f aca="true" t="shared" si="0" ref="B11:B23">D11+F11+H11+K11</f>
        <v>137327</v>
      </c>
      <c r="C11" s="253">
        <v>100</v>
      </c>
      <c r="D11" s="250">
        <v>19819</v>
      </c>
      <c r="E11" s="253">
        <f>ROUND(D11/B11*100,1)</f>
        <v>14.4</v>
      </c>
      <c r="F11" s="250">
        <v>12870</v>
      </c>
      <c r="G11" s="253">
        <f>ROUND(F11/B11*100,1)</f>
        <v>9.4</v>
      </c>
      <c r="H11" s="250">
        <v>68644</v>
      </c>
      <c r="I11" s="254">
        <f>ROUND(H11/B11*100,1)</f>
        <v>50</v>
      </c>
      <c r="K11" s="250">
        <f>M11+O11+Q11</f>
        <v>35994</v>
      </c>
      <c r="L11" s="253">
        <f aca="true" t="shared" si="1" ref="L11:L23">ROUND(K11/B11*100,1)</f>
        <v>26.2</v>
      </c>
      <c r="M11" s="250">
        <v>17212</v>
      </c>
      <c r="N11" s="253">
        <f>ROUND(M11/K11*100,1)</f>
        <v>47.8</v>
      </c>
      <c r="O11" s="250">
        <v>3390</v>
      </c>
      <c r="P11" s="253">
        <f>ROUND(O11/K11*100,1)</f>
        <v>9.4</v>
      </c>
      <c r="Q11" s="250">
        <v>15392</v>
      </c>
      <c r="R11" s="253">
        <f>ROUND(Q11/K11*100,1)</f>
        <v>42.8</v>
      </c>
    </row>
    <row r="12" spans="1:18" s="249" customFormat="1" ht="29.25" customHeight="1">
      <c r="A12" s="42" t="s">
        <v>116</v>
      </c>
      <c r="B12" s="252">
        <f t="shared" si="0"/>
        <v>15173</v>
      </c>
      <c r="C12" s="251">
        <v>100</v>
      </c>
      <c r="D12" s="252">
        <v>1770</v>
      </c>
      <c r="E12" s="251">
        <f aca="true" t="shared" si="2" ref="E12:E23">ROUND(D12/B12*100,1)</f>
        <v>11.7</v>
      </c>
      <c r="F12" s="252">
        <v>1446</v>
      </c>
      <c r="G12" s="251">
        <f aca="true" t="shared" si="3" ref="G12:G23">ROUND(F12/B12*100,1)</f>
        <v>9.5</v>
      </c>
      <c r="H12" s="252">
        <v>8694</v>
      </c>
      <c r="I12" s="251">
        <f aca="true" t="shared" si="4" ref="I12:I23">ROUND(H12/B12*100,1)</f>
        <v>57.3</v>
      </c>
      <c r="K12" s="252">
        <f aca="true" t="shared" si="5" ref="K12:K23">M12+O12+Q12</f>
        <v>3263</v>
      </c>
      <c r="L12" s="251">
        <f t="shared" si="1"/>
        <v>21.5</v>
      </c>
      <c r="M12" s="252">
        <v>1731</v>
      </c>
      <c r="N12" s="255">
        <f aca="true" t="shared" si="6" ref="N12:N23">ROUND(M12/K12*100,1)</f>
        <v>53</v>
      </c>
      <c r="O12" s="252">
        <v>317</v>
      </c>
      <c r="P12" s="251">
        <f aca="true" t="shared" si="7" ref="P12:P23">ROUND(O12/K12*100,1)</f>
        <v>9.7</v>
      </c>
      <c r="Q12" s="252">
        <v>1215</v>
      </c>
      <c r="R12" s="251">
        <f aca="true" t="shared" si="8" ref="R12:R23">ROUND(Q12/K12*100,1)</f>
        <v>37.2</v>
      </c>
    </row>
    <row r="13" spans="1:18" s="249" customFormat="1" ht="29.25" customHeight="1">
      <c r="A13" s="44" t="s">
        <v>117</v>
      </c>
      <c r="B13" s="252">
        <f t="shared" si="0"/>
        <v>14789</v>
      </c>
      <c r="C13" s="251">
        <v>100</v>
      </c>
      <c r="D13" s="252">
        <v>1808</v>
      </c>
      <c r="E13" s="251">
        <f t="shared" si="2"/>
        <v>12.2</v>
      </c>
      <c r="F13" s="252">
        <v>1387</v>
      </c>
      <c r="G13" s="251">
        <f t="shared" si="3"/>
        <v>9.4</v>
      </c>
      <c r="H13" s="252">
        <v>8482</v>
      </c>
      <c r="I13" s="251">
        <f t="shared" si="4"/>
        <v>57.4</v>
      </c>
      <c r="K13" s="252">
        <f t="shared" si="5"/>
        <v>3112</v>
      </c>
      <c r="L13" s="255">
        <f t="shared" si="1"/>
        <v>21</v>
      </c>
      <c r="M13" s="252">
        <v>1705</v>
      </c>
      <c r="N13" s="251">
        <f t="shared" si="6"/>
        <v>54.8</v>
      </c>
      <c r="O13" s="252">
        <v>259</v>
      </c>
      <c r="P13" s="251">
        <f t="shared" si="7"/>
        <v>8.3</v>
      </c>
      <c r="Q13" s="252">
        <v>1148</v>
      </c>
      <c r="R13" s="251">
        <f t="shared" si="8"/>
        <v>36.9</v>
      </c>
    </row>
    <row r="14" spans="1:18" s="249" customFormat="1" ht="29.25" customHeight="1">
      <c r="A14" s="45" t="s">
        <v>118</v>
      </c>
      <c r="B14" s="252">
        <f t="shared" si="0"/>
        <v>12641</v>
      </c>
      <c r="C14" s="251">
        <v>100</v>
      </c>
      <c r="D14" s="252">
        <v>1550</v>
      </c>
      <c r="E14" s="251">
        <f t="shared" si="2"/>
        <v>12.3</v>
      </c>
      <c r="F14" s="252">
        <v>1244</v>
      </c>
      <c r="G14" s="251">
        <f t="shared" si="3"/>
        <v>9.8</v>
      </c>
      <c r="H14" s="252">
        <v>7040</v>
      </c>
      <c r="I14" s="251">
        <f t="shared" si="4"/>
        <v>55.7</v>
      </c>
      <c r="K14" s="252">
        <f t="shared" si="5"/>
        <v>2807</v>
      </c>
      <c r="L14" s="251">
        <f t="shared" si="1"/>
        <v>22.2</v>
      </c>
      <c r="M14" s="252">
        <v>1488</v>
      </c>
      <c r="N14" s="255">
        <f t="shared" si="6"/>
        <v>53</v>
      </c>
      <c r="O14" s="252">
        <v>317</v>
      </c>
      <c r="P14" s="251">
        <f t="shared" si="7"/>
        <v>11.3</v>
      </c>
      <c r="Q14" s="252">
        <v>1002</v>
      </c>
      <c r="R14" s="251">
        <f t="shared" si="8"/>
        <v>35.7</v>
      </c>
    </row>
    <row r="15" spans="1:18" s="249" customFormat="1" ht="29.25" customHeight="1">
      <c r="A15" s="45" t="s">
        <v>119</v>
      </c>
      <c r="B15" s="252">
        <f t="shared" si="0"/>
        <v>12109</v>
      </c>
      <c r="C15" s="251">
        <v>100</v>
      </c>
      <c r="D15" s="252">
        <v>1651</v>
      </c>
      <c r="E15" s="251">
        <f t="shared" si="2"/>
        <v>13.6</v>
      </c>
      <c r="F15" s="252">
        <v>1168</v>
      </c>
      <c r="G15" s="251">
        <f t="shared" si="3"/>
        <v>9.6</v>
      </c>
      <c r="H15" s="252">
        <v>6384</v>
      </c>
      <c r="I15" s="251">
        <f t="shared" si="4"/>
        <v>52.7</v>
      </c>
      <c r="K15" s="252">
        <f t="shared" si="5"/>
        <v>2906</v>
      </c>
      <c r="L15" s="255">
        <f t="shared" si="1"/>
        <v>24</v>
      </c>
      <c r="M15" s="252">
        <v>1320</v>
      </c>
      <c r="N15" s="251">
        <f t="shared" si="6"/>
        <v>45.4</v>
      </c>
      <c r="O15" s="252">
        <v>413</v>
      </c>
      <c r="P15" s="251">
        <f t="shared" si="7"/>
        <v>14.2</v>
      </c>
      <c r="Q15" s="252">
        <v>1173</v>
      </c>
      <c r="R15" s="251">
        <f t="shared" si="8"/>
        <v>40.4</v>
      </c>
    </row>
    <row r="16" spans="1:18" s="249" customFormat="1" ht="29.25" customHeight="1">
      <c r="A16" s="45" t="s">
        <v>120</v>
      </c>
      <c r="B16" s="252">
        <f t="shared" si="0"/>
        <v>10175</v>
      </c>
      <c r="C16" s="251">
        <v>100</v>
      </c>
      <c r="D16" s="252">
        <v>1607</v>
      </c>
      <c r="E16" s="251">
        <f t="shared" si="2"/>
        <v>15.8</v>
      </c>
      <c r="F16" s="252">
        <v>904</v>
      </c>
      <c r="G16" s="251">
        <f t="shared" si="3"/>
        <v>8.9</v>
      </c>
      <c r="H16" s="252">
        <v>5173</v>
      </c>
      <c r="I16" s="251">
        <f t="shared" si="4"/>
        <v>50.8</v>
      </c>
      <c r="K16" s="252">
        <f t="shared" si="5"/>
        <v>2491</v>
      </c>
      <c r="L16" s="251">
        <f t="shared" si="1"/>
        <v>24.5</v>
      </c>
      <c r="M16" s="252">
        <v>1197</v>
      </c>
      <c r="N16" s="251">
        <f t="shared" si="6"/>
        <v>48.1</v>
      </c>
      <c r="O16" s="252">
        <v>334</v>
      </c>
      <c r="P16" s="251">
        <f t="shared" si="7"/>
        <v>13.4</v>
      </c>
      <c r="Q16" s="252">
        <v>960</v>
      </c>
      <c r="R16" s="251">
        <f t="shared" si="8"/>
        <v>38.5</v>
      </c>
    </row>
    <row r="17" spans="1:18" s="249" customFormat="1" ht="29.25" customHeight="1">
      <c r="A17" s="45" t="s">
        <v>121</v>
      </c>
      <c r="B17" s="252">
        <f t="shared" si="0"/>
        <v>9082</v>
      </c>
      <c r="C17" s="251">
        <v>100</v>
      </c>
      <c r="D17" s="252">
        <v>1550</v>
      </c>
      <c r="E17" s="251">
        <f t="shared" si="2"/>
        <v>17.1</v>
      </c>
      <c r="F17" s="252">
        <v>823</v>
      </c>
      <c r="G17" s="251">
        <f t="shared" si="3"/>
        <v>9.1</v>
      </c>
      <c r="H17" s="252">
        <v>4104</v>
      </c>
      <c r="I17" s="251">
        <f t="shared" si="4"/>
        <v>45.2</v>
      </c>
      <c r="K17" s="252">
        <f t="shared" si="5"/>
        <v>2605</v>
      </c>
      <c r="L17" s="251">
        <f t="shared" si="1"/>
        <v>28.7</v>
      </c>
      <c r="M17" s="252">
        <v>1166</v>
      </c>
      <c r="N17" s="251">
        <f t="shared" si="6"/>
        <v>44.8</v>
      </c>
      <c r="O17" s="252">
        <v>307</v>
      </c>
      <c r="P17" s="251">
        <f t="shared" si="7"/>
        <v>11.8</v>
      </c>
      <c r="Q17" s="252">
        <v>1132</v>
      </c>
      <c r="R17" s="251">
        <f t="shared" si="8"/>
        <v>43.5</v>
      </c>
    </row>
    <row r="18" spans="1:18" s="249" customFormat="1" ht="29.25" customHeight="1">
      <c r="A18" s="45" t="s">
        <v>122</v>
      </c>
      <c r="B18" s="252">
        <f t="shared" si="0"/>
        <v>8541</v>
      </c>
      <c r="C18" s="251">
        <v>100</v>
      </c>
      <c r="D18" s="252">
        <v>1548</v>
      </c>
      <c r="E18" s="251">
        <f t="shared" si="2"/>
        <v>18.1</v>
      </c>
      <c r="F18" s="252">
        <v>870</v>
      </c>
      <c r="G18" s="251">
        <f t="shared" si="3"/>
        <v>10.2</v>
      </c>
      <c r="H18" s="252">
        <v>3626</v>
      </c>
      <c r="I18" s="251">
        <f t="shared" si="4"/>
        <v>42.5</v>
      </c>
      <c r="K18" s="252">
        <f t="shared" si="5"/>
        <v>2497</v>
      </c>
      <c r="L18" s="251">
        <f t="shared" si="1"/>
        <v>29.2</v>
      </c>
      <c r="M18" s="252">
        <v>1086</v>
      </c>
      <c r="N18" s="251">
        <f t="shared" si="6"/>
        <v>43.5</v>
      </c>
      <c r="O18" s="252">
        <v>262</v>
      </c>
      <c r="P18" s="251">
        <f t="shared" si="7"/>
        <v>10.5</v>
      </c>
      <c r="Q18" s="252">
        <v>1149</v>
      </c>
      <c r="R18" s="255">
        <f t="shared" si="8"/>
        <v>46</v>
      </c>
    </row>
    <row r="19" spans="1:18" s="249" customFormat="1" ht="29.25" customHeight="1">
      <c r="A19" s="45" t="s">
        <v>123</v>
      </c>
      <c r="B19" s="252">
        <f t="shared" si="0"/>
        <v>9054</v>
      </c>
      <c r="C19" s="251">
        <v>100</v>
      </c>
      <c r="D19" s="252">
        <v>1684</v>
      </c>
      <c r="E19" s="251">
        <f t="shared" si="2"/>
        <v>18.6</v>
      </c>
      <c r="F19" s="252">
        <v>888</v>
      </c>
      <c r="G19" s="251">
        <f t="shared" si="3"/>
        <v>9.8</v>
      </c>
      <c r="H19" s="252">
        <v>3759</v>
      </c>
      <c r="I19" s="251">
        <f t="shared" si="4"/>
        <v>41.5</v>
      </c>
      <c r="K19" s="252">
        <f t="shared" si="5"/>
        <v>2723</v>
      </c>
      <c r="L19" s="251">
        <f t="shared" si="1"/>
        <v>30.1</v>
      </c>
      <c r="M19" s="252">
        <v>1207</v>
      </c>
      <c r="N19" s="251">
        <f t="shared" si="6"/>
        <v>44.3</v>
      </c>
      <c r="O19" s="252">
        <v>236</v>
      </c>
      <c r="P19" s="251">
        <f t="shared" si="7"/>
        <v>8.7</v>
      </c>
      <c r="Q19" s="252">
        <v>1280</v>
      </c>
      <c r="R19" s="255">
        <f t="shared" si="8"/>
        <v>47</v>
      </c>
    </row>
    <row r="20" spans="1:18" s="249" customFormat="1" ht="29.25" customHeight="1">
      <c r="A20" s="45" t="s">
        <v>124</v>
      </c>
      <c r="B20" s="252">
        <f t="shared" si="0"/>
        <v>9052</v>
      </c>
      <c r="C20" s="251">
        <v>100</v>
      </c>
      <c r="D20" s="252">
        <v>1549</v>
      </c>
      <c r="E20" s="251">
        <f t="shared" si="2"/>
        <v>17.1</v>
      </c>
      <c r="F20" s="252">
        <v>846</v>
      </c>
      <c r="G20" s="251">
        <f t="shared" si="3"/>
        <v>9.3</v>
      </c>
      <c r="H20" s="252">
        <v>3686</v>
      </c>
      <c r="I20" s="251">
        <f t="shared" si="4"/>
        <v>40.7</v>
      </c>
      <c r="K20" s="252">
        <f t="shared" si="5"/>
        <v>2971</v>
      </c>
      <c r="L20" s="251">
        <f t="shared" si="1"/>
        <v>32.8</v>
      </c>
      <c r="M20" s="252">
        <v>1278</v>
      </c>
      <c r="N20" s="255">
        <f t="shared" si="6"/>
        <v>43</v>
      </c>
      <c r="O20" s="252">
        <v>221</v>
      </c>
      <c r="P20" s="251">
        <f t="shared" si="7"/>
        <v>7.4</v>
      </c>
      <c r="Q20" s="252">
        <v>1472</v>
      </c>
      <c r="R20" s="251">
        <f t="shared" si="8"/>
        <v>49.5</v>
      </c>
    </row>
    <row r="21" spans="1:18" s="249" customFormat="1" ht="29.25" customHeight="1">
      <c r="A21" s="45" t="s">
        <v>125</v>
      </c>
      <c r="B21" s="252">
        <f t="shared" si="0"/>
        <v>9960</v>
      </c>
      <c r="C21" s="251">
        <v>100</v>
      </c>
      <c r="D21" s="252">
        <v>1652</v>
      </c>
      <c r="E21" s="251">
        <f t="shared" si="2"/>
        <v>16.6</v>
      </c>
      <c r="F21" s="252">
        <v>819</v>
      </c>
      <c r="G21" s="251">
        <f t="shared" si="3"/>
        <v>8.2</v>
      </c>
      <c r="H21" s="252">
        <v>4491</v>
      </c>
      <c r="I21" s="251">
        <f t="shared" si="4"/>
        <v>45.1</v>
      </c>
      <c r="K21" s="252">
        <f t="shared" si="5"/>
        <v>2998</v>
      </c>
      <c r="L21" s="251">
        <f t="shared" si="1"/>
        <v>30.1</v>
      </c>
      <c r="M21" s="252">
        <v>1306</v>
      </c>
      <c r="N21" s="251">
        <f t="shared" si="6"/>
        <v>43.6</v>
      </c>
      <c r="O21" s="252">
        <v>187</v>
      </c>
      <c r="P21" s="251">
        <f t="shared" si="7"/>
        <v>6.2</v>
      </c>
      <c r="Q21" s="252">
        <v>1505</v>
      </c>
      <c r="R21" s="251">
        <f t="shared" si="8"/>
        <v>50.2</v>
      </c>
    </row>
    <row r="22" spans="1:18" s="249" customFormat="1" ht="29.25" customHeight="1">
      <c r="A22" s="45" t="s">
        <v>126</v>
      </c>
      <c r="B22" s="252">
        <f t="shared" si="0"/>
        <v>12054</v>
      </c>
      <c r="C22" s="251">
        <v>100</v>
      </c>
      <c r="D22" s="252">
        <v>1720</v>
      </c>
      <c r="E22" s="251">
        <f t="shared" si="2"/>
        <v>14.3</v>
      </c>
      <c r="F22" s="252">
        <v>1029</v>
      </c>
      <c r="G22" s="251">
        <f t="shared" si="3"/>
        <v>8.5</v>
      </c>
      <c r="H22" s="252">
        <v>5564</v>
      </c>
      <c r="I22" s="251">
        <f t="shared" si="4"/>
        <v>46.2</v>
      </c>
      <c r="K22" s="252">
        <f t="shared" si="5"/>
        <v>3741</v>
      </c>
      <c r="L22" s="255">
        <f t="shared" si="1"/>
        <v>31</v>
      </c>
      <c r="M22" s="252">
        <v>1848</v>
      </c>
      <c r="N22" s="251">
        <f t="shared" si="6"/>
        <v>49.4</v>
      </c>
      <c r="O22" s="252">
        <v>242</v>
      </c>
      <c r="P22" s="251">
        <f t="shared" si="7"/>
        <v>6.5</v>
      </c>
      <c r="Q22" s="252">
        <v>1651</v>
      </c>
      <c r="R22" s="251">
        <f t="shared" si="8"/>
        <v>44.1</v>
      </c>
    </row>
    <row r="23" spans="1:18" s="249" customFormat="1" ht="29.25" customHeight="1" thickBot="1">
      <c r="A23" s="46" t="s">
        <v>127</v>
      </c>
      <c r="B23" s="256">
        <f t="shared" si="0"/>
        <v>16700</v>
      </c>
      <c r="C23" s="257">
        <v>100</v>
      </c>
      <c r="D23" s="256">
        <v>1731</v>
      </c>
      <c r="E23" s="257">
        <f t="shared" si="2"/>
        <v>10.4</v>
      </c>
      <c r="F23" s="256">
        <v>1445</v>
      </c>
      <c r="G23" s="257">
        <f t="shared" si="3"/>
        <v>8.7</v>
      </c>
      <c r="H23" s="256">
        <v>7641</v>
      </c>
      <c r="I23" s="257">
        <f t="shared" si="4"/>
        <v>45.8</v>
      </c>
      <c r="K23" s="256">
        <f t="shared" si="5"/>
        <v>5883</v>
      </c>
      <c r="L23" s="257">
        <f t="shared" si="1"/>
        <v>35.2</v>
      </c>
      <c r="M23" s="256">
        <v>3882</v>
      </c>
      <c r="N23" s="258">
        <f t="shared" si="6"/>
        <v>66</v>
      </c>
      <c r="O23" s="256">
        <v>295</v>
      </c>
      <c r="P23" s="258">
        <f t="shared" si="7"/>
        <v>5</v>
      </c>
      <c r="Q23" s="256">
        <v>1706</v>
      </c>
      <c r="R23" s="258">
        <f t="shared" si="8"/>
        <v>29</v>
      </c>
    </row>
    <row r="24" spans="1:18" ht="19.5" customHeight="1" thickTop="1">
      <c r="A24" s="48" t="s">
        <v>128</v>
      </c>
      <c r="B24" s="49"/>
      <c r="C24" s="50"/>
      <c r="D24" s="49"/>
      <c r="E24" s="51"/>
      <c r="F24" s="49"/>
      <c r="G24" s="51"/>
      <c r="H24" s="49"/>
      <c r="I24" s="51"/>
      <c r="J24" s="52"/>
      <c r="L24" s="51"/>
      <c r="N24" s="51"/>
      <c r="O24" s="49"/>
      <c r="P24" s="51"/>
      <c r="Q24" s="49"/>
      <c r="R24" s="51"/>
    </row>
    <row r="25" spans="2:18" ht="15.75" customHeight="1">
      <c r="B25" s="49"/>
      <c r="C25" s="50"/>
      <c r="D25" s="49"/>
      <c r="E25" s="51"/>
      <c r="F25" s="49"/>
      <c r="G25" s="51"/>
      <c r="H25" s="49"/>
      <c r="I25" s="51"/>
      <c r="J25" s="52"/>
      <c r="L25" s="51"/>
      <c r="N25" s="51"/>
      <c r="O25" s="49"/>
      <c r="P25" s="51"/>
      <c r="Q25" s="49"/>
      <c r="R25" s="51"/>
    </row>
    <row r="26" spans="2:18" ht="13.5">
      <c r="B26" s="49"/>
      <c r="C26" s="50"/>
      <c r="D26" s="49"/>
      <c r="E26" s="51"/>
      <c r="F26" s="49"/>
      <c r="G26" s="51"/>
      <c r="H26" s="49"/>
      <c r="I26" s="51"/>
      <c r="J26" s="52"/>
      <c r="L26" s="51"/>
      <c r="N26" s="51"/>
      <c r="O26" s="49"/>
      <c r="P26" s="51"/>
      <c r="Q26" s="49"/>
      <c r="R26" s="51"/>
    </row>
    <row r="27" spans="2:18" ht="13.5">
      <c r="B27" s="49"/>
      <c r="C27" s="50"/>
      <c r="D27" s="49"/>
      <c r="E27" s="51"/>
      <c r="F27" s="49"/>
      <c r="G27" s="51"/>
      <c r="H27" s="49"/>
      <c r="I27" s="51"/>
      <c r="J27" s="52"/>
      <c r="L27" s="51"/>
      <c r="N27" s="51"/>
      <c r="O27" s="49"/>
      <c r="P27" s="51"/>
      <c r="Q27" s="49"/>
      <c r="R27" s="51"/>
    </row>
    <row r="28" spans="2:18" ht="13.5">
      <c r="B28" s="49"/>
      <c r="C28" s="50"/>
      <c r="D28" s="49"/>
      <c r="E28" s="51"/>
      <c r="F28" s="49"/>
      <c r="G28" s="51"/>
      <c r="H28" s="49"/>
      <c r="I28" s="51"/>
      <c r="J28" s="52"/>
      <c r="L28" s="51"/>
      <c r="N28" s="51"/>
      <c r="O28" s="49"/>
      <c r="P28" s="51"/>
      <c r="Q28" s="49"/>
      <c r="R28" s="51"/>
    </row>
    <row r="29" spans="2:18" ht="13.5">
      <c r="B29" s="49"/>
      <c r="C29" s="50"/>
      <c r="D29" s="49"/>
      <c r="E29" s="51"/>
      <c r="F29" s="49"/>
      <c r="G29" s="51"/>
      <c r="H29" s="49"/>
      <c r="I29" s="51"/>
      <c r="J29" s="52"/>
      <c r="L29" s="51"/>
      <c r="N29" s="51"/>
      <c r="O29" s="49"/>
      <c r="P29" s="51"/>
      <c r="Q29" s="49"/>
      <c r="R29" s="51"/>
    </row>
    <row r="30" spans="2:18" ht="13.5">
      <c r="B30" s="49"/>
      <c r="C30" s="50"/>
      <c r="D30" s="49"/>
      <c r="E30" s="51"/>
      <c r="F30" s="49"/>
      <c r="G30" s="51"/>
      <c r="H30" s="49"/>
      <c r="I30" s="51"/>
      <c r="J30" s="52"/>
      <c r="L30" s="51"/>
      <c r="N30" s="51"/>
      <c r="O30" s="49"/>
      <c r="P30" s="51"/>
      <c r="Q30" s="49"/>
      <c r="R30" s="51"/>
    </row>
    <row r="31" spans="2:18" ht="13.5">
      <c r="B31" s="49"/>
      <c r="C31" s="50"/>
      <c r="D31" s="49"/>
      <c r="E31" s="55"/>
      <c r="F31" s="49"/>
      <c r="G31" s="55"/>
      <c r="H31" s="49"/>
      <c r="I31" s="51"/>
      <c r="J31" s="52"/>
      <c r="L31" s="51"/>
      <c r="N31" s="51"/>
      <c r="O31" s="49"/>
      <c r="P31" s="51"/>
      <c r="Q31" s="49"/>
      <c r="R31" s="51"/>
    </row>
    <row r="32" spans="2:18" ht="13.5">
      <c r="B32" s="49"/>
      <c r="C32" s="50"/>
      <c r="D32" s="49"/>
      <c r="E32" s="55"/>
      <c r="F32" s="49"/>
      <c r="G32" s="55"/>
      <c r="H32" s="49"/>
      <c r="I32" s="51"/>
      <c r="J32" s="52"/>
      <c r="L32" s="51"/>
      <c r="N32" s="51"/>
      <c r="O32" s="49"/>
      <c r="P32" s="51"/>
      <c r="Q32" s="49"/>
      <c r="R32" s="51"/>
    </row>
    <row r="33" spans="2:18" ht="13.5">
      <c r="B33" s="49"/>
      <c r="C33" s="50"/>
      <c r="D33" s="49"/>
      <c r="E33" s="55"/>
      <c r="F33" s="49"/>
      <c r="G33" s="55"/>
      <c r="H33" s="49"/>
      <c r="I33" s="51"/>
      <c r="J33" s="52"/>
      <c r="L33" s="51"/>
      <c r="N33" s="51"/>
      <c r="O33" s="49"/>
      <c r="P33" s="51"/>
      <c r="Q33" s="49"/>
      <c r="R33" s="51"/>
    </row>
    <row r="34" spans="5:18" ht="13.5">
      <c r="E34" s="55"/>
      <c r="G34" s="55"/>
      <c r="I34" s="51"/>
      <c r="J34" s="52"/>
      <c r="L34" s="51"/>
      <c r="N34" s="51"/>
      <c r="P34" s="51"/>
      <c r="R34" s="51"/>
    </row>
    <row r="35" spans="5:16" ht="13.5">
      <c r="E35" s="55"/>
      <c r="G35" s="55"/>
      <c r="I35" s="51"/>
      <c r="J35" s="52"/>
      <c r="L35" s="51"/>
      <c r="N35" s="51"/>
      <c r="P35" s="51"/>
    </row>
    <row r="36" spans="5:16" ht="13.5">
      <c r="E36" s="55"/>
      <c r="G36" s="55"/>
      <c r="I36" s="55"/>
      <c r="J36" s="58"/>
      <c r="L36" s="51"/>
      <c r="N36" s="51"/>
      <c r="P36" s="51"/>
    </row>
    <row r="37" spans="5:16" ht="13.5">
      <c r="E37" s="55"/>
      <c r="G37" s="55"/>
      <c r="I37" s="55"/>
      <c r="J37" s="58"/>
      <c r="L37" s="51"/>
      <c r="N37" s="51"/>
      <c r="P37" s="51"/>
    </row>
    <row r="38" spans="5:16" ht="13.5">
      <c r="E38" s="55"/>
      <c r="G38" s="55"/>
      <c r="I38" s="55"/>
      <c r="J38" s="58"/>
      <c r="L38" s="51"/>
      <c r="N38" s="51"/>
      <c r="P38" s="51"/>
    </row>
    <row r="39" spans="5:16" ht="13.5">
      <c r="E39" s="55"/>
      <c r="G39" s="55"/>
      <c r="I39" s="55"/>
      <c r="J39" s="58"/>
      <c r="L39" s="51"/>
      <c r="N39" s="51"/>
      <c r="P39" s="51"/>
    </row>
    <row r="40" spans="5:16" ht="13.5">
      <c r="E40" s="55"/>
      <c r="G40" s="55"/>
      <c r="I40" s="55"/>
      <c r="J40" s="58"/>
      <c r="L40" s="51"/>
      <c r="N40" s="51"/>
      <c r="P40" s="51"/>
    </row>
    <row r="41" spans="5:14" ht="13.5">
      <c r="E41" s="55"/>
      <c r="G41" s="55"/>
      <c r="I41" s="55"/>
      <c r="J41" s="58"/>
      <c r="L41" s="51"/>
      <c r="N41" s="51"/>
    </row>
    <row r="42" spans="5:14" ht="13.5">
      <c r="E42" s="55"/>
      <c r="G42" s="55"/>
      <c r="I42" s="55"/>
      <c r="J42" s="58"/>
      <c r="L42" s="51"/>
      <c r="N42" s="51"/>
    </row>
    <row r="43" spans="5:14" ht="13.5">
      <c r="E43" s="55"/>
      <c r="G43" s="55"/>
      <c r="I43" s="55"/>
      <c r="J43" s="58"/>
      <c r="L43" s="51"/>
      <c r="N43" s="51"/>
    </row>
    <row r="44" spans="5:14" ht="13.5">
      <c r="E44" s="55"/>
      <c r="G44" s="55"/>
      <c r="I44" s="55"/>
      <c r="J44" s="58"/>
      <c r="L44" s="51"/>
      <c r="N44" s="51"/>
    </row>
    <row r="45" spans="5:14" ht="13.5">
      <c r="E45" s="55"/>
      <c r="G45" s="55"/>
      <c r="I45" s="55"/>
      <c r="J45" s="58"/>
      <c r="L45" s="51"/>
      <c r="N45" s="51"/>
    </row>
    <row r="46" spans="5:14" ht="13.5">
      <c r="E46" s="55"/>
      <c r="G46" s="55"/>
      <c r="I46" s="55"/>
      <c r="J46" s="58"/>
      <c r="L46" s="51"/>
      <c r="N46" s="51"/>
    </row>
    <row r="47" spans="5:14" ht="13.5">
      <c r="E47" s="55"/>
      <c r="G47" s="55"/>
      <c r="I47" s="55"/>
      <c r="J47" s="58"/>
      <c r="L47" s="51"/>
      <c r="N47" s="51"/>
    </row>
    <row r="48" spans="5:14" ht="13.5">
      <c r="E48" s="55"/>
      <c r="G48" s="55"/>
      <c r="I48" s="55"/>
      <c r="J48" s="58"/>
      <c r="L48" s="51"/>
      <c r="N48" s="51"/>
    </row>
    <row r="49" spans="5:14" ht="13.5">
      <c r="E49" s="55"/>
      <c r="G49" s="55"/>
      <c r="I49" s="55"/>
      <c r="J49" s="58"/>
      <c r="L49" s="51"/>
      <c r="N49" s="51"/>
    </row>
    <row r="50" spans="5:10" ht="13.5">
      <c r="E50" s="55"/>
      <c r="G50" s="55"/>
      <c r="I50" s="55"/>
      <c r="J50" s="58"/>
    </row>
    <row r="51" spans="5:10" ht="13.5">
      <c r="E51" s="55"/>
      <c r="G51" s="55"/>
      <c r="I51" s="55"/>
      <c r="J51" s="58"/>
    </row>
    <row r="52" spans="5:10" ht="13.5">
      <c r="E52" s="55"/>
      <c r="G52" s="55"/>
      <c r="I52" s="55"/>
      <c r="J52" s="58"/>
    </row>
    <row r="53" spans="5:10" ht="13.5">
      <c r="E53" s="55"/>
      <c r="G53" s="55"/>
      <c r="I53" s="55"/>
      <c r="J53" s="58"/>
    </row>
    <row r="54" spans="5:10" ht="13.5">
      <c r="E54" s="55"/>
      <c r="G54" s="55"/>
      <c r="I54" s="55"/>
      <c r="J54" s="58"/>
    </row>
    <row r="55" spans="5:10" ht="13.5">
      <c r="E55" s="55"/>
      <c r="G55" s="55"/>
      <c r="I55" s="55"/>
      <c r="J55" s="58"/>
    </row>
    <row r="56" spans="5:10" ht="13.5">
      <c r="E56" s="55"/>
      <c r="G56" s="55"/>
      <c r="I56" s="55"/>
      <c r="J56" s="58"/>
    </row>
    <row r="57" spans="5:10" ht="13.5">
      <c r="E57" s="55"/>
      <c r="G57" s="55"/>
      <c r="I57" s="55"/>
      <c r="J57" s="58"/>
    </row>
    <row r="58" spans="5:10" ht="13.5">
      <c r="E58" s="55"/>
      <c r="G58" s="55"/>
      <c r="I58" s="55"/>
      <c r="J58" s="58"/>
    </row>
    <row r="59" spans="5:10" ht="13.5">
      <c r="E59" s="55"/>
      <c r="G59" s="55"/>
      <c r="I59" s="55"/>
      <c r="J59" s="58"/>
    </row>
    <row r="60" spans="5:10" ht="13.5">
      <c r="E60" s="55"/>
      <c r="G60" s="55"/>
      <c r="I60" s="55"/>
      <c r="J60" s="58"/>
    </row>
    <row r="61" spans="5:10" ht="13.5">
      <c r="E61" s="55"/>
      <c r="G61" s="55"/>
      <c r="I61" s="55"/>
      <c r="J61" s="58"/>
    </row>
    <row r="62" spans="5:10" ht="13.5">
      <c r="E62" s="55"/>
      <c r="G62" s="55"/>
      <c r="I62" s="55"/>
      <c r="J62" s="58"/>
    </row>
    <row r="63" spans="5:10" ht="13.5">
      <c r="E63" s="55"/>
      <c r="G63" s="55"/>
      <c r="I63" s="55"/>
      <c r="J63" s="58"/>
    </row>
    <row r="64" spans="5:10" ht="13.5">
      <c r="E64" s="55"/>
      <c r="G64" s="55"/>
      <c r="I64" s="55"/>
      <c r="J64" s="58"/>
    </row>
    <row r="65" spans="5:10" ht="13.5">
      <c r="E65" s="55"/>
      <c r="G65" s="55"/>
      <c r="I65" s="55"/>
      <c r="J65" s="58"/>
    </row>
    <row r="66" spans="5:10" ht="13.5">
      <c r="E66" s="55"/>
      <c r="G66" s="55"/>
      <c r="I66" s="55"/>
      <c r="J66" s="58"/>
    </row>
    <row r="67" spans="5:10" ht="13.5">
      <c r="E67" s="55"/>
      <c r="G67" s="55"/>
      <c r="I67" s="55"/>
      <c r="J67" s="58"/>
    </row>
    <row r="68" spans="5:10" ht="13.5">
      <c r="E68" s="55"/>
      <c r="G68" s="55"/>
      <c r="I68" s="55"/>
      <c r="J68" s="58"/>
    </row>
    <row r="69" spans="5:10" ht="13.5">
      <c r="E69" s="55"/>
      <c r="G69" s="55"/>
      <c r="I69" s="55"/>
      <c r="J69" s="58"/>
    </row>
    <row r="70" spans="5:10" ht="13.5">
      <c r="E70" s="55"/>
      <c r="G70" s="55"/>
      <c r="I70" s="55"/>
      <c r="J70" s="58"/>
    </row>
    <row r="71" spans="5:10" ht="13.5">
      <c r="E71" s="55"/>
      <c r="G71" s="55"/>
      <c r="I71" s="55"/>
      <c r="J71" s="58"/>
    </row>
    <row r="72" spans="5:10" ht="13.5">
      <c r="E72" s="55"/>
      <c r="G72" s="55"/>
      <c r="I72" s="55"/>
      <c r="J72" s="58"/>
    </row>
    <row r="73" spans="5:10" ht="13.5">
      <c r="E73" s="55"/>
      <c r="G73" s="55"/>
      <c r="I73" s="55"/>
      <c r="J73" s="58"/>
    </row>
    <row r="74" spans="5:10" ht="13.5">
      <c r="E74" s="55"/>
      <c r="G74" s="55"/>
      <c r="I74" s="55"/>
      <c r="J74" s="58"/>
    </row>
    <row r="75" spans="5:10" ht="13.5">
      <c r="E75" s="55"/>
      <c r="G75" s="55"/>
      <c r="I75" s="55"/>
      <c r="J75" s="58"/>
    </row>
    <row r="76" spans="5:10" ht="13.5">
      <c r="E76" s="55"/>
      <c r="G76" s="55"/>
      <c r="I76" s="55"/>
      <c r="J76" s="58"/>
    </row>
    <row r="77" spans="5:10" ht="13.5">
      <c r="E77" s="55"/>
      <c r="G77" s="55"/>
      <c r="I77" s="55"/>
      <c r="J77" s="58"/>
    </row>
    <row r="78" spans="5:10" ht="13.5">
      <c r="E78" s="55"/>
      <c r="G78" s="55"/>
      <c r="I78" s="55"/>
      <c r="J78" s="58"/>
    </row>
    <row r="79" spans="5:10" ht="13.5">
      <c r="E79" s="55"/>
      <c r="G79" s="55"/>
      <c r="I79" s="55"/>
      <c r="J79" s="58"/>
    </row>
    <row r="80" spans="5:10" ht="13.5">
      <c r="E80" s="55"/>
      <c r="G80" s="55"/>
      <c r="I80" s="55"/>
      <c r="J80" s="58"/>
    </row>
    <row r="81" spans="5:10" ht="13.5">
      <c r="E81" s="55"/>
      <c r="G81" s="55"/>
      <c r="I81" s="55"/>
      <c r="J81" s="58"/>
    </row>
    <row r="82" spans="5:10" ht="13.5">
      <c r="E82" s="55"/>
      <c r="G82" s="55"/>
      <c r="I82" s="55"/>
      <c r="J82" s="58"/>
    </row>
    <row r="83" spans="5:10" ht="13.5">
      <c r="E83" s="55"/>
      <c r="G83" s="55"/>
      <c r="I83" s="55"/>
      <c r="J83" s="58"/>
    </row>
    <row r="84" spans="5:10" ht="13.5">
      <c r="E84" s="55"/>
      <c r="G84" s="55"/>
      <c r="I84" s="55"/>
      <c r="J84" s="58"/>
    </row>
    <row r="85" spans="5:10" ht="13.5">
      <c r="E85" s="55"/>
      <c r="G85" s="55"/>
      <c r="I85" s="55"/>
      <c r="J85" s="58"/>
    </row>
    <row r="86" spans="5:10" ht="13.5">
      <c r="E86" s="55"/>
      <c r="G86" s="55"/>
      <c r="I86" s="55"/>
      <c r="J86" s="58"/>
    </row>
    <row r="87" spans="5:10" ht="13.5">
      <c r="E87" s="55"/>
      <c r="G87" s="55"/>
      <c r="I87" s="55"/>
      <c r="J87" s="58"/>
    </row>
    <row r="88" spans="5:10" ht="13.5">
      <c r="E88" s="55"/>
      <c r="G88" s="55"/>
      <c r="I88" s="55"/>
      <c r="J88" s="58"/>
    </row>
    <row r="89" spans="5:10" ht="13.5">
      <c r="E89" s="55"/>
      <c r="G89" s="55"/>
      <c r="I89" s="55"/>
      <c r="J89" s="58"/>
    </row>
    <row r="90" spans="5:10" ht="13.5">
      <c r="E90" s="55"/>
      <c r="G90" s="55"/>
      <c r="I90" s="55"/>
      <c r="J90" s="58"/>
    </row>
    <row r="91" spans="5:10" ht="13.5">
      <c r="E91" s="55"/>
      <c r="G91" s="55"/>
      <c r="I91" s="55"/>
      <c r="J91" s="58"/>
    </row>
    <row r="92" spans="5:10" ht="13.5">
      <c r="E92" s="55"/>
      <c r="G92" s="55"/>
      <c r="I92" s="55"/>
      <c r="J92" s="58"/>
    </row>
    <row r="93" spans="5:10" ht="13.5">
      <c r="E93" s="55"/>
      <c r="G93" s="55"/>
      <c r="I93" s="55"/>
      <c r="J93" s="58"/>
    </row>
    <row r="94" spans="5:10" ht="13.5">
      <c r="E94" s="55"/>
      <c r="G94" s="55"/>
      <c r="I94" s="55"/>
      <c r="J94" s="58"/>
    </row>
    <row r="95" spans="5:10" ht="13.5">
      <c r="E95" s="55"/>
      <c r="G95" s="55"/>
      <c r="I95" s="55"/>
      <c r="J95" s="58"/>
    </row>
    <row r="96" spans="5:10" ht="13.5">
      <c r="E96" s="55"/>
      <c r="G96" s="55"/>
      <c r="I96" s="55"/>
      <c r="J96" s="58"/>
    </row>
    <row r="97" spans="5:10" ht="13.5">
      <c r="E97" s="55"/>
      <c r="G97" s="55"/>
      <c r="I97" s="55"/>
      <c r="J97" s="58"/>
    </row>
    <row r="98" spans="5:10" ht="13.5">
      <c r="E98" s="55"/>
      <c r="G98" s="55"/>
      <c r="I98" s="55"/>
      <c r="J98" s="58"/>
    </row>
    <row r="99" spans="5:10" ht="13.5">
      <c r="E99" s="55"/>
      <c r="G99" s="55"/>
      <c r="I99" s="55"/>
      <c r="J99" s="58"/>
    </row>
    <row r="100" spans="5:10" ht="13.5">
      <c r="E100" s="55"/>
      <c r="G100" s="55"/>
      <c r="I100" s="55"/>
      <c r="J100" s="58"/>
    </row>
    <row r="101" spans="5:10" ht="13.5">
      <c r="E101" s="55"/>
      <c r="G101" s="55"/>
      <c r="I101" s="55"/>
      <c r="J101" s="58"/>
    </row>
    <row r="102" spans="5:10" ht="13.5">
      <c r="E102" s="55"/>
      <c r="G102" s="55"/>
      <c r="I102" s="55"/>
      <c r="J102" s="58"/>
    </row>
    <row r="103" spans="5:10" ht="13.5">
      <c r="E103" s="55"/>
      <c r="G103" s="55"/>
      <c r="I103" s="55"/>
      <c r="J103" s="58"/>
    </row>
    <row r="104" spans="5:10" ht="13.5">
      <c r="E104" s="55"/>
      <c r="G104" s="55"/>
      <c r="I104" s="55"/>
      <c r="J104" s="58"/>
    </row>
    <row r="105" spans="5:10" ht="13.5">
      <c r="E105" s="55"/>
      <c r="G105" s="55"/>
      <c r="I105" s="55"/>
      <c r="J105" s="58"/>
    </row>
    <row r="106" spans="5:10" ht="13.5">
      <c r="E106" s="55"/>
      <c r="G106" s="55"/>
      <c r="I106" s="55"/>
      <c r="J106" s="58"/>
    </row>
    <row r="107" spans="5:10" ht="13.5">
      <c r="E107" s="55"/>
      <c r="G107" s="55"/>
      <c r="I107" s="55"/>
      <c r="J107" s="58"/>
    </row>
    <row r="108" spans="5:10" ht="13.5">
      <c r="E108" s="55"/>
      <c r="G108" s="55"/>
      <c r="I108" s="55"/>
      <c r="J108" s="58"/>
    </row>
    <row r="109" spans="5:10" ht="13.5">
      <c r="E109" s="55"/>
      <c r="G109" s="55"/>
      <c r="I109" s="55"/>
      <c r="J109" s="58"/>
    </row>
    <row r="110" spans="5:10" ht="13.5">
      <c r="E110" s="55"/>
      <c r="G110" s="55"/>
      <c r="I110" s="55"/>
      <c r="J110" s="58"/>
    </row>
    <row r="111" spans="5:10" ht="13.5">
      <c r="E111" s="55"/>
      <c r="G111" s="55"/>
      <c r="I111" s="55"/>
      <c r="J111" s="58"/>
    </row>
    <row r="112" spans="5:10" ht="13.5">
      <c r="E112" s="55"/>
      <c r="G112" s="55"/>
      <c r="I112" s="55"/>
      <c r="J112" s="58"/>
    </row>
    <row r="113" spans="5:10" ht="13.5">
      <c r="E113" s="55"/>
      <c r="G113" s="55"/>
      <c r="I113" s="55"/>
      <c r="J113" s="58"/>
    </row>
    <row r="114" spans="5:10" ht="13.5">
      <c r="E114" s="55"/>
      <c r="G114" s="55"/>
      <c r="I114" s="55"/>
      <c r="J114" s="58"/>
    </row>
    <row r="115" spans="5:10" ht="13.5">
      <c r="E115" s="55"/>
      <c r="G115" s="55"/>
      <c r="I115" s="55"/>
      <c r="J115" s="58"/>
    </row>
    <row r="116" spans="5:10" ht="13.5">
      <c r="E116" s="55"/>
      <c r="G116" s="55"/>
      <c r="I116" s="55"/>
      <c r="J116" s="58"/>
    </row>
    <row r="117" spans="5:10" ht="13.5">
      <c r="E117" s="55"/>
      <c r="G117" s="55"/>
      <c r="I117" s="55"/>
      <c r="J117" s="58"/>
    </row>
    <row r="118" spans="5:10" ht="13.5">
      <c r="E118" s="55"/>
      <c r="G118" s="55"/>
      <c r="I118" s="55"/>
      <c r="J118" s="58"/>
    </row>
    <row r="119" spans="5:10" ht="13.5">
      <c r="E119" s="55"/>
      <c r="G119" s="55"/>
      <c r="I119" s="55"/>
      <c r="J119" s="58"/>
    </row>
    <row r="120" spans="5:10" ht="13.5">
      <c r="E120" s="55"/>
      <c r="G120" s="55"/>
      <c r="I120" s="55"/>
      <c r="J120" s="58"/>
    </row>
    <row r="121" spans="7:10" ht="13.5">
      <c r="G121" s="55"/>
      <c r="I121" s="55"/>
      <c r="J121" s="58"/>
    </row>
    <row r="122" spans="7:10" ht="13.5">
      <c r="G122" s="55"/>
      <c r="I122" s="55"/>
      <c r="J122" s="58"/>
    </row>
    <row r="123" spans="7:10" ht="13.5">
      <c r="G123" s="55"/>
      <c r="I123" s="55"/>
      <c r="J123" s="58"/>
    </row>
    <row r="124" spans="7:10" ht="13.5">
      <c r="G124" s="55"/>
      <c r="I124" s="55"/>
      <c r="J124" s="58"/>
    </row>
    <row r="125" spans="7:10" ht="13.5">
      <c r="G125" s="55"/>
      <c r="I125" s="55"/>
      <c r="J125" s="58"/>
    </row>
    <row r="126" spans="7:10" ht="13.5">
      <c r="G126" s="55"/>
      <c r="I126" s="55"/>
      <c r="J126" s="58"/>
    </row>
    <row r="127" spans="7:10" ht="13.5">
      <c r="G127" s="55"/>
      <c r="I127" s="55"/>
      <c r="J127" s="58"/>
    </row>
    <row r="128" spans="7:10" ht="13.5">
      <c r="G128" s="55"/>
      <c r="I128" s="55"/>
      <c r="J128" s="58"/>
    </row>
    <row r="129" spans="7:10" ht="13.5">
      <c r="G129" s="55"/>
      <c r="I129" s="55"/>
      <c r="J129" s="58"/>
    </row>
    <row r="130" spans="7:10" ht="13.5">
      <c r="G130" s="55"/>
      <c r="I130" s="55"/>
      <c r="J130" s="58"/>
    </row>
    <row r="131" spans="7:10" ht="13.5">
      <c r="G131" s="55"/>
      <c r="I131" s="55"/>
      <c r="J131" s="58"/>
    </row>
    <row r="132" spans="7:10" ht="13.5">
      <c r="G132" s="55"/>
      <c r="I132" s="55"/>
      <c r="J132" s="58"/>
    </row>
    <row r="133" spans="7:10" ht="13.5">
      <c r="G133" s="55"/>
      <c r="I133" s="55"/>
      <c r="J133" s="58"/>
    </row>
    <row r="134" spans="7:10" ht="13.5">
      <c r="G134" s="55"/>
      <c r="I134" s="55"/>
      <c r="J134" s="58"/>
    </row>
    <row r="135" spans="7:10" ht="13.5">
      <c r="G135" s="55"/>
      <c r="I135" s="55"/>
      <c r="J135" s="58"/>
    </row>
    <row r="136" spans="7:10" ht="13.5">
      <c r="G136" s="55"/>
      <c r="I136" s="55"/>
      <c r="J136" s="58"/>
    </row>
    <row r="137" spans="7:10" ht="13.5">
      <c r="G137" s="55"/>
      <c r="I137" s="55"/>
      <c r="J137" s="58"/>
    </row>
    <row r="138" spans="7:10" ht="13.5">
      <c r="G138" s="55"/>
      <c r="I138" s="55"/>
      <c r="J138" s="58"/>
    </row>
    <row r="139" spans="7:10" ht="13.5">
      <c r="G139" s="55"/>
      <c r="I139" s="55"/>
      <c r="J139" s="58"/>
    </row>
    <row r="140" spans="7:10" ht="13.5">
      <c r="G140" s="55"/>
      <c r="I140" s="55"/>
      <c r="J140" s="58"/>
    </row>
    <row r="141" spans="7:10" ht="13.5">
      <c r="G141" s="55"/>
      <c r="I141" s="55"/>
      <c r="J141" s="58"/>
    </row>
    <row r="142" spans="7:10" ht="13.5">
      <c r="G142" s="55"/>
      <c r="I142" s="55"/>
      <c r="J142" s="58"/>
    </row>
    <row r="143" spans="7:10" ht="13.5">
      <c r="G143" s="55"/>
      <c r="I143" s="55"/>
      <c r="J143" s="58"/>
    </row>
    <row r="144" spans="7:10" ht="13.5">
      <c r="G144" s="55"/>
      <c r="I144" s="55"/>
      <c r="J144" s="58"/>
    </row>
    <row r="145" spans="7:10" ht="13.5">
      <c r="G145" s="55"/>
      <c r="I145" s="55"/>
      <c r="J145" s="58"/>
    </row>
    <row r="146" spans="7:10" ht="13.5">
      <c r="G146" s="55"/>
      <c r="I146" s="55"/>
      <c r="J146" s="58"/>
    </row>
    <row r="147" spans="7:10" ht="13.5">
      <c r="G147" s="55"/>
      <c r="I147" s="55"/>
      <c r="J147" s="58"/>
    </row>
    <row r="148" spans="7:10" ht="13.5">
      <c r="G148" s="55"/>
      <c r="I148" s="55"/>
      <c r="J148" s="58"/>
    </row>
    <row r="149" spans="7:10" ht="13.5">
      <c r="G149" s="55"/>
      <c r="I149" s="55"/>
      <c r="J149" s="58"/>
    </row>
    <row r="150" spans="7:10" ht="13.5">
      <c r="G150" s="55"/>
      <c r="I150" s="55"/>
      <c r="J150" s="58"/>
    </row>
    <row r="151" spans="7:10" ht="13.5">
      <c r="G151" s="55"/>
      <c r="I151" s="55"/>
      <c r="J151" s="58"/>
    </row>
    <row r="152" spans="7:10" ht="13.5">
      <c r="G152" s="55"/>
      <c r="I152" s="55"/>
      <c r="J152" s="58"/>
    </row>
    <row r="153" spans="7:10" ht="13.5">
      <c r="G153" s="55"/>
      <c r="I153" s="55"/>
      <c r="J153" s="58"/>
    </row>
    <row r="154" spans="7:10" ht="13.5">
      <c r="G154" s="55"/>
      <c r="I154" s="55"/>
      <c r="J154" s="58"/>
    </row>
    <row r="155" spans="7:10" ht="13.5">
      <c r="G155" s="55"/>
      <c r="I155" s="55"/>
      <c r="J155" s="58"/>
    </row>
    <row r="156" spans="7:10" ht="13.5">
      <c r="G156" s="55"/>
      <c r="I156" s="55"/>
      <c r="J156" s="58"/>
    </row>
    <row r="157" spans="7:10" ht="13.5">
      <c r="G157" s="55"/>
      <c r="I157" s="55"/>
      <c r="J157" s="58"/>
    </row>
    <row r="158" spans="7:10" ht="13.5">
      <c r="G158" s="55"/>
      <c r="I158" s="55"/>
      <c r="J158" s="58"/>
    </row>
    <row r="159" spans="7:10" ht="13.5">
      <c r="G159" s="55"/>
      <c r="I159" s="55"/>
      <c r="J159" s="58"/>
    </row>
    <row r="160" spans="7:10" ht="13.5">
      <c r="G160" s="55"/>
      <c r="I160" s="55"/>
      <c r="J160" s="58"/>
    </row>
    <row r="161" spans="7:10" ht="13.5">
      <c r="G161" s="55"/>
      <c r="I161" s="55"/>
      <c r="J161" s="58"/>
    </row>
    <row r="162" spans="7:10" ht="13.5">
      <c r="G162" s="55"/>
      <c r="I162" s="55"/>
      <c r="J162" s="58"/>
    </row>
    <row r="163" spans="7:10" ht="13.5">
      <c r="G163" s="55"/>
      <c r="I163" s="55"/>
      <c r="J163" s="58"/>
    </row>
    <row r="164" spans="7:10" ht="13.5">
      <c r="G164" s="55"/>
      <c r="I164" s="55"/>
      <c r="J164" s="58"/>
    </row>
    <row r="165" spans="7:10" ht="13.5">
      <c r="G165" s="55"/>
      <c r="I165" s="55"/>
      <c r="J165" s="58"/>
    </row>
    <row r="166" spans="7:10" ht="13.5">
      <c r="G166" s="55"/>
      <c r="I166" s="55"/>
      <c r="J166" s="58"/>
    </row>
    <row r="167" spans="7:10" ht="13.5">
      <c r="G167" s="55"/>
      <c r="I167" s="55"/>
      <c r="J167" s="58"/>
    </row>
    <row r="168" spans="7:10" ht="13.5">
      <c r="G168" s="55"/>
      <c r="I168" s="55"/>
      <c r="J168" s="58"/>
    </row>
    <row r="169" spans="7:10" ht="13.5">
      <c r="G169" s="55"/>
      <c r="I169" s="55"/>
      <c r="J169" s="58"/>
    </row>
    <row r="170" spans="7:10" ht="13.5">
      <c r="G170" s="55"/>
      <c r="I170" s="55"/>
      <c r="J170" s="58"/>
    </row>
    <row r="171" spans="7:10" ht="13.5">
      <c r="G171" s="55"/>
      <c r="I171" s="55"/>
      <c r="J171" s="58"/>
    </row>
    <row r="172" spans="7:10" ht="13.5">
      <c r="G172" s="55"/>
      <c r="I172" s="55"/>
      <c r="J172" s="58"/>
    </row>
    <row r="173" spans="7:10" ht="13.5">
      <c r="G173" s="55"/>
      <c r="I173" s="55"/>
      <c r="J173" s="58"/>
    </row>
    <row r="174" spans="7:10" ht="13.5">
      <c r="G174" s="55"/>
      <c r="I174" s="55"/>
      <c r="J174" s="58"/>
    </row>
    <row r="175" spans="7:10" ht="13.5">
      <c r="G175" s="55"/>
      <c r="I175" s="55"/>
      <c r="J175" s="58"/>
    </row>
    <row r="176" spans="7:10" ht="13.5">
      <c r="G176" s="55"/>
      <c r="I176" s="55"/>
      <c r="J176" s="58"/>
    </row>
    <row r="177" spans="7:10" ht="13.5">
      <c r="G177" s="55"/>
      <c r="I177" s="55"/>
      <c r="J177" s="58"/>
    </row>
    <row r="178" spans="7:10" ht="13.5">
      <c r="G178" s="55"/>
      <c r="I178" s="55"/>
      <c r="J178" s="58"/>
    </row>
    <row r="179" spans="7:10" ht="13.5">
      <c r="G179" s="55"/>
      <c r="I179" s="55"/>
      <c r="J179" s="58"/>
    </row>
    <row r="180" spans="7:10" ht="13.5">
      <c r="G180" s="55"/>
      <c r="I180" s="55"/>
      <c r="J180" s="58"/>
    </row>
    <row r="181" spans="7:10" ht="13.5">
      <c r="G181" s="55"/>
      <c r="I181" s="55"/>
      <c r="J181" s="58"/>
    </row>
    <row r="182" spans="7:10" ht="13.5">
      <c r="G182" s="55"/>
      <c r="I182" s="55"/>
      <c r="J182" s="58"/>
    </row>
    <row r="183" spans="7:10" ht="13.5">
      <c r="G183" s="55"/>
      <c r="I183" s="55"/>
      <c r="J183" s="58"/>
    </row>
    <row r="184" spans="7:10" ht="13.5">
      <c r="G184" s="55"/>
      <c r="I184" s="55"/>
      <c r="J184" s="58"/>
    </row>
    <row r="185" spans="7:10" ht="13.5">
      <c r="G185" s="55"/>
      <c r="I185" s="55"/>
      <c r="J185" s="58"/>
    </row>
    <row r="186" spans="7:10" ht="13.5">
      <c r="G186" s="55"/>
      <c r="I186" s="55"/>
      <c r="J186" s="58"/>
    </row>
    <row r="187" spans="7:10" ht="13.5">
      <c r="G187" s="55"/>
      <c r="I187" s="55"/>
      <c r="J187" s="58"/>
    </row>
    <row r="188" spans="7:10" ht="13.5">
      <c r="G188" s="55"/>
      <c r="I188" s="55"/>
      <c r="J188" s="58"/>
    </row>
    <row r="189" spans="7:10" ht="13.5">
      <c r="G189" s="55"/>
      <c r="I189" s="55"/>
      <c r="J189" s="58"/>
    </row>
    <row r="190" spans="7:10" ht="13.5">
      <c r="G190" s="55"/>
      <c r="I190" s="55"/>
      <c r="J190" s="58"/>
    </row>
    <row r="191" spans="7:10" ht="13.5">
      <c r="G191" s="55"/>
      <c r="I191" s="55"/>
      <c r="J191" s="58"/>
    </row>
    <row r="192" spans="7:10" ht="13.5">
      <c r="G192" s="55"/>
      <c r="I192" s="55"/>
      <c r="J192" s="58"/>
    </row>
    <row r="193" spans="7:10" ht="13.5">
      <c r="G193" s="55"/>
      <c r="I193" s="55"/>
      <c r="J193" s="58"/>
    </row>
    <row r="194" spans="7:10" ht="13.5">
      <c r="G194" s="55"/>
      <c r="I194" s="55"/>
      <c r="J194" s="58"/>
    </row>
    <row r="195" spans="7:10" ht="13.5">
      <c r="G195" s="55"/>
      <c r="I195" s="55"/>
      <c r="J195" s="58"/>
    </row>
    <row r="196" spans="7:10" ht="13.5">
      <c r="G196" s="55"/>
      <c r="I196" s="55"/>
      <c r="J196" s="58"/>
    </row>
    <row r="197" spans="7:10" ht="13.5">
      <c r="G197" s="55"/>
      <c r="I197" s="55"/>
      <c r="J197" s="58"/>
    </row>
    <row r="198" spans="7:10" ht="13.5">
      <c r="G198" s="55"/>
      <c r="I198" s="55"/>
      <c r="J198" s="58"/>
    </row>
    <row r="199" spans="7:10" ht="13.5">
      <c r="G199" s="55"/>
      <c r="I199" s="55"/>
      <c r="J199" s="58"/>
    </row>
    <row r="200" spans="7:10" ht="13.5">
      <c r="G200" s="55"/>
      <c r="I200" s="55"/>
      <c r="J200" s="58"/>
    </row>
    <row r="201" spans="7:10" ht="13.5">
      <c r="G201" s="55"/>
      <c r="I201" s="55"/>
      <c r="J201" s="58"/>
    </row>
    <row r="202" spans="7:10" ht="13.5">
      <c r="G202" s="55"/>
      <c r="I202" s="55"/>
      <c r="J202" s="58"/>
    </row>
    <row r="203" spans="7:10" ht="13.5">
      <c r="G203" s="55"/>
      <c r="I203" s="55"/>
      <c r="J203" s="58"/>
    </row>
    <row r="204" spans="7:10" ht="13.5">
      <c r="G204" s="55"/>
      <c r="I204" s="55"/>
      <c r="J204" s="58"/>
    </row>
    <row r="205" spans="7:10" ht="13.5">
      <c r="G205" s="55"/>
      <c r="I205" s="55"/>
      <c r="J205" s="58"/>
    </row>
    <row r="206" spans="7:10" ht="13.5">
      <c r="G206" s="55"/>
      <c r="I206" s="55"/>
      <c r="J206" s="58"/>
    </row>
    <row r="207" spans="7:10" ht="13.5">
      <c r="G207" s="55"/>
      <c r="I207" s="55"/>
      <c r="J207" s="58"/>
    </row>
    <row r="208" spans="7:10" ht="13.5">
      <c r="G208" s="55"/>
      <c r="I208" s="55"/>
      <c r="J208" s="58"/>
    </row>
    <row r="209" spans="7:10" ht="13.5">
      <c r="G209" s="55"/>
      <c r="I209" s="55"/>
      <c r="J209" s="58"/>
    </row>
    <row r="210" spans="7:10" ht="13.5">
      <c r="G210" s="55"/>
      <c r="I210" s="55"/>
      <c r="J210" s="58"/>
    </row>
    <row r="211" spans="7:10" ht="13.5">
      <c r="G211" s="55"/>
      <c r="I211" s="55"/>
      <c r="J211" s="58"/>
    </row>
    <row r="212" spans="7:10" ht="13.5">
      <c r="G212" s="55"/>
      <c r="I212" s="55"/>
      <c r="J212" s="58"/>
    </row>
    <row r="213" spans="7:10" ht="13.5">
      <c r="G213" s="55"/>
      <c r="I213" s="55"/>
      <c r="J213" s="58"/>
    </row>
    <row r="214" spans="7:10" ht="13.5">
      <c r="G214" s="55"/>
      <c r="I214" s="55"/>
      <c r="J214" s="58"/>
    </row>
    <row r="215" spans="7:10" ht="13.5">
      <c r="G215" s="55"/>
      <c r="I215" s="55"/>
      <c r="J215" s="58"/>
    </row>
    <row r="216" spans="7:10" ht="13.5">
      <c r="G216" s="55"/>
      <c r="I216" s="55"/>
      <c r="J216" s="58"/>
    </row>
    <row r="217" spans="7:10" ht="13.5">
      <c r="G217" s="55"/>
      <c r="I217" s="55"/>
      <c r="J217" s="58"/>
    </row>
    <row r="218" spans="7:10" ht="13.5">
      <c r="G218" s="55"/>
      <c r="I218" s="55"/>
      <c r="J218" s="58"/>
    </row>
    <row r="219" spans="7:10" ht="13.5">
      <c r="G219" s="55"/>
      <c r="I219" s="55"/>
      <c r="J219" s="58"/>
    </row>
    <row r="220" spans="7:10" ht="13.5">
      <c r="G220" s="55"/>
      <c r="I220" s="55"/>
      <c r="J220" s="58"/>
    </row>
    <row r="221" ht="13.5">
      <c r="G221" s="55"/>
    </row>
    <row r="222" ht="13.5">
      <c r="G222" s="55"/>
    </row>
    <row r="223" ht="13.5">
      <c r="G223" s="55"/>
    </row>
    <row r="224" ht="13.5">
      <c r="G224" s="55"/>
    </row>
    <row r="225" ht="13.5">
      <c r="G225" s="55"/>
    </row>
    <row r="226" ht="13.5">
      <c r="G226" s="55"/>
    </row>
    <row r="227" ht="13.5">
      <c r="G227" s="55"/>
    </row>
    <row r="228" ht="13.5">
      <c r="G228" s="55"/>
    </row>
    <row r="229" ht="13.5">
      <c r="G229" s="55"/>
    </row>
    <row r="230" ht="13.5">
      <c r="G230" s="55"/>
    </row>
    <row r="231" ht="13.5">
      <c r="G231" s="55"/>
    </row>
    <row r="232" ht="13.5">
      <c r="G232" s="55"/>
    </row>
    <row r="233" ht="13.5">
      <c r="G233" s="55"/>
    </row>
    <row r="234" ht="13.5">
      <c r="G234" s="55"/>
    </row>
    <row r="235" ht="13.5">
      <c r="G235" s="55"/>
    </row>
    <row r="236" ht="13.5">
      <c r="G236" s="55"/>
    </row>
    <row r="237" ht="13.5">
      <c r="G237" s="55"/>
    </row>
    <row r="238" ht="13.5">
      <c r="G238" s="55"/>
    </row>
    <row r="239" ht="13.5">
      <c r="G239" s="55"/>
    </row>
    <row r="240" ht="13.5">
      <c r="G240" s="55"/>
    </row>
    <row r="241" ht="13.5">
      <c r="G241" s="55"/>
    </row>
    <row r="242" ht="13.5">
      <c r="G242" s="55"/>
    </row>
    <row r="243" ht="13.5">
      <c r="G243" s="55"/>
    </row>
    <row r="244" ht="13.5">
      <c r="G244" s="55"/>
    </row>
    <row r="245" ht="13.5">
      <c r="G245" s="55"/>
    </row>
    <row r="246" ht="13.5">
      <c r="G246" s="55"/>
    </row>
    <row r="247" ht="13.5">
      <c r="G247" s="55"/>
    </row>
    <row r="248" ht="13.5">
      <c r="G248" s="55"/>
    </row>
    <row r="249" ht="13.5">
      <c r="G249" s="55"/>
    </row>
    <row r="250" ht="13.5">
      <c r="G250" s="55"/>
    </row>
    <row r="251" ht="13.5">
      <c r="G251" s="55"/>
    </row>
    <row r="252" ht="13.5">
      <c r="G252" s="55"/>
    </row>
    <row r="253" ht="13.5">
      <c r="G253" s="55"/>
    </row>
    <row r="254" ht="13.5">
      <c r="G254" s="55"/>
    </row>
    <row r="255" ht="13.5">
      <c r="G255" s="55"/>
    </row>
    <row r="256" ht="13.5">
      <c r="G256" s="55"/>
    </row>
    <row r="257" ht="13.5">
      <c r="G257" s="55"/>
    </row>
    <row r="258" ht="13.5">
      <c r="G258" s="55"/>
    </row>
    <row r="259" ht="13.5">
      <c r="G259" s="55"/>
    </row>
    <row r="260" ht="13.5">
      <c r="G260" s="55"/>
    </row>
    <row r="261" ht="13.5">
      <c r="G261" s="55"/>
    </row>
    <row r="262" ht="13.5">
      <c r="G262" s="55"/>
    </row>
    <row r="263" ht="13.5">
      <c r="G263" s="55"/>
    </row>
    <row r="264" ht="13.5">
      <c r="G264" s="55"/>
    </row>
    <row r="265" ht="13.5">
      <c r="G265" s="55"/>
    </row>
    <row r="266" ht="13.5">
      <c r="G266" s="55"/>
    </row>
    <row r="267" ht="13.5">
      <c r="G267" s="55"/>
    </row>
    <row r="268" ht="13.5">
      <c r="G268" s="55"/>
    </row>
    <row r="269" ht="13.5">
      <c r="G269" s="55"/>
    </row>
    <row r="270" ht="13.5">
      <c r="G270" s="55"/>
    </row>
    <row r="271" ht="13.5">
      <c r="G271" s="55"/>
    </row>
    <row r="272" ht="13.5">
      <c r="G272" s="55"/>
    </row>
    <row r="273" ht="13.5">
      <c r="G273" s="55"/>
    </row>
    <row r="274" ht="13.5">
      <c r="G274" s="55"/>
    </row>
    <row r="275" ht="13.5">
      <c r="G275" s="55"/>
    </row>
    <row r="276" ht="13.5">
      <c r="G276" s="55"/>
    </row>
    <row r="277" ht="13.5">
      <c r="G277" s="55"/>
    </row>
    <row r="278" ht="13.5">
      <c r="G278" s="55"/>
    </row>
    <row r="279" ht="13.5">
      <c r="G279" s="55"/>
    </row>
    <row r="280" ht="13.5">
      <c r="G280" s="55"/>
    </row>
    <row r="281" ht="13.5">
      <c r="G281" s="55"/>
    </row>
    <row r="282" ht="13.5">
      <c r="G282" s="55"/>
    </row>
    <row r="283" ht="13.5">
      <c r="G283" s="55"/>
    </row>
    <row r="284" ht="13.5">
      <c r="G284" s="55"/>
    </row>
    <row r="285" ht="13.5">
      <c r="G285" s="55"/>
    </row>
    <row r="286" ht="13.5">
      <c r="G286" s="55"/>
    </row>
    <row r="287" ht="13.5">
      <c r="G287" s="55"/>
    </row>
    <row r="288" ht="13.5">
      <c r="G288" s="55"/>
    </row>
    <row r="289" ht="13.5">
      <c r="G289" s="55"/>
    </row>
    <row r="290" ht="13.5">
      <c r="G290" s="55"/>
    </row>
    <row r="291" ht="13.5">
      <c r="G291" s="55"/>
    </row>
    <row r="292" ht="13.5">
      <c r="G292" s="55"/>
    </row>
    <row r="293" ht="13.5">
      <c r="G293" s="55"/>
    </row>
    <row r="294" ht="13.5">
      <c r="G294" s="55"/>
    </row>
    <row r="295" ht="13.5">
      <c r="G295" s="55"/>
    </row>
    <row r="296" ht="13.5">
      <c r="G296" s="55"/>
    </row>
    <row r="297" ht="13.5">
      <c r="G297" s="55"/>
    </row>
    <row r="298" ht="13.5">
      <c r="G298" s="55"/>
    </row>
    <row r="299" ht="13.5">
      <c r="G299" s="55"/>
    </row>
    <row r="300" ht="13.5">
      <c r="G300" s="55"/>
    </row>
    <row r="301" ht="13.5">
      <c r="G301" s="55"/>
    </row>
    <row r="302" ht="13.5">
      <c r="G302" s="55"/>
    </row>
    <row r="303" ht="13.5">
      <c r="G303" s="55"/>
    </row>
    <row r="304" ht="13.5">
      <c r="G304" s="55"/>
    </row>
    <row r="305" ht="13.5">
      <c r="G305" s="55"/>
    </row>
    <row r="306" ht="13.5">
      <c r="G306" s="55"/>
    </row>
    <row r="307" ht="13.5">
      <c r="G307" s="55"/>
    </row>
    <row r="308" ht="13.5">
      <c r="G308" s="55"/>
    </row>
    <row r="309" ht="13.5">
      <c r="G309" s="55"/>
    </row>
    <row r="310" ht="13.5">
      <c r="G310" s="55"/>
    </row>
    <row r="311" ht="13.5">
      <c r="G311" s="55"/>
    </row>
    <row r="312" ht="13.5">
      <c r="G312" s="55"/>
    </row>
    <row r="313" ht="13.5">
      <c r="G313" s="55"/>
    </row>
    <row r="314" ht="13.5">
      <c r="G314" s="55"/>
    </row>
    <row r="315" ht="13.5">
      <c r="G315" s="55"/>
    </row>
    <row r="316" ht="13.5">
      <c r="G316" s="55"/>
    </row>
    <row r="317" ht="13.5">
      <c r="G317" s="55"/>
    </row>
    <row r="318" ht="13.5">
      <c r="G318" s="55"/>
    </row>
    <row r="319" ht="13.5">
      <c r="G319" s="55"/>
    </row>
    <row r="320" ht="13.5">
      <c r="G320" s="55"/>
    </row>
    <row r="321" ht="13.5">
      <c r="G321" s="55"/>
    </row>
    <row r="322" ht="13.5">
      <c r="G322" s="55"/>
    </row>
    <row r="323" ht="13.5">
      <c r="G323" s="55"/>
    </row>
    <row r="324" ht="13.5">
      <c r="G324" s="55"/>
    </row>
    <row r="325" ht="13.5">
      <c r="G325" s="55"/>
    </row>
    <row r="326" ht="13.5">
      <c r="G326" s="55"/>
    </row>
    <row r="327" ht="13.5">
      <c r="G327" s="55"/>
    </row>
    <row r="328" ht="13.5">
      <c r="G328" s="55"/>
    </row>
    <row r="329" ht="13.5">
      <c r="G329" s="55"/>
    </row>
    <row r="330" ht="13.5">
      <c r="G330" s="55"/>
    </row>
    <row r="331" ht="13.5">
      <c r="G331" s="55"/>
    </row>
    <row r="332" ht="13.5">
      <c r="G332" s="55"/>
    </row>
    <row r="333" ht="13.5">
      <c r="G333" s="55"/>
    </row>
    <row r="334" ht="13.5">
      <c r="G334" s="55"/>
    </row>
    <row r="335" ht="13.5">
      <c r="G335" s="55"/>
    </row>
    <row r="336" ht="13.5">
      <c r="G336" s="55"/>
    </row>
    <row r="337" ht="13.5">
      <c r="G337" s="55"/>
    </row>
    <row r="338" ht="13.5">
      <c r="G338" s="55"/>
    </row>
    <row r="339" ht="13.5">
      <c r="G339" s="55"/>
    </row>
    <row r="340" ht="13.5">
      <c r="G340" s="55"/>
    </row>
    <row r="341" ht="13.5">
      <c r="G341" s="55"/>
    </row>
    <row r="342" ht="13.5">
      <c r="G342" s="55"/>
    </row>
    <row r="343" ht="13.5">
      <c r="G343" s="55"/>
    </row>
    <row r="344" ht="13.5">
      <c r="G344" s="55"/>
    </row>
    <row r="345" ht="13.5">
      <c r="G345" s="55"/>
    </row>
    <row r="346" ht="13.5">
      <c r="G346" s="55"/>
    </row>
    <row r="347" ht="13.5">
      <c r="G347" s="55"/>
    </row>
    <row r="348" ht="13.5">
      <c r="G348" s="55"/>
    </row>
    <row r="349" ht="13.5">
      <c r="G349" s="55"/>
    </row>
    <row r="350" ht="13.5">
      <c r="G350" s="55"/>
    </row>
    <row r="351" ht="13.5">
      <c r="G351" s="55"/>
    </row>
    <row r="352" ht="13.5">
      <c r="G352" s="55"/>
    </row>
    <row r="353" ht="13.5">
      <c r="G353" s="55"/>
    </row>
    <row r="354" ht="13.5">
      <c r="G354" s="55"/>
    </row>
    <row r="355" ht="13.5">
      <c r="G355" s="55"/>
    </row>
    <row r="356" ht="13.5">
      <c r="G356" s="55"/>
    </row>
    <row r="357" ht="13.5">
      <c r="G357" s="55"/>
    </row>
    <row r="358" ht="13.5">
      <c r="G358" s="55"/>
    </row>
    <row r="359" ht="13.5">
      <c r="G359" s="55"/>
    </row>
    <row r="360" ht="13.5">
      <c r="G360" s="55"/>
    </row>
    <row r="361" ht="13.5">
      <c r="G361" s="55"/>
    </row>
    <row r="362" ht="13.5">
      <c r="G362" s="55"/>
    </row>
    <row r="363" ht="13.5">
      <c r="G363" s="55"/>
    </row>
    <row r="364" ht="13.5">
      <c r="G364" s="55"/>
    </row>
    <row r="365" ht="13.5">
      <c r="G365" s="55"/>
    </row>
    <row r="366" ht="13.5">
      <c r="G366" s="55"/>
    </row>
    <row r="367" ht="13.5">
      <c r="G367" s="55"/>
    </row>
    <row r="368" ht="13.5">
      <c r="G368" s="55"/>
    </row>
    <row r="369" ht="13.5">
      <c r="G369" s="55"/>
    </row>
    <row r="370" ht="13.5">
      <c r="G370" s="55"/>
    </row>
    <row r="371" ht="13.5">
      <c r="G371" s="55"/>
    </row>
    <row r="372" ht="13.5">
      <c r="G372" s="55"/>
    </row>
    <row r="373" ht="13.5">
      <c r="G373" s="55"/>
    </row>
    <row r="374" ht="13.5">
      <c r="G374" s="55"/>
    </row>
    <row r="375" ht="13.5">
      <c r="G375" s="55"/>
    </row>
    <row r="376" ht="13.5">
      <c r="G376" s="55"/>
    </row>
    <row r="377" ht="13.5">
      <c r="G377" s="55"/>
    </row>
    <row r="378" ht="13.5">
      <c r="G378" s="55"/>
    </row>
    <row r="379" ht="13.5">
      <c r="G379" s="55"/>
    </row>
    <row r="380" ht="13.5">
      <c r="G380" s="55"/>
    </row>
    <row r="381" ht="13.5">
      <c r="G381" s="55"/>
    </row>
    <row r="382" ht="13.5">
      <c r="G382" s="55"/>
    </row>
  </sheetData>
  <mergeCells count="3">
    <mergeCell ref="A1:I1"/>
    <mergeCell ref="K1:R1"/>
    <mergeCell ref="K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M25"/>
  <sheetViews>
    <sheetView view="pageBreakPreview" zoomScaleSheetLayoutView="10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" sqref="H13"/>
    </sheetView>
  </sheetViews>
  <sheetFormatPr defaultColWidth="8.88671875" defaultRowHeight="13.5"/>
  <cols>
    <col min="1" max="1" width="9.77734375" style="54" customWidth="1"/>
    <col min="2" max="2" width="23.77734375" style="54" customWidth="1"/>
    <col min="3" max="4" width="23.77734375" style="53" customWidth="1"/>
    <col min="5" max="5" width="2.77734375" style="181" customWidth="1"/>
    <col min="6" max="8" width="23.3359375" style="53" customWidth="1"/>
    <col min="9" max="12" width="8.88671875" style="53" customWidth="1"/>
    <col min="13" max="13" width="9.77734375" style="53" customWidth="1"/>
    <col min="14" max="16384" width="8.88671875" style="53" customWidth="1"/>
  </cols>
  <sheetData>
    <row r="1" spans="1:8" s="173" customFormat="1" ht="45" customHeight="1">
      <c r="A1" s="293" t="s">
        <v>340</v>
      </c>
      <c r="B1" s="293"/>
      <c r="C1" s="293"/>
      <c r="D1" s="293"/>
      <c r="E1" s="167"/>
      <c r="F1" s="291" t="s">
        <v>175</v>
      </c>
      <c r="G1" s="291"/>
      <c r="H1" s="291"/>
    </row>
    <row r="2" spans="1:8" s="11" customFormat="1" ht="25.5" customHeight="1" thickBot="1">
      <c r="A2" s="174" t="s">
        <v>193</v>
      </c>
      <c r="B2" s="175"/>
      <c r="C2" s="176"/>
      <c r="D2" s="4"/>
      <c r="E2" s="177"/>
      <c r="F2" s="4"/>
      <c r="G2" s="4"/>
      <c r="H2" s="10" t="s">
        <v>341</v>
      </c>
    </row>
    <row r="3" spans="1:8" s="76" customFormat="1" ht="16.5" customHeight="1" thickTop="1">
      <c r="A3" s="12" t="s">
        <v>71</v>
      </c>
      <c r="B3" s="296" t="s">
        <v>194</v>
      </c>
      <c r="C3" s="297"/>
      <c r="D3" s="108" t="s">
        <v>195</v>
      </c>
      <c r="E3" s="13"/>
      <c r="F3" s="16" t="s">
        <v>176</v>
      </c>
      <c r="G3" s="296" t="s">
        <v>196</v>
      </c>
      <c r="H3" s="298"/>
    </row>
    <row r="4" spans="1:8" s="178" customFormat="1" ht="16.5" customHeight="1">
      <c r="A4" s="18" t="s">
        <v>197</v>
      </c>
      <c r="B4" s="27" t="s">
        <v>177</v>
      </c>
      <c r="C4" s="27" t="s">
        <v>178</v>
      </c>
      <c r="D4" s="28" t="s">
        <v>177</v>
      </c>
      <c r="E4" s="13"/>
      <c r="F4" s="182" t="s">
        <v>179</v>
      </c>
      <c r="G4" s="27" t="s">
        <v>177</v>
      </c>
      <c r="H4" s="28" t="s">
        <v>180</v>
      </c>
    </row>
    <row r="5" spans="1:8" s="178" customFormat="1" ht="16.5" customHeight="1">
      <c r="A5" s="26" t="s">
        <v>198</v>
      </c>
      <c r="B5" s="19"/>
      <c r="C5" s="19"/>
      <c r="D5" s="77"/>
      <c r="E5" s="13"/>
      <c r="F5" s="21"/>
      <c r="G5" s="19"/>
      <c r="H5" s="77"/>
    </row>
    <row r="6" spans="1:8" s="178" customFormat="1" ht="16.5" customHeight="1">
      <c r="A6" s="29" t="s">
        <v>199</v>
      </c>
      <c r="B6" s="30" t="s">
        <v>200</v>
      </c>
      <c r="C6" s="30" t="s">
        <v>201</v>
      </c>
      <c r="D6" s="83" t="s">
        <v>200</v>
      </c>
      <c r="E6" s="13"/>
      <c r="F6" s="15" t="s">
        <v>201</v>
      </c>
      <c r="G6" s="30" t="s">
        <v>200</v>
      </c>
      <c r="H6" s="83" t="s">
        <v>324</v>
      </c>
    </row>
    <row r="7" spans="1:13" s="11" customFormat="1" ht="29.25" customHeight="1">
      <c r="A7" s="39">
        <v>2005</v>
      </c>
      <c r="B7" s="183" t="s">
        <v>202</v>
      </c>
      <c r="C7" s="183" t="s">
        <v>202</v>
      </c>
      <c r="D7" s="183">
        <v>8</v>
      </c>
      <c r="E7" s="183"/>
      <c r="F7" s="183">
        <v>1499.078</v>
      </c>
      <c r="G7" s="183">
        <v>3</v>
      </c>
      <c r="H7" s="183">
        <v>2619</v>
      </c>
      <c r="M7" s="179"/>
    </row>
    <row r="8" spans="1:13" s="11" customFormat="1" ht="29.25" customHeight="1">
      <c r="A8" s="39">
        <v>2006</v>
      </c>
      <c r="B8" s="183" t="s">
        <v>202</v>
      </c>
      <c r="C8" s="183" t="s">
        <v>202</v>
      </c>
      <c r="D8" s="183">
        <v>8</v>
      </c>
      <c r="E8" s="183"/>
      <c r="F8" s="183">
        <v>1500.52</v>
      </c>
      <c r="G8" s="183">
        <v>3</v>
      </c>
      <c r="H8" s="183">
        <v>2621</v>
      </c>
      <c r="M8" s="179"/>
    </row>
    <row r="9" spans="1:13" s="11" customFormat="1" ht="29.25" customHeight="1">
      <c r="A9" s="39">
        <v>2007</v>
      </c>
      <c r="B9" s="183" t="s">
        <v>190</v>
      </c>
      <c r="C9" s="183" t="s">
        <v>190</v>
      </c>
      <c r="D9" s="183">
        <v>8</v>
      </c>
      <c r="E9" s="183"/>
      <c r="F9" s="183">
        <v>1500.89</v>
      </c>
      <c r="G9" s="183">
        <v>3</v>
      </c>
      <c r="H9" s="183">
        <v>2621</v>
      </c>
      <c r="M9" s="179"/>
    </row>
    <row r="10" spans="1:13" s="11" customFormat="1" ht="29.25" customHeight="1">
      <c r="A10" s="39">
        <v>2008</v>
      </c>
      <c r="B10" s="183" t="s">
        <v>202</v>
      </c>
      <c r="C10" s="183" t="s">
        <v>202</v>
      </c>
      <c r="D10" s="183">
        <v>8</v>
      </c>
      <c r="E10" s="183"/>
      <c r="F10" s="183">
        <v>1501.211</v>
      </c>
      <c r="G10" s="183">
        <v>3</v>
      </c>
      <c r="H10" s="183">
        <v>2621</v>
      </c>
      <c r="M10" s="179"/>
    </row>
    <row r="11" spans="1:13" s="41" customFormat="1" ht="29.25" customHeight="1">
      <c r="A11" s="40">
        <v>2009</v>
      </c>
      <c r="B11" s="183" t="s">
        <v>202</v>
      </c>
      <c r="C11" s="183" t="s">
        <v>202</v>
      </c>
      <c r="D11" s="184">
        <v>8</v>
      </c>
      <c r="E11" s="184"/>
      <c r="F11" s="184">
        <f>SUM(F12:F23)</f>
        <v>1558.2</v>
      </c>
      <c r="G11" s="184">
        <v>3</v>
      </c>
      <c r="H11" s="184">
        <f>SUM(H12:H23)</f>
        <v>2634</v>
      </c>
      <c r="M11" s="180"/>
    </row>
    <row r="12" spans="1:13" s="41" customFormat="1" ht="29.25" customHeight="1">
      <c r="A12" s="42" t="s">
        <v>203</v>
      </c>
      <c r="B12" s="183" t="s">
        <v>202</v>
      </c>
      <c r="C12" s="183" t="s">
        <v>202</v>
      </c>
      <c r="D12" s="183">
        <v>8</v>
      </c>
      <c r="E12" s="184"/>
      <c r="F12" s="183">
        <v>126.4</v>
      </c>
      <c r="G12" s="183">
        <v>3</v>
      </c>
      <c r="H12" s="183">
        <v>219</v>
      </c>
      <c r="M12" s="180"/>
    </row>
    <row r="13" spans="1:13" s="11" customFormat="1" ht="29.25" customHeight="1">
      <c r="A13" s="44" t="s">
        <v>204</v>
      </c>
      <c r="B13" s="183" t="s">
        <v>202</v>
      </c>
      <c r="C13" s="183" t="s">
        <v>202</v>
      </c>
      <c r="D13" s="183">
        <v>8</v>
      </c>
      <c r="E13" s="185"/>
      <c r="F13" s="185">
        <v>125.8</v>
      </c>
      <c r="G13" s="183">
        <v>3</v>
      </c>
      <c r="H13" s="185">
        <v>217</v>
      </c>
      <c r="M13" s="179"/>
    </row>
    <row r="14" spans="1:13" s="11" customFormat="1" ht="29.25" customHeight="1">
      <c r="A14" s="45" t="s">
        <v>205</v>
      </c>
      <c r="B14" s="183" t="s">
        <v>202</v>
      </c>
      <c r="C14" s="183" t="s">
        <v>202</v>
      </c>
      <c r="D14" s="183">
        <v>8</v>
      </c>
      <c r="E14" s="185"/>
      <c r="F14" s="185">
        <v>127</v>
      </c>
      <c r="G14" s="183">
        <v>3</v>
      </c>
      <c r="H14" s="185">
        <v>218</v>
      </c>
      <c r="M14" s="179"/>
    </row>
    <row r="15" spans="1:13" s="11" customFormat="1" ht="29.25" customHeight="1">
      <c r="A15" s="45" t="s">
        <v>206</v>
      </c>
      <c r="B15" s="183" t="s">
        <v>202</v>
      </c>
      <c r="C15" s="183" t="s">
        <v>202</v>
      </c>
      <c r="D15" s="183">
        <v>8</v>
      </c>
      <c r="E15" s="185"/>
      <c r="F15" s="185">
        <v>129</v>
      </c>
      <c r="G15" s="183">
        <v>3</v>
      </c>
      <c r="H15" s="185">
        <v>219</v>
      </c>
      <c r="M15" s="179"/>
    </row>
    <row r="16" spans="1:13" s="11" customFormat="1" ht="29.25" customHeight="1">
      <c r="A16" s="45" t="s">
        <v>207</v>
      </c>
      <c r="B16" s="183" t="s">
        <v>202</v>
      </c>
      <c r="C16" s="183" t="s">
        <v>202</v>
      </c>
      <c r="D16" s="183">
        <v>8</v>
      </c>
      <c r="E16" s="185"/>
      <c r="F16" s="185">
        <v>127</v>
      </c>
      <c r="G16" s="183">
        <v>3</v>
      </c>
      <c r="H16" s="185">
        <v>219</v>
      </c>
      <c r="M16" s="179"/>
    </row>
    <row r="17" spans="1:13" s="11" customFormat="1" ht="29.25" customHeight="1">
      <c r="A17" s="45" t="s">
        <v>208</v>
      </c>
      <c r="B17" s="183" t="s">
        <v>202</v>
      </c>
      <c r="C17" s="183" t="s">
        <v>202</v>
      </c>
      <c r="D17" s="183">
        <v>8</v>
      </c>
      <c r="E17" s="185"/>
      <c r="F17" s="185">
        <v>121</v>
      </c>
      <c r="G17" s="183">
        <v>3</v>
      </c>
      <c r="H17" s="185">
        <v>219</v>
      </c>
      <c r="M17" s="179"/>
    </row>
    <row r="18" spans="1:13" s="11" customFormat="1" ht="29.25" customHeight="1">
      <c r="A18" s="45" t="s">
        <v>209</v>
      </c>
      <c r="B18" s="183" t="s">
        <v>202</v>
      </c>
      <c r="C18" s="183" t="s">
        <v>202</v>
      </c>
      <c r="D18" s="183">
        <v>8</v>
      </c>
      <c r="E18" s="185"/>
      <c r="F18" s="185">
        <v>134</v>
      </c>
      <c r="G18" s="183">
        <v>3</v>
      </c>
      <c r="H18" s="185">
        <v>220</v>
      </c>
      <c r="M18" s="179"/>
    </row>
    <row r="19" spans="1:13" s="11" customFormat="1" ht="29.25" customHeight="1">
      <c r="A19" s="45" t="s">
        <v>210</v>
      </c>
      <c r="B19" s="183" t="s">
        <v>202</v>
      </c>
      <c r="C19" s="183" t="s">
        <v>202</v>
      </c>
      <c r="D19" s="183">
        <v>8</v>
      </c>
      <c r="E19" s="185"/>
      <c r="F19" s="185">
        <v>126</v>
      </c>
      <c r="G19" s="183">
        <v>3</v>
      </c>
      <c r="H19" s="185">
        <v>225</v>
      </c>
      <c r="M19" s="179"/>
    </row>
    <row r="20" spans="1:13" s="11" customFormat="1" ht="29.25" customHeight="1">
      <c r="A20" s="45" t="s">
        <v>211</v>
      </c>
      <c r="B20" s="183" t="s">
        <v>202</v>
      </c>
      <c r="C20" s="183" t="s">
        <v>202</v>
      </c>
      <c r="D20" s="183">
        <v>8</v>
      </c>
      <c r="E20" s="185"/>
      <c r="F20" s="185">
        <v>134</v>
      </c>
      <c r="G20" s="183">
        <v>3</v>
      </c>
      <c r="H20" s="185">
        <v>222</v>
      </c>
      <c r="M20" s="179"/>
    </row>
    <row r="21" spans="1:13" s="11" customFormat="1" ht="29.25" customHeight="1">
      <c r="A21" s="45" t="s">
        <v>212</v>
      </c>
      <c r="B21" s="183" t="s">
        <v>202</v>
      </c>
      <c r="C21" s="183" t="s">
        <v>202</v>
      </c>
      <c r="D21" s="183">
        <v>8</v>
      </c>
      <c r="E21" s="185"/>
      <c r="F21" s="185">
        <v>132</v>
      </c>
      <c r="G21" s="183">
        <v>3</v>
      </c>
      <c r="H21" s="185">
        <v>219</v>
      </c>
      <c r="M21" s="179"/>
    </row>
    <row r="22" spans="1:13" s="11" customFormat="1" ht="29.25" customHeight="1">
      <c r="A22" s="45" t="s">
        <v>213</v>
      </c>
      <c r="B22" s="183" t="s">
        <v>202</v>
      </c>
      <c r="C22" s="183" t="s">
        <v>202</v>
      </c>
      <c r="D22" s="183">
        <v>8</v>
      </c>
      <c r="E22" s="185"/>
      <c r="F22" s="185">
        <v>145</v>
      </c>
      <c r="G22" s="183">
        <v>3</v>
      </c>
      <c r="H22" s="185">
        <v>220</v>
      </c>
      <c r="M22" s="179"/>
    </row>
    <row r="23" spans="1:13" s="11" customFormat="1" ht="29.25" customHeight="1" thickBot="1">
      <c r="A23" s="46" t="s">
        <v>214</v>
      </c>
      <c r="B23" s="259" t="s">
        <v>202</v>
      </c>
      <c r="C23" s="259" t="s">
        <v>202</v>
      </c>
      <c r="D23" s="259">
        <v>8</v>
      </c>
      <c r="E23" s="185"/>
      <c r="F23" s="186">
        <v>131</v>
      </c>
      <c r="G23" s="259">
        <v>3</v>
      </c>
      <c r="H23" s="186">
        <v>217</v>
      </c>
      <c r="M23" s="179"/>
    </row>
    <row r="24" ht="17.25" customHeight="1" thickTop="1">
      <c r="A24" s="48" t="s">
        <v>326</v>
      </c>
    </row>
    <row r="25" ht="13.5">
      <c r="A25" s="48"/>
    </row>
  </sheetData>
  <sheetProtection/>
  <mergeCells count="4">
    <mergeCell ref="B3:C3"/>
    <mergeCell ref="G3:H3"/>
    <mergeCell ref="F1:H1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M19"/>
  <sheetViews>
    <sheetView workbookViewId="0" topLeftCell="A1">
      <pane xSplit="1" ySplit="6" topLeftCell="D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5" sqref="G15"/>
    </sheetView>
  </sheetViews>
  <sheetFormatPr defaultColWidth="8.88671875" defaultRowHeight="13.5"/>
  <cols>
    <col min="1" max="1" width="14.5546875" style="54" customWidth="1"/>
    <col min="2" max="3" width="20.3359375" style="56" customWidth="1"/>
    <col min="4" max="4" width="20.3359375" style="57" customWidth="1"/>
    <col min="5" max="5" width="2.77734375" style="72" customWidth="1"/>
    <col min="6" max="9" width="16.5546875" style="56" customWidth="1"/>
    <col min="10" max="16384" width="8.88671875" style="53" customWidth="1"/>
  </cols>
  <sheetData>
    <row r="1" spans="1:10" s="3" customFormat="1" ht="45" customHeight="1">
      <c r="A1" s="293" t="s">
        <v>338</v>
      </c>
      <c r="B1" s="293"/>
      <c r="C1" s="293"/>
      <c r="D1" s="293"/>
      <c r="E1" s="1"/>
      <c r="F1" s="294" t="s">
        <v>339</v>
      </c>
      <c r="G1" s="294"/>
      <c r="H1" s="294"/>
      <c r="I1" s="294"/>
      <c r="J1" s="60"/>
    </row>
    <row r="2" spans="1:9" s="11" customFormat="1" ht="25.5" customHeight="1" thickBot="1">
      <c r="A2" s="4" t="s">
        <v>129</v>
      </c>
      <c r="B2" s="5"/>
      <c r="C2" s="5"/>
      <c r="D2" s="6"/>
      <c r="E2" s="61"/>
      <c r="F2" s="5"/>
      <c r="G2" s="5"/>
      <c r="H2" s="5"/>
      <c r="I2" s="10" t="s">
        <v>90</v>
      </c>
    </row>
    <row r="3" spans="1:9" s="11" customFormat="1" ht="16.5" customHeight="1" thickTop="1">
      <c r="A3" s="76" t="s">
        <v>102</v>
      </c>
      <c r="B3" s="77" t="s">
        <v>130</v>
      </c>
      <c r="C3" s="77" t="s">
        <v>75</v>
      </c>
      <c r="D3" s="78" t="s">
        <v>76</v>
      </c>
      <c r="E3" s="13"/>
      <c r="F3" s="79" t="s">
        <v>131</v>
      </c>
      <c r="G3" s="80" t="s">
        <v>132</v>
      </c>
      <c r="H3" s="80" t="s">
        <v>133</v>
      </c>
      <c r="I3" s="81" t="s">
        <v>187</v>
      </c>
    </row>
    <row r="4" spans="1:9" s="11" customFormat="1" ht="16.5" customHeight="1">
      <c r="A4" s="76" t="s">
        <v>134</v>
      </c>
      <c r="B4" s="77" t="s">
        <v>135</v>
      </c>
      <c r="C4" s="77" t="s">
        <v>135</v>
      </c>
      <c r="D4" s="78"/>
      <c r="E4" s="13"/>
      <c r="F4" s="21"/>
      <c r="G4" s="19"/>
      <c r="H4" s="19"/>
      <c r="I4" s="77"/>
    </row>
    <row r="5" spans="1:9" s="11" customFormat="1" ht="16.5" customHeight="1">
      <c r="A5" s="76" t="s">
        <v>91</v>
      </c>
      <c r="B5" s="77"/>
      <c r="C5" s="77"/>
      <c r="D5" s="78"/>
      <c r="E5" s="13"/>
      <c r="F5" s="21"/>
      <c r="G5" s="19" t="s">
        <v>10</v>
      </c>
      <c r="H5" s="19" t="s">
        <v>136</v>
      </c>
      <c r="I5" s="77" t="s">
        <v>137</v>
      </c>
    </row>
    <row r="6" spans="1:9" s="11" customFormat="1" ht="16.5" customHeight="1">
      <c r="A6" s="82" t="s">
        <v>89</v>
      </c>
      <c r="B6" s="83" t="s">
        <v>138</v>
      </c>
      <c r="C6" s="83" t="s">
        <v>11</v>
      </c>
      <c r="D6" s="32" t="s">
        <v>12</v>
      </c>
      <c r="E6" s="13"/>
      <c r="F6" s="15" t="s">
        <v>13</v>
      </c>
      <c r="G6" s="30" t="s">
        <v>14</v>
      </c>
      <c r="H6" s="30" t="s">
        <v>15</v>
      </c>
      <c r="I6" s="83" t="s">
        <v>139</v>
      </c>
    </row>
    <row r="7" spans="1:9" s="11" customFormat="1" ht="41.25" customHeight="1">
      <c r="A7" s="26">
        <v>2005</v>
      </c>
      <c r="B7" s="64">
        <v>24912</v>
      </c>
      <c r="C7" s="64">
        <v>11101</v>
      </c>
      <c r="D7" s="63">
        <v>44.6</v>
      </c>
      <c r="E7" s="38"/>
      <c r="F7" s="64">
        <v>5300</v>
      </c>
      <c r="G7" s="64">
        <v>4126</v>
      </c>
      <c r="H7" s="64">
        <v>372</v>
      </c>
      <c r="I7" s="38">
        <v>4308</v>
      </c>
    </row>
    <row r="8" spans="1:9" s="11" customFormat="1" ht="41.25" customHeight="1">
      <c r="A8" s="26">
        <v>2006</v>
      </c>
      <c r="B8" s="64">
        <v>24420</v>
      </c>
      <c r="C8" s="64">
        <v>10986</v>
      </c>
      <c r="D8" s="63">
        <v>44.98771498771499</v>
      </c>
      <c r="E8" s="38"/>
      <c r="F8" s="222">
        <v>0</v>
      </c>
      <c r="G8" s="64">
        <v>4318</v>
      </c>
      <c r="H8" s="64">
        <v>393</v>
      </c>
      <c r="I8" s="38">
        <v>4430</v>
      </c>
    </row>
    <row r="9" spans="1:9" s="11" customFormat="1" ht="41.25" customHeight="1">
      <c r="A9" s="26">
        <v>2007</v>
      </c>
      <c r="B9" s="64">
        <v>26912</v>
      </c>
      <c r="C9" s="64">
        <v>12467</v>
      </c>
      <c r="D9" s="63">
        <v>46.325059453032104</v>
      </c>
      <c r="E9" s="38"/>
      <c r="F9" s="222">
        <v>0</v>
      </c>
      <c r="G9" s="64">
        <v>5067.978082191781</v>
      </c>
      <c r="H9" s="64">
        <v>406.5</v>
      </c>
      <c r="I9" s="38">
        <v>5151</v>
      </c>
    </row>
    <row r="10" spans="1:9" s="11" customFormat="1" ht="41.25" customHeight="1">
      <c r="A10" s="26">
        <v>2008</v>
      </c>
      <c r="B10" s="64">
        <v>24132</v>
      </c>
      <c r="C10" s="64">
        <v>11613</v>
      </c>
      <c r="D10" s="239">
        <v>48.12</v>
      </c>
      <c r="E10" s="38"/>
      <c r="F10" s="223" t="s">
        <v>192</v>
      </c>
      <c r="G10" s="64">
        <v>4950.77808219178</v>
      </c>
      <c r="H10" s="221">
        <v>426.3134489099957</v>
      </c>
      <c r="I10" s="64">
        <v>5136</v>
      </c>
    </row>
    <row r="11" spans="1:9" s="11" customFormat="1" ht="41.25" customHeight="1">
      <c r="A11" s="73">
        <v>2009</v>
      </c>
      <c r="B11" s="65">
        <f>SUM(B12:B18)</f>
        <v>23740</v>
      </c>
      <c r="C11" s="65">
        <f>SUM(C12:C18)</f>
        <v>12029</v>
      </c>
      <c r="D11" s="220">
        <v>50.67</v>
      </c>
      <c r="E11" s="66"/>
      <c r="F11" s="65">
        <v>5300</v>
      </c>
      <c r="G11" s="65">
        <v>5008</v>
      </c>
      <c r="H11" s="65">
        <v>416</v>
      </c>
      <c r="I11" s="65">
        <f>SUM(I12:I18)</f>
        <v>5472</v>
      </c>
    </row>
    <row r="12" spans="1:9" s="11" customFormat="1" ht="41.25" customHeight="1">
      <c r="A12" s="74" t="s">
        <v>103</v>
      </c>
      <c r="B12" s="64">
        <v>7184</v>
      </c>
      <c r="C12" s="64">
        <v>4443</v>
      </c>
      <c r="D12" s="239">
        <v>61.85</v>
      </c>
      <c r="E12" s="38"/>
      <c r="F12" s="242">
        <f aca="true" t="shared" si="0" ref="F12:F18">SUM(F13:F19)</f>
        <v>0</v>
      </c>
      <c r="G12" s="64">
        <v>2127</v>
      </c>
      <c r="H12" s="221">
        <v>478.7</v>
      </c>
      <c r="I12" s="64">
        <v>1718</v>
      </c>
    </row>
    <row r="13" spans="1:9" s="11" customFormat="1" ht="41.25" customHeight="1">
      <c r="A13" s="74" t="s">
        <v>104</v>
      </c>
      <c r="B13" s="64">
        <v>2631</v>
      </c>
      <c r="C13" s="64">
        <v>517</v>
      </c>
      <c r="D13" s="239">
        <v>19.65</v>
      </c>
      <c r="E13" s="38"/>
      <c r="F13" s="242">
        <f t="shared" si="0"/>
        <v>0</v>
      </c>
      <c r="G13" s="64">
        <v>203</v>
      </c>
      <c r="H13" s="221">
        <v>393.6</v>
      </c>
      <c r="I13" s="64">
        <v>278</v>
      </c>
    </row>
    <row r="14" spans="1:9" s="11" customFormat="1" ht="41.25" customHeight="1">
      <c r="A14" s="74" t="s">
        <v>105</v>
      </c>
      <c r="B14" s="64">
        <v>2677</v>
      </c>
      <c r="C14" s="64">
        <v>750</v>
      </c>
      <c r="D14" s="239">
        <v>28.02</v>
      </c>
      <c r="E14" s="38"/>
      <c r="F14" s="242">
        <f t="shared" si="0"/>
        <v>0</v>
      </c>
      <c r="G14" s="64">
        <v>268</v>
      </c>
      <c r="H14" s="221">
        <v>357</v>
      </c>
      <c r="I14" s="64">
        <v>396</v>
      </c>
    </row>
    <row r="15" spans="1:9" s="41" customFormat="1" ht="41.25" customHeight="1">
      <c r="A15" s="74" t="s">
        <v>106</v>
      </c>
      <c r="B15" s="64">
        <v>4780</v>
      </c>
      <c r="C15" s="64">
        <v>3025</v>
      </c>
      <c r="D15" s="239">
        <v>63.28</v>
      </c>
      <c r="E15" s="38"/>
      <c r="F15" s="242">
        <f t="shared" si="0"/>
        <v>0</v>
      </c>
      <c r="G15" s="64">
        <v>1490</v>
      </c>
      <c r="H15" s="221">
        <v>492.6</v>
      </c>
      <c r="I15" s="64">
        <v>1524</v>
      </c>
    </row>
    <row r="16" spans="1:13" ht="41.25" customHeight="1">
      <c r="A16" s="74" t="s">
        <v>107</v>
      </c>
      <c r="B16" s="67">
        <v>2354</v>
      </c>
      <c r="C16" s="67">
        <v>1058</v>
      </c>
      <c r="D16" s="239">
        <v>44.94</v>
      </c>
      <c r="E16" s="68"/>
      <c r="F16" s="242">
        <f t="shared" si="0"/>
        <v>0</v>
      </c>
      <c r="G16" s="67">
        <v>295</v>
      </c>
      <c r="H16" s="221">
        <v>279.3</v>
      </c>
      <c r="I16" s="67">
        <v>542</v>
      </c>
      <c r="J16" s="11"/>
      <c r="K16" s="11"/>
      <c r="L16" s="11"/>
      <c r="M16" s="11"/>
    </row>
    <row r="17" spans="1:13" ht="41.25" customHeight="1">
      <c r="A17" s="74" t="s">
        <v>108</v>
      </c>
      <c r="B17" s="67">
        <v>2386</v>
      </c>
      <c r="C17" s="67">
        <v>1339</v>
      </c>
      <c r="D17" s="239">
        <v>56.12</v>
      </c>
      <c r="E17" s="68"/>
      <c r="F17" s="242">
        <f t="shared" si="0"/>
        <v>0</v>
      </c>
      <c r="G17" s="67">
        <v>395</v>
      </c>
      <c r="H17" s="221">
        <v>295.1</v>
      </c>
      <c r="I17" s="67">
        <v>577</v>
      </c>
      <c r="J17" s="69"/>
      <c r="K17" s="11"/>
      <c r="L17" s="11"/>
      <c r="M17" s="11"/>
    </row>
    <row r="18" spans="1:13" ht="41.25" customHeight="1" thickBot="1">
      <c r="A18" s="75" t="s">
        <v>109</v>
      </c>
      <c r="B18" s="70">
        <v>1728</v>
      </c>
      <c r="C18" s="71">
        <v>897</v>
      </c>
      <c r="D18" s="240">
        <v>51.91</v>
      </c>
      <c r="E18" s="68"/>
      <c r="F18" s="260">
        <f t="shared" si="0"/>
        <v>0</v>
      </c>
      <c r="G18" s="71">
        <v>230</v>
      </c>
      <c r="H18" s="236">
        <v>256.1</v>
      </c>
      <c r="I18" s="71">
        <v>437</v>
      </c>
      <c r="J18" s="11"/>
      <c r="K18" s="11"/>
      <c r="L18" s="11"/>
      <c r="M18" s="11"/>
    </row>
    <row r="19" ht="19.5" customHeight="1" thickTop="1">
      <c r="A19" s="48" t="s">
        <v>215</v>
      </c>
    </row>
    <row r="20" ht="15.75" customHeight="1"/>
  </sheetData>
  <mergeCells count="2">
    <mergeCell ref="F1:I1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Y20"/>
  <sheetViews>
    <sheetView view="pageBreakPreview" zoomScaleSheetLayoutView="100" workbookViewId="0" topLeftCell="A1">
      <pane ySplit="6" topLeftCell="BM10" activePane="bottomLeft" state="frozen"/>
      <selection pane="topLeft" activeCell="A1" sqref="A1"/>
      <selection pane="bottomLeft" activeCell="E16" sqref="E16"/>
    </sheetView>
  </sheetViews>
  <sheetFormatPr defaultColWidth="8.88671875" defaultRowHeight="13.5"/>
  <cols>
    <col min="1" max="1" width="14.5546875" style="54" customWidth="1"/>
    <col min="2" max="2" width="7.21484375" style="56" bestFit="1" customWidth="1"/>
    <col min="3" max="10" width="6.10546875" style="56" customWidth="1"/>
    <col min="11" max="11" width="7.21484375" style="56" bestFit="1" customWidth="1"/>
    <col min="12" max="12" width="6.10546875" style="56" customWidth="1"/>
    <col min="13" max="13" width="2.77734375" style="72" customWidth="1"/>
    <col min="14" max="16" width="8.21484375" style="56" customWidth="1"/>
    <col min="17" max="18" width="7.21484375" style="56" customWidth="1"/>
    <col min="19" max="19" width="6.6640625" style="56" customWidth="1"/>
    <col min="20" max="20" width="7.21484375" style="56" customWidth="1"/>
    <col min="21" max="21" width="7.21484375" style="54" customWidth="1"/>
    <col min="22" max="22" width="7.99609375" style="53" customWidth="1"/>
    <col min="23" max="16384" width="8.88671875" style="53" customWidth="1"/>
  </cols>
  <sheetData>
    <row r="1" spans="1:22" s="3" customFormat="1" ht="45" customHeight="1">
      <c r="A1" s="293" t="s">
        <v>337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1"/>
      <c r="N1" s="294" t="s">
        <v>140</v>
      </c>
      <c r="O1" s="294"/>
      <c r="P1" s="294"/>
      <c r="Q1" s="294"/>
      <c r="R1" s="294"/>
      <c r="S1" s="294"/>
      <c r="T1" s="294"/>
      <c r="U1" s="294"/>
      <c r="V1" s="294"/>
    </row>
    <row r="2" spans="1:22" s="11" customFormat="1" ht="25.5" customHeight="1" thickBot="1">
      <c r="A2" s="4" t="s">
        <v>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1"/>
      <c r="N2" s="5"/>
      <c r="O2" s="5"/>
      <c r="P2" s="5"/>
      <c r="Q2" s="5"/>
      <c r="R2" s="5"/>
      <c r="S2" s="5"/>
      <c r="T2" s="5"/>
      <c r="U2" s="84"/>
      <c r="V2" s="10" t="s">
        <v>16</v>
      </c>
    </row>
    <row r="3" spans="1:22" s="11" customFormat="1" ht="16.5" customHeight="1" thickTop="1">
      <c r="A3" s="85" t="s">
        <v>102</v>
      </c>
      <c r="B3" s="86" t="s">
        <v>78</v>
      </c>
      <c r="C3" s="292" t="s">
        <v>142</v>
      </c>
      <c r="D3" s="299"/>
      <c r="E3" s="299"/>
      <c r="F3" s="300"/>
      <c r="G3" s="299" t="s">
        <v>143</v>
      </c>
      <c r="H3" s="299"/>
      <c r="I3" s="299"/>
      <c r="J3" s="300"/>
      <c r="K3" s="292" t="s">
        <v>144</v>
      </c>
      <c r="L3" s="299"/>
      <c r="M3" s="85"/>
      <c r="N3" s="299" t="s">
        <v>145</v>
      </c>
      <c r="O3" s="300"/>
      <c r="P3" s="292" t="s">
        <v>146</v>
      </c>
      <c r="Q3" s="299"/>
      <c r="R3" s="299"/>
      <c r="S3" s="299"/>
      <c r="T3" s="299"/>
      <c r="U3" s="299"/>
      <c r="V3" s="299"/>
    </row>
    <row r="4" spans="1:22" s="11" customFormat="1" ht="16.5" customHeight="1">
      <c r="A4" s="85" t="s">
        <v>134</v>
      </c>
      <c r="B4" s="86"/>
      <c r="C4" s="87" t="s">
        <v>17</v>
      </c>
      <c r="D4" s="88" t="s">
        <v>79</v>
      </c>
      <c r="E4" s="85" t="s">
        <v>18</v>
      </c>
      <c r="F4" s="89" t="s">
        <v>80</v>
      </c>
      <c r="G4" s="87" t="s">
        <v>17</v>
      </c>
      <c r="H4" s="88" t="s">
        <v>79</v>
      </c>
      <c r="I4" s="85" t="s">
        <v>18</v>
      </c>
      <c r="J4" s="89" t="s">
        <v>80</v>
      </c>
      <c r="K4" s="86" t="s">
        <v>17</v>
      </c>
      <c r="L4" s="89" t="s">
        <v>79</v>
      </c>
      <c r="M4" s="85"/>
      <c r="N4" s="90" t="s">
        <v>18</v>
      </c>
      <c r="O4" s="90" t="s">
        <v>80</v>
      </c>
      <c r="P4" s="90" t="s">
        <v>17</v>
      </c>
      <c r="Q4" s="91" t="s">
        <v>19</v>
      </c>
      <c r="R4" s="92" t="s">
        <v>18</v>
      </c>
      <c r="S4" s="91" t="s">
        <v>81</v>
      </c>
      <c r="T4" s="91" t="s">
        <v>20</v>
      </c>
      <c r="U4" s="92" t="s">
        <v>21</v>
      </c>
      <c r="V4" s="93" t="s">
        <v>82</v>
      </c>
    </row>
    <row r="5" spans="1:22" s="11" customFormat="1" ht="16.5" customHeight="1">
      <c r="A5" s="85" t="s">
        <v>91</v>
      </c>
      <c r="B5" s="94"/>
      <c r="C5" s="94" t="s">
        <v>147</v>
      </c>
      <c r="D5" s="91" t="s">
        <v>141</v>
      </c>
      <c r="E5" s="93" t="s">
        <v>148</v>
      </c>
      <c r="F5" s="94"/>
      <c r="G5" s="91" t="s">
        <v>147</v>
      </c>
      <c r="H5" s="91" t="s">
        <v>141</v>
      </c>
      <c r="I5" s="93" t="s">
        <v>148</v>
      </c>
      <c r="J5" s="94"/>
      <c r="K5" s="91" t="s">
        <v>147</v>
      </c>
      <c r="L5" s="141" t="s">
        <v>141</v>
      </c>
      <c r="M5" s="93"/>
      <c r="N5" s="91" t="s">
        <v>148</v>
      </c>
      <c r="O5" s="91"/>
      <c r="P5" s="91" t="s">
        <v>147</v>
      </c>
      <c r="Q5" s="91" t="s">
        <v>149</v>
      </c>
      <c r="R5" s="91" t="s">
        <v>148</v>
      </c>
      <c r="S5" s="91" t="s">
        <v>22</v>
      </c>
      <c r="T5" s="91" t="s">
        <v>23</v>
      </c>
      <c r="U5" s="94"/>
      <c r="V5" s="93"/>
    </row>
    <row r="6" spans="1:22" s="11" customFormat="1" ht="16.5" customHeight="1">
      <c r="A6" s="95" t="s">
        <v>89</v>
      </c>
      <c r="B6" s="96" t="s">
        <v>150</v>
      </c>
      <c r="C6" s="97" t="s">
        <v>150</v>
      </c>
      <c r="D6" s="97" t="s">
        <v>151</v>
      </c>
      <c r="E6" s="98" t="s">
        <v>152</v>
      </c>
      <c r="F6" s="96" t="s">
        <v>153</v>
      </c>
      <c r="G6" s="97" t="s">
        <v>150</v>
      </c>
      <c r="H6" s="97" t="s">
        <v>151</v>
      </c>
      <c r="I6" s="98" t="s">
        <v>152</v>
      </c>
      <c r="J6" s="96" t="s">
        <v>153</v>
      </c>
      <c r="K6" s="97" t="s">
        <v>150</v>
      </c>
      <c r="L6" s="99" t="s">
        <v>151</v>
      </c>
      <c r="M6" s="93"/>
      <c r="N6" s="97" t="s">
        <v>152</v>
      </c>
      <c r="O6" s="97" t="s">
        <v>153</v>
      </c>
      <c r="P6" s="97" t="s">
        <v>150</v>
      </c>
      <c r="Q6" s="97" t="s">
        <v>154</v>
      </c>
      <c r="R6" s="97" t="s">
        <v>152</v>
      </c>
      <c r="S6" s="97" t="s">
        <v>24</v>
      </c>
      <c r="T6" s="97" t="s">
        <v>24</v>
      </c>
      <c r="U6" s="96" t="s">
        <v>155</v>
      </c>
      <c r="V6" s="98" t="s">
        <v>153</v>
      </c>
    </row>
    <row r="7" spans="1:22" s="11" customFormat="1" ht="41.25" customHeight="1">
      <c r="A7" s="26">
        <v>2005</v>
      </c>
      <c r="B7" s="64">
        <v>189841</v>
      </c>
      <c r="C7" s="38" t="s">
        <v>99</v>
      </c>
      <c r="D7" s="38" t="s">
        <v>99</v>
      </c>
      <c r="E7" s="38" t="s">
        <v>99</v>
      </c>
      <c r="F7" s="38" t="s">
        <v>99</v>
      </c>
      <c r="G7" s="62">
        <v>3471</v>
      </c>
      <c r="H7" s="38" t="s">
        <v>99</v>
      </c>
      <c r="I7" s="64">
        <v>2032</v>
      </c>
      <c r="J7" s="64">
        <v>1439</v>
      </c>
      <c r="K7" s="62">
        <v>108863</v>
      </c>
      <c r="L7" s="38" t="s">
        <v>99</v>
      </c>
      <c r="M7" s="64"/>
      <c r="N7" s="64">
        <v>6090</v>
      </c>
      <c r="O7" s="64">
        <v>102773</v>
      </c>
      <c r="P7" s="62">
        <v>77507</v>
      </c>
      <c r="Q7" s="38" t="s">
        <v>99</v>
      </c>
      <c r="R7" s="38" t="s">
        <v>99</v>
      </c>
      <c r="S7" s="38" t="s">
        <v>99</v>
      </c>
      <c r="T7" s="64">
        <v>21582</v>
      </c>
      <c r="U7" s="64">
        <v>17036</v>
      </c>
      <c r="V7" s="64">
        <v>38889</v>
      </c>
    </row>
    <row r="8" spans="1:22" s="11" customFormat="1" ht="41.25" customHeight="1">
      <c r="A8" s="26">
        <v>2006</v>
      </c>
      <c r="B8" s="64">
        <v>214092</v>
      </c>
      <c r="C8" s="38" t="s">
        <v>190</v>
      </c>
      <c r="D8" s="38" t="s">
        <v>190</v>
      </c>
      <c r="E8" s="38" t="s">
        <v>190</v>
      </c>
      <c r="F8" s="38" t="s">
        <v>190</v>
      </c>
      <c r="G8" s="62">
        <v>3471</v>
      </c>
      <c r="H8" s="38" t="s">
        <v>190</v>
      </c>
      <c r="I8" s="64">
        <v>2032</v>
      </c>
      <c r="J8" s="64">
        <v>1439</v>
      </c>
      <c r="K8" s="62">
        <v>122056</v>
      </c>
      <c r="L8" s="38" t="s">
        <v>190</v>
      </c>
      <c r="M8" s="64"/>
      <c r="N8" s="64">
        <v>6090</v>
      </c>
      <c r="O8" s="64">
        <v>115966</v>
      </c>
      <c r="P8" s="62">
        <v>88565</v>
      </c>
      <c r="Q8" s="38" t="s">
        <v>190</v>
      </c>
      <c r="R8" s="38" t="s">
        <v>190</v>
      </c>
      <c r="S8" s="38" t="s">
        <v>190</v>
      </c>
      <c r="T8" s="64">
        <v>1547</v>
      </c>
      <c r="U8" s="64">
        <v>37071</v>
      </c>
      <c r="V8" s="64">
        <v>49947</v>
      </c>
    </row>
    <row r="9" spans="1:22" s="11" customFormat="1" ht="41.25" customHeight="1">
      <c r="A9" s="26">
        <v>2007</v>
      </c>
      <c r="B9" s="64">
        <v>251763.2</v>
      </c>
      <c r="C9" s="38" t="s">
        <v>99</v>
      </c>
      <c r="D9" s="38" t="s">
        <v>99</v>
      </c>
      <c r="E9" s="38" t="s">
        <v>99</v>
      </c>
      <c r="F9" s="38" t="s">
        <v>99</v>
      </c>
      <c r="G9" s="62">
        <v>7116.6</v>
      </c>
      <c r="H9" s="38" t="s">
        <v>99</v>
      </c>
      <c r="I9" s="64">
        <v>5677.6</v>
      </c>
      <c r="J9" s="64">
        <v>1439</v>
      </c>
      <c r="K9" s="62">
        <v>142262.9</v>
      </c>
      <c r="L9" s="38" t="s">
        <v>99</v>
      </c>
      <c r="M9" s="64"/>
      <c r="N9" s="64">
        <v>7478.5</v>
      </c>
      <c r="O9" s="64">
        <v>134784.4</v>
      </c>
      <c r="P9" s="62">
        <v>102383.7</v>
      </c>
      <c r="Q9" s="38" t="s">
        <v>99</v>
      </c>
      <c r="R9" s="38" t="s">
        <v>99</v>
      </c>
      <c r="S9" s="38" t="s">
        <v>99</v>
      </c>
      <c r="T9" s="64">
        <v>1547</v>
      </c>
      <c r="U9" s="64">
        <v>50889.7</v>
      </c>
      <c r="V9" s="64">
        <v>49947</v>
      </c>
    </row>
    <row r="10" spans="1:22" s="11" customFormat="1" ht="41.25" customHeight="1">
      <c r="A10" s="26">
        <v>2008</v>
      </c>
      <c r="B10" s="244">
        <v>27416</v>
      </c>
      <c r="C10" s="243" t="s">
        <v>99</v>
      </c>
      <c r="D10" s="243" t="s">
        <v>99</v>
      </c>
      <c r="E10" s="243" t="s">
        <v>99</v>
      </c>
      <c r="F10" s="243" t="s">
        <v>99</v>
      </c>
      <c r="G10" s="244">
        <v>3300</v>
      </c>
      <c r="H10" s="243" t="s">
        <v>99</v>
      </c>
      <c r="I10" s="244">
        <v>3300</v>
      </c>
      <c r="J10" s="243" t="s">
        <v>99</v>
      </c>
      <c r="K10" s="244">
        <v>16876</v>
      </c>
      <c r="L10" s="243" t="s">
        <v>99</v>
      </c>
      <c r="M10" s="244"/>
      <c r="N10" s="243" t="s">
        <v>99</v>
      </c>
      <c r="O10" s="244">
        <v>16876</v>
      </c>
      <c r="P10" s="244">
        <v>7240</v>
      </c>
      <c r="Q10" s="243" t="s">
        <v>99</v>
      </c>
      <c r="R10" s="243" t="s">
        <v>99</v>
      </c>
      <c r="S10" s="243" t="s">
        <v>99</v>
      </c>
      <c r="T10" s="243" t="s">
        <v>99</v>
      </c>
      <c r="U10" s="244">
        <v>7240</v>
      </c>
      <c r="V10" s="243" t="s">
        <v>99</v>
      </c>
    </row>
    <row r="11" spans="1:25" s="284" customFormat="1" ht="41.25" customHeight="1">
      <c r="A11" s="26">
        <v>2009</v>
      </c>
      <c r="B11" s="289">
        <f>SUM(B12:B17)</f>
        <v>88144</v>
      </c>
      <c r="C11" s="290">
        <f aca="true" t="shared" si="0" ref="C11:L11">SUM(C12:C18)</f>
        <v>0</v>
      </c>
      <c r="D11" s="290">
        <f t="shared" si="0"/>
        <v>0</v>
      </c>
      <c r="E11" s="290">
        <f t="shared" si="0"/>
        <v>0</v>
      </c>
      <c r="F11" s="290">
        <f t="shared" si="0"/>
        <v>0</v>
      </c>
      <c r="G11" s="289">
        <f>SUM(G12:G17)</f>
        <v>3852</v>
      </c>
      <c r="H11" s="290">
        <f t="shared" si="0"/>
        <v>0</v>
      </c>
      <c r="I11" s="289">
        <f t="shared" si="0"/>
        <v>0</v>
      </c>
      <c r="J11" s="290">
        <f t="shared" si="0"/>
        <v>3852</v>
      </c>
      <c r="K11" s="289">
        <f>SUM(K12:K17)</f>
        <v>22784</v>
      </c>
      <c r="L11" s="290">
        <f t="shared" si="0"/>
        <v>0</v>
      </c>
      <c r="M11" s="289"/>
      <c r="N11" s="290">
        <f aca="true" t="shared" si="1" ref="N11:V11">SUM(N12:N18)</f>
        <v>0</v>
      </c>
      <c r="O11" s="289">
        <f t="shared" si="1"/>
        <v>22784</v>
      </c>
      <c r="P11" s="289">
        <f>SUM(P12:P17)</f>
        <v>61508</v>
      </c>
      <c r="Q11" s="290">
        <f t="shared" si="1"/>
        <v>0</v>
      </c>
      <c r="R11" s="290">
        <f t="shared" si="1"/>
        <v>0</v>
      </c>
      <c r="S11" s="290">
        <f t="shared" si="1"/>
        <v>0</v>
      </c>
      <c r="T11" s="290">
        <f t="shared" si="1"/>
        <v>0</v>
      </c>
      <c r="U11" s="289">
        <f t="shared" si="1"/>
        <v>61508</v>
      </c>
      <c r="V11" s="290">
        <f t="shared" si="1"/>
        <v>0</v>
      </c>
      <c r="W11" s="41"/>
      <c r="X11" s="41"/>
      <c r="Y11" s="41"/>
    </row>
    <row r="12" spans="1:22" s="11" customFormat="1" ht="41.25" customHeight="1">
      <c r="A12" s="74" t="s">
        <v>103</v>
      </c>
      <c r="B12" s="244">
        <v>16807</v>
      </c>
      <c r="C12" s="243" t="s">
        <v>99</v>
      </c>
      <c r="D12" s="243" t="s">
        <v>99</v>
      </c>
      <c r="E12" s="243" t="s">
        <v>99</v>
      </c>
      <c r="F12" s="243" t="s">
        <v>99</v>
      </c>
      <c r="G12" s="243">
        <f>SUM(H12:J12)</f>
        <v>1512</v>
      </c>
      <c r="H12" s="243" t="s">
        <v>99</v>
      </c>
      <c r="I12" s="243" t="s">
        <v>99</v>
      </c>
      <c r="J12" s="243">
        <v>1512</v>
      </c>
      <c r="K12" s="244">
        <f>SUM(L12+N12+O12)</f>
        <v>8642</v>
      </c>
      <c r="L12" s="243"/>
      <c r="M12" s="244"/>
      <c r="N12" s="243"/>
      <c r="O12" s="244">
        <v>8642</v>
      </c>
      <c r="P12" s="244">
        <f aca="true" t="shared" si="2" ref="P12:P17">SUM(Q12:V12)</f>
        <v>6652.877895210254</v>
      </c>
      <c r="Q12" s="243" t="s">
        <v>99</v>
      </c>
      <c r="R12" s="243" t="s">
        <v>99</v>
      </c>
      <c r="S12" s="243" t="s">
        <v>99</v>
      </c>
      <c r="T12" s="243" t="s">
        <v>99</v>
      </c>
      <c r="U12" s="244">
        <v>6652.877895210254</v>
      </c>
      <c r="V12" s="243" t="s">
        <v>99</v>
      </c>
    </row>
    <row r="13" spans="1:22" s="11" customFormat="1" ht="41.25" customHeight="1">
      <c r="A13" s="74" t="s">
        <v>104</v>
      </c>
      <c r="B13" s="244">
        <v>31406</v>
      </c>
      <c r="C13" s="243" t="s">
        <v>99</v>
      </c>
      <c r="D13" s="243" t="s">
        <v>99</v>
      </c>
      <c r="E13" s="243" t="s">
        <v>99</v>
      </c>
      <c r="F13" s="243" t="s">
        <v>99</v>
      </c>
      <c r="G13" s="243" t="s">
        <v>99</v>
      </c>
      <c r="H13" s="243" t="s">
        <v>99</v>
      </c>
      <c r="I13" s="243" t="s">
        <v>99</v>
      </c>
      <c r="J13" s="243" t="s">
        <v>99</v>
      </c>
      <c r="K13" s="244">
        <f>SUM(L13+N13+O13)</f>
        <v>5465</v>
      </c>
      <c r="L13" s="243"/>
      <c r="M13" s="244"/>
      <c r="N13" s="243"/>
      <c r="O13" s="244">
        <f>3720+1745</f>
        <v>5465</v>
      </c>
      <c r="P13" s="244">
        <f t="shared" si="2"/>
        <v>25940.691252529792</v>
      </c>
      <c r="Q13" s="243" t="s">
        <v>99</v>
      </c>
      <c r="R13" s="243" t="s">
        <v>99</v>
      </c>
      <c r="S13" s="243" t="s">
        <v>99</v>
      </c>
      <c r="T13" s="243" t="s">
        <v>99</v>
      </c>
      <c r="U13" s="243">
        <v>25940.691252529792</v>
      </c>
      <c r="V13" s="243" t="s">
        <v>99</v>
      </c>
    </row>
    <row r="14" spans="1:22" s="11" customFormat="1" ht="41.25" customHeight="1">
      <c r="A14" s="74" t="s">
        <v>105</v>
      </c>
      <c r="B14" s="244">
        <v>34654</v>
      </c>
      <c r="C14" s="243" t="s">
        <v>99</v>
      </c>
      <c r="D14" s="243" t="s">
        <v>99</v>
      </c>
      <c r="E14" s="243" t="s">
        <v>99</v>
      </c>
      <c r="F14" s="243" t="s">
        <v>99</v>
      </c>
      <c r="G14" s="243">
        <f>SUM(H14:J14)</f>
        <v>2142</v>
      </c>
      <c r="H14" s="243" t="s">
        <v>99</v>
      </c>
      <c r="I14" s="243" t="s">
        <v>99</v>
      </c>
      <c r="J14" s="243">
        <v>2142</v>
      </c>
      <c r="K14" s="244">
        <f>SUM(L14+N14+O14)</f>
        <v>8086</v>
      </c>
      <c r="L14" s="243"/>
      <c r="M14" s="244"/>
      <c r="N14" s="243"/>
      <c r="O14" s="244">
        <v>8086</v>
      </c>
      <c r="P14" s="244">
        <f t="shared" si="2"/>
        <v>24426.158758713736</v>
      </c>
      <c r="Q14" s="243" t="s">
        <v>99</v>
      </c>
      <c r="R14" s="243" t="s">
        <v>99</v>
      </c>
      <c r="S14" s="243" t="s">
        <v>99</v>
      </c>
      <c r="T14" s="243" t="s">
        <v>99</v>
      </c>
      <c r="U14" s="243">
        <v>24426.158758713736</v>
      </c>
      <c r="V14" s="243" t="s">
        <v>99</v>
      </c>
    </row>
    <row r="15" spans="1:23" s="41" customFormat="1" ht="41.25" customHeight="1">
      <c r="A15" s="74" t="s">
        <v>106</v>
      </c>
      <c r="B15" s="244">
        <v>792</v>
      </c>
      <c r="C15" s="243" t="s">
        <v>99</v>
      </c>
      <c r="D15" s="243" t="s">
        <v>99</v>
      </c>
      <c r="E15" s="243" t="s">
        <v>99</v>
      </c>
      <c r="F15" s="243" t="s">
        <v>99</v>
      </c>
      <c r="G15" s="243" t="s">
        <v>99</v>
      </c>
      <c r="H15" s="243" t="s">
        <v>99</v>
      </c>
      <c r="I15" s="243" t="s">
        <v>99</v>
      </c>
      <c r="J15" s="243" t="s">
        <v>99</v>
      </c>
      <c r="K15" s="244">
        <f>SUM(L15+N15+O15)</f>
        <v>45</v>
      </c>
      <c r="L15" s="233"/>
      <c r="M15" s="243"/>
      <c r="N15" s="243"/>
      <c r="O15" s="243">
        <v>45</v>
      </c>
      <c r="P15" s="244">
        <f t="shared" si="2"/>
        <v>746.892736676411</v>
      </c>
      <c r="Q15" s="243" t="s">
        <v>99</v>
      </c>
      <c r="R15" s="243" t="s">
        <v>99</v>
      </c>
      <c r="S15" s="243" t="s">
        <v>99</v>
      </c>
      <c r="T15" s="243" t="s">
        <v>99</v>
      </c>
      <c r="U15" s="243">
        <v>746.892736676411</v>
      </c>
      <c r="V15" s="243" t="s">
        <v>99</v>
      </c>
      <c r="W15" s="11"/>
    </row>
    <row r="16" spans="1:23" s="102" customFormat="1" ht="41.25" customHeight="1">
      <c r="A16" s="74" t="s">
        <v>107</v>
      </c>
      <c r="B16" s="244">
        <v>546</v>
      </c>
      <c r="C16" s="243" t="s">
        <v>99</v>
      </c>
      <c r="D16" s="243" t="s">
        <v>99</v>
      </c>
      <c r="E16" s="243" t="s">
        <v>99</v>
      </c>
      <c r="F16" s="243" t="s">
        <v>99</v>
      </c>
      <c r="G16" s="243" t="s">
        <v>99</v>
      </c>
      <c r="H16" s="243" t="s">
        <v>99</v>
      </c>
      <c r="I16" s="243" t="s">
        <v>99</v>
      </c>
      <c r="J16" s="243" t="s">
        <v>99</v>
      </c>
      <c r="K16" s="244">
        <f>SUM(L16+N16+O16)</f>
        <v>546</v>
      </c>
      <c r="L16" s="233"/>
      <c r="M16" s="243"/>
      <c r="N16" s="233"/>
      <c r="O16" s="233">
        <v>546</v>
      </c>
      <c r="P16" s="244">
        <f t="shared" si="2"/>
        <v>0</v>
      </c>
      <c r="Q16" s="243" t="s">
        <v>99</v>
      </c>
      <c r="R16" s="243" t="s">
        <v>99</v>
      </c>
      <c r="S16" s="243" t="s">
        <v>99</v>
      </c>
      <c r="T16" s="243" t="s">
        <v>99</v>
      </c>
      <c r="U16" s="243"/>
      <c r="V16" s="243" t="s">
        <v>99</v>
      </c>
      <c r="W16" s="11"/>
    </row>
    <row r="17" spans="1:23" s="102" customFormat="1" ht="41.25" customHeight="1">
      <c r="A17" s="74" t="s">
        <v>108</v>
      </c>
      <c r="B17" s="244">
        <v>3939</v>
      </c>
      <c r="C17" s="243" t="s">
        <v>99</v>
      </c>
      <c r="D17" s="243" t="s">
        <v>99</v>
      </c>
      <c r="E17" s="243" t="s">
        <v>99</v>
      </c>
      <c r="F17" s="243" t="s">
        <v>99</v>
      </c>
      <c r="G17" s="243">
        <f>SUM(H17:J17)</f>
        <v>198</v>
      </c>
      <c r="H17" s="243" t="s">
        <v>99</v>
      </c>
      <c r="I17" s="243" t="s">
        <v>99</v>
      </c>
      <c r="J17" s="243">
        <v>198</v>
      </c>
      <c r="K17" s="243" t="s">
        <v>99</v>
      </c>
      <c r="L17" s="233"/>
      <c r="M17" s="243"/>
      <c r="N17" s="233"/>
      <c r="O17" s="233"/>
      <c r="P17" s="244">
        <f t="shared" si="2"/>
        <v>3741.3793568697997</v>
      </c>
      <c r="Q17" s="243" t="s">
        <v>99</v>
      </c>
      <c r="R17" s="243" t="s">
        <v>99</v>
      </c>
      <c r="S17" s="243" t="s">
        <v>99</v>
      </c>
      <c r="T17" s="243" t="s">
        <v>99</v>
      </c>
      <c r="U17" s="233">
        <v>3741.3793568697997</v>
      </c>
      <c r="V17" s="243" t="s">
        <v>99</v>
      </c>
      <c r="W17" s="11"/>
    </row>
    <row r="18" spans="1:22" s="102" customFormat="1" ht="41.25" customHeight="1" thickBot="1">
      <c r="A18" s="75" t="s">
        <v>109</v>
      </c>
      <c r="B18" s="261" t="s">
        <v>99</v>
      </c>
      <c r="C18" s="245" t="s">
        <v>99</v>
      </c>
      <c r="D18" s="245" t="s">
        <v>99</v>
      </c>
      <c r="E18" s="245" t="s">
        <v>99</v>
      </c>
      <c r="F18" s="245" t="s">
        <v>99</v>
      </c>
      <c r="G18" s="245" t="s">
        <v>99</v>
      </c>
      <c r="H18" s="245" t="s">
        <v>99</v>
      </c>
      <c r="I18" s="245" t="s">
        <v>99</v>
      </c>
      <c r="J18" s="245" t="s">
        <v>99</v>
      </c>
      <c r="K18" s="245" t="s">
        <v>99</v>
      </c>
      <c r="L18" s="245" t="s">
        <v>99</v>
      </c>
      <c r="M18" s="243"/>
      <c r="N18" s="245" t="s">
        <v>99</v>
      </c>
      <c r="O18" s="245" t="s">
        <v>99</v>
      </c>
      <c r="P18" s="245" t="s">
        <v>99</v>
      </c>
      <c r="Q18" s="245" t="s">
        <v>99</v>
      </c>
      <c r="R18" s="245" t="s">
        <v>99</v>
      </c>
      <c r="S18" s="245" t="s">
        <v>99</v>
      </c>
      <c r="T18" s="245" t="s">
        <v>99</v>
      </c>
      <c r="U18" s="245" t="s">
        <v>99</v>
      </c>
      <c r="V18" s="245" t="s">
        <v>99</v>
      </c>
    </row>
    <row r="19" spans="1:21" ht="19.5" customHeight="1" thickTop="1">
      <c r="A19" s="48" t="s">
        <v>215</v>
      </c>
      <c r="D19" s="57"/>
      <c r="E19" s="72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ht="15.75" customHeight="1">
      <c r="X20" s="226"/>
    </row>
  </sheetData>
  <mergeCells count="7">
    <mergeCell ref="A1:L1"/>
    <mergeCell ref="N1:V1"/>
    <mergeCell ref="P3:V3"/>
    <mergeCell ref="N3:O3"/>
    <mergeCell ref="K3:L3"/>
    <mergeCell ref="G3:J3"/>
    <mergeCell ref="C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  <colBreaks count="1" manualBreakCount="1"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</sheetPr>
  <dimension ref="A1:O19"/>
  <sheetViews>
    <sheetView view="pageBreakPreview" zoomScaleSheetLayoutView="100" workbookViewId="0" topLeftCell="A1">
      <pane xSplit="1" ySplit="6" topLeftCell="C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" sqref="J2"/>
    </sheetView>
  </sheetViews>
  <sheetFormatPr defaultColWidth="8.88671875" defaultRowHeight="13.5"/>
  <cols>
    <col min="1" max="1" width="14.5546875" style="54" customWidth="1"/>
    <col min="2" max="5" width="15.5546875" style="56" customWidth="1"/>
    <col min="6" max="6" width="2.77734375" style="56" customWidth="1"/>
    <col min="7" max="10" width="16.5546875" style="56" customWidth="1"/>
    <col min="11" max="16384" width="8.88671875" style="53" customWidth="1"/>
  </cols>
  <sheetData>
    <row r="1" spans="1:11" s="3" customFormat="1" ht="45" customHeight="1">
      <c r="A1" s="293" t="s">
        <v>336</v>
      </c>
      <c r="B1" s="293"/>
      <c r="C1" s="293"/>
      <c r="D1" s="293"/>
      <c r="E1" s="293"/>
      <c r="F1" s="105"/>
      <c r="G1" s="294" t="s">
        <v>156</v>
      </c>
      <c r="H1" s="294"/>
      <c r="I1" s="294"/>
      <c r="J1" s="294"/>
      <c r="K1" s="106"/>
    </row>
    <row r="2" spans="1:10" s="11" customFormat="1" ht="25.5" customHeight="1" thickBot="1">
      <c r="A2" s="4" t="s">
        <v>157</v>
      </c>
      <c r="B2" s="5"/>
      <c r="C2" s="5"/>
      <c r="D2" s="5"/>
      <c r="E2" s="5"/>
      <c r="F2" s="7"/>
      <c r="G2" s="5"/>
      <c r="H2" s="5"/>
      <c r="I2" s="5"/>
      <c r="J2" s="10" t="s">
        <v>158</v>
      </c>
    </row>
    <row r="3" spans="1:10" s="11" customFormat="1" ht="16.5" customHeight="1" thickTop="1">
      <c r="A3" s="76" t="s">
        <v>102</v>
      </c>
      <c r="B3" s="80" t="s">
        <v>83</v>
      </c>
      <c r="C3" s="80" t="s">
        <v>84</v>
      </c>
      <c r="D3" s="80" t="s">
        <v>159</v>
      </c>
      <c r="E3" s="107" t="s">
        <v>160</v>
      </c>
      <c r="F3" s="13"/>
      <c r="G3" s="298" t="s">
        <v>161</v>
      </c>
      <c r="H3" s="297"/>
      <c r="I3" s="80" t="s">
        <v>162</v>
      </c>
      <c r="J3" s="81" t="s">
        <v>163</v>
      </c>
    </row>
    <row r="4" spans="1:10" s="11" customFormat="1" ht="16.5" customHeight="1">
      <c r="A4" s="76" t="s">
        <v>134</v>
      </c>
      <c r="B4" s="19"/>
      <c r="C4" s="19"/>
      <c r="D4" s="19"/>
      <c r="E4" s="13"/>
      <c r="F4" s="13"/>
      <c r="G4" s="21" t="s">
        <v>85</v>
      </c>
      <c r="H4" s="19" t="s">
        <v>86</v>
      </c>
      <c r="I4" s="19"/>
      <c r="J4" s="77"/>
    </row>
    <row r="5" spans="1:10" s="11" customFormat="1" ht="16.5" customHeight="1">
      <c r="A5" s="76" t="s">
        <v>91</v>
      </c>
      <c r="B5" s="19"/>
      <c r="C5" s="19"/>
      <c r="D5" s="19"/>
      <c r="E5" s="13"/>
      <c r="F5" s="13"/>
      <c r="G5" s="21"/>
      <c r="H5" s="19"/>
      <c r="I5" s="19"/>
      <c r="J5" s="77"/>
    </row>
    <row r="6" spans="1:10" s="11" customFormat="1" ht="16.5" customHeight="1">
      <c r="A6" s="82" t="s">
        <v>89</v>
      </c>
      <c r="B6" s="30" t="s">
        <v>4</v>
      </c>
      <c r="C6" s="30" t="s">
        <v>164</v>
      </c>
      <c r="D6" s="30" t="s">
        <v>100</v>
      </c>
      <c r="E6" s="108" t="s">
        <v>101</v>
      </c>
      <c r="F6" s="13"/>
      <c r="G6" s="15" t="s">
        <v>165</v>
      </c>
      <c r="H6" s="108" t="s">
        <v>166</v>
      </c>
      <c r="I6" s="30" t="s">
        <v>167</v>
      </c>
      <c r="J6" s="83" t="s">
        <v>168</v>
      </c>
    </row>
    <row r="7" spans="1:10" s="11" customFormat="1" ht="41.25" customHeight="1">
      <c r="A7" s="26">
        <v>2005</v>
      </c>
      <c r="B7" s="109">
        <v>790075</v>
      </c>
      <c r="C7" s="101">
        <v>499754</v>
      </c>
      <c r="D7" s="100">
        <v>245970</v>
      </c>
      <c r="E7" s="100" t="s">
        <v>99</v>
      </c>
      <c r="F7" s="101"/>
      <c r="G7" s="101">
        <v>6613</v>
      </c>
      <c r="H7" s="100" t="s">
        <v>99</v>
      </c>
      <c r="I7" s="100" t="s">
        <v>99</v>
      </c>
      <c r="J7" s="62">
        <v>37738</v>
      </c>
    </row>
    <row r="8" spans="1:10" s="11" customFormat="1" ht="41.25" customHeight="1">
      <c r="A8" s="26">
        <v>2006</v>
      </c>
      <c r="B8" s="109">
        <v>838774</v>
      </c>
      <c r="C8" s="101">
        <v>541672</v>
      </c>
      <c r="D8" s="100">
        <v>259095</v>
      </c>
      <c r="E8" s="100" t="s">
        <v>190</v>
      </c>
      <c r="F8" s="101"/>
      <c r="G8" s="101">
        <v>4311</v>
      </c>
      <c r="H8" s="100" t="s">
        <v>190</v>
      </c>
      <c r="I8" s="100" t="s">
        <v>190</v>
      </c>
      <c r="J8" s="62">
        <v>33696</v>
      </c>
    </row>
    <row r="9" spans="1:10" s="11" customFormat="1" ht="41.25" customHeight="1">
      <c r="A9" s="26">
        <v>2007</v>
      </c>
      <c r="B9" s="109">
        <v>845684</v>
      </c>
      <c r="C9" s="101">
        <v>543564</v>
      </c>
      <c r="D9" s="100">
        <v>267947</v>
      </c>
      <c r="E9" s="100" t="s">
        <v>190</v>
      </c>
      <c r="F9" s="101"/>
      <c r="G9" s="101">
        <v>2126</v>
      </c>
      <c r="H9" s="100" t="s">
        <v>190</v>
      </c>
      <c r="I9" s="100" t="s">
        <v>190</v>
      </c>
      <c r="J9" s="62">
        <v>32047</v>
      </c>
    </row>
    <row r="10" spans="1:10" s="11" customFormat="1" ht="41.25" customHeight="1">
      <c r="A10" s="26">
        <v>2008</v>
      </c>
      <c r="B10" s="109">
        <v>903613</v>
      </c>
      <c r="C10" s="101">
        <v>594586</v>
      </c>
      <c r="D10" s="101">
        <v>269019</v>
      </c>
      <c r="E10" s="100" t="s">
        <v>202</v>
      </c>
      <c r="F10" s="101"/>
      <c r="G10" s="101">
        <v>491</v>
      </c>
      <c r="H10" s="100" t="s">
        <v>202</v>
      </c>
      <c r="I10" s="100" t="s">
        <v>202</v>
      </c>
      <c r="J10" s="101">
        <v>39517</v>
      </c>
    </row>
    <row r="11" spans="1:10" s="11" customFormat="1" ht="41.25" customHeight="1">
      <c r="A11" s="73">
        <v>2009</v>
      </c>
      <c r="B11" s="110">
        <f>SUM(B12:B18)</f>
        <v>973264</v>
      </c>
      <c r="C11" s="111">
        <f>SUM(C12:C18)</f>
        <v>672857</v>
      </c>
      <c r="D11" s="111">
        <f>SUM(D12:D18)</f>
        <v>272930</v>
      </c>
      <c r="E11" s="241">
        <f>SUM(E12:E18)</f>
        <v>25206</v>
      </c>
      <c r="F11" s="111"/>
      <c r="G11" s="111">
        <f>SUM(G12:G18)</f>
        <v>1943</v>
      </c>
      <c r="H11" s="241" t="s">
        <v>325</v>
      </c>
      <c r="I11" s="241" t="s">
        <v>325</v>
      </c>
      <c r="J11" s="111">
        <f>SUM(J12:J18)</f>
        <v>328</v>
      </c>
    </row>
    <row r="12" spans="1:10" s="11" customFormat="1" ht="41.25" customHeight="1">
      <c r="A12" s="74" t="s">
        <v>103</v>
      </c>
      <c r="B12" s="109">
        <f>C12+D12+E12+G12+J12</f>
        <v>395402</v>
      </c>
      <c r="C12" s="101">
        <v>264894</v>
      </c>
      <c r="D12" s="101">
        <v>128044</v>
      </c>
      <c r="E12" s="100">
        <v>416</v>
      </c>
      <c r="F12" s="246"/>
      <c r="G12" s="101">
        <v>1943</v>
      </c>
      <c r="H12" s="100"/>
      <c r="I12" s="100"/>
      <c r="J12" s="62">
        <v>105</v>
      </c>
    </row>
    <row r="13" spans="1:10" s="11" customFormat="1" ht="41.25" customHeight="1">
      <c r="A13" s="74" t="s">
        <v>104</v>
      </c>
      <c r="B13" s="109">
        <f aca="true" t="shared" si="0" ref="B13:B18">C13+D13+E13+G13+J13</f>
        <v>30718</v>
      </c>
      <c r="C13" s="101">
        <v>23111</v>
      </c>
      <c r="D13" s="101">
        <v>7607</v>
      </c>
      <c r="E13" s="100"/>
      <c r="F13" s="246"/>
      <c r="G13" s="100"/>
      <c r="H13" s="100"/>
      <c r="I13" s="100"/>
      <c r="J13" s="62"/>
    </row>
    <row r="14" spans="1:10" s="11" customFormat="1" ht="41.25" customHeight="1">
      <c r="A14" s="74" t="s">
        <v>105</v>
      </c>
      <c r="B14" s="109">
        <f t="shared" si="0"/>
        <v>39526</v>
      </c>
      <c r="C14" s="101">
        <v>32276</v>
      </c>
      <c r="D14" s="101">
        <v>7250</v>
      </c>
      <c r="E14" s="100"/>
      <c r="F14" s="246"/>
      <c r="G14" s="100"/>
      <c r="H14" s="100"/>
      <c r="I14" s="100"/>
      <c r="J14" s="62"/>
    </row>
    <row r="15" spans="1:10" s="41" customFormat="1" ht="41.25" customHeight="1">
      <c r="A15" s="74" t="s">
        <v>106</v>
      </c>
      <c r="B15" s="109">
        <f t="shared" si="0"/>
        <v>321588</v>
      </c>
      <c r="C15" s="101">
        <v>212421</v>
      </c>
      <c r="D15" s="101">
        <v>97192</v>
      </c>
      <c r="E15" s="100">
        <v>11891</v>
      </c>
      <c r="F15" s="246"/>
      <c r="G15" s="100"/>
      <c r="H15" s="100"/>
      <c r="I15" s="100"/>
      <c r="J15" s="101">
        <v>84</v>
      </c>
    </row>
    <row r="16" spans="1:15" ht="41.25" customHeight="1">
      <c r="A16" s="74" t="s">
        <v>107</v>
      </c>
      <c r="B16" s="109">
        <f t="shared" si="0"/>
        <v>73456</v>
      </c>
      <c r="C16" s="112">
        <v>43552</v>
      </c>
      <c r="D16" s="112">
        <v>17005</v>
      </c>
      <c r="E16" s="112">
        <v>12899</v>
      </c>
      <c r="F16" s="246"/>
      <c r="G16" s="112"/>
      <c r="H16" s="112"/>
      <c r="I16" s="112"/>
      <c r="J16" s="112"/>
      <c r="K16" s="113"/>
      <c r="L16" s="11"/>
      <c r="M16" s="11"/>
      <c r="N16" s="11"/>
      <c r="O16" s="11"/>
    </row>
    <row r="17" spans="1:15" ht="41.25" customHeight="1">
      <c r="A17" s="74" t="s">
        <v>108</v>
      </c>
      <c r="B17" s="109">
        <f t="shared" si="0"/>
        <v>57411</v>
      </c>
      <c r="C17" s="112">
        <v>54196</v>
      </c>
      <c r="D17" s="112">
        <v>3215</v>
      </c>
      <c r="E17" s="112"/>
      <c r="F17" s="246"/>
      <c r="G17" s="112"/>
      <c r="H17" s="112"/>
      <c r="I17" s="112"/>
      <c r="J17" s="112"/>
      <c r="K17" s="113"/>
      <c r="L17" s="11"/>
      <c r="M17" s="11"/>
      <c r="N17" s="11"/>
      <c r="O17" s="11"/>
    </row>
    <row r="18" spans="1:15" ht="41.25" customHeight="1" thickBot="1">
      <c r="A18" s="75" t="s">
        <v>109</v>
      </c>
      <c r="B18" s="281">
        <f t="shared" si="0"/>
        <v>55163</v>
      </c>
      <c r="C18" s="114">
        <v>42407</v>
      </c>
      <c r="D18" s="114">
        <v>12617</v>
      </c>
      <c r="E18" s="188"/>
      <c r="F18" s="246"/>
      <c r="G18" s="188"/>
      <c r="H18" s="188"/>
      <c r="I18" s="188"/>
      <c r="J18" s="115">
        <v>139</v>
      </c>
      <c r="K18" s="113"/>
      <c r="L18" s="11"/>
      <c r="M18" s="11"/>
      <c r="N18" s="11"/>
      <c r="O18" s="11"/>
    </row>
    <row r="19" ht="19.5" customHeight="1" thickTop="1">
      <c r="A19" s="48" t="s">
        <v>215</v>
      </c>
    </row>
  </sheetData>
  <mergeCells count="3">
    <mergeCell ref="A1:E1"/>
    <mergeCell ref="G1:J1"/>
    <mergeCell ref="G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J19"/>
  <sheetViews>
    <sheetView workbookViewId="0" topLeftCell="B4">
      <selection activeCell="I17" sqref="I17"/>
    </sheetView>
  </sheetViews>
  <sheetFormatPr defaultColWidth="8.88671875" defaultRowHeight="13.5"/>
  <cols>
    <col min="1" max="1" width="14.5546875" style="54" customWidth="1"/>
    <col min="2" max="5" width="16.10546875" style="56" customWidth="1"/>
    <col min="6" max="6" width="2.77734375" style="72" customWidth="1"/>
    <col min="7" max="10" width="17.4453125" style="56" customWidth="1"/>
    <col min="11" max="16384" width="8.88671875" style="53" customWidth="1"/>
  </cols>
  <sheetData>
    <row r="1" spans="1:10" s="3" customFormat="1" ht="45" customHeight="1">
      <c r="A1" s="293" t="s">
        <v>334</v>
      </c>
      <c r="B1" s="293"/>
      <c r="C1" s="293"/>
      <c r="D1" s="293"/>
      <c r="E1" s="293"/>
      <c r="F1" s="1"/>
      <c r="G1" s="294" t="s">
        <v>335</v>
      </c>
      <c r="H1" s="294"/>
      <c r="I1" s="294"/>
      <c r="J1" s="294"/>
    </row>
    <row r="2" spans="1:10" s="11" customFormat="1" ht="25.5" customHeight="1" thickBot="1">
      <c r="A2" s="4" t="s">
        <v>87</v>
      </c>
      <c r="B2" s="5"/>
      <c r="C2" s="5"/>
      <c r="D2" s="5"/>
      <c r="E2" s="5"/>
      <c r="F2" s="61"/>
      <c r="G2" s="5"/>
      <c r="H2" s="5"/>
      <c r="I2" s="5"/>
      <c r="J2" s="10" t="s">
        <v>169</v>
      </c>
    </row>
    <row r="3" spans="1:10" s="11" customFormat="1" ht="16.5" customHeight="1" thickTop="1">
      <c r="A3" s="76" t="s">
        <v>102</v>
      </c>
      <c r="B3" s="80" t="s">
        <v>83</v>
      </c>
      <c r="C3" s="80" t="s">
        <v>84</v>
      </c>
      <c r="D3" s="80" t="s">
        <v>159</v>
      </c>
      <c r="E3" s="107" t="s">
        <v>160</v>
      </c>
      <c r="F3" s="13"/>
      <c r="G3" s="298" t="s">
        <v>161</v>
      </c>
      <c r="H3" s="297"/>
      <c r="I3" s="80" t="s">
        <v>162</v>
      </c>
      <c r="J3" s="81" t="s">
        <v>163</v>
      </c>
    </row>
    <row r="4" spans="1:10" s="11" customFormat="1" ht="16.5" customHeight="1">
      <c r="A4" s="76" t="s">
        <v>134</v>
      </c>
      <c r="B4" s="19"/>
      <c r="C4" s="19"/>
      <c r="D4" s="19"/>
      <c r="E4" s="13"/>
      <c r="F4" s="13"/>
      <c r="G4" s="22" t="s">
        <v>85</v>
      </c>
      <c r="H4" s="28" t="s">
        <v>86</v>
      </c>
      <c r="I4" s="19"/>
      <c r="J4" s="77"/>
    </row>
    <row r="5" spans="1:10" s="11" customFormat="1" ht="16.5" customHeight="1">
      <c r="A5" s="76" t="s">
        <v>91</v>
      </c>
      <c r="B5" s="19"/>
      <c r="C5" s="19"/>
      <c r="D5" s="19"/>
      <c r="E5" s="13"/>
      <c r="F5" s="13"/>
      <c r="G5" s="13"/>
      <c r="H5" s="77"/>
      <c r="I5" s="19"/>
      <c r="J5" s="77"/>
    </row>
    <row r="6" spans="1:10" s="11" customFormat="1" ht="16.5" customHeight="1">
      <c r="A6" s="82" t="s">
        <v>89</v>
      </c>
      <c r="B6" s="30" t="s">
        <v>4</v>
      </c>
      <c r="C6" s="30" t="s">
        <v>25</v>
      </c>
      <c r="D6" s="30" t="s">
        <v>100</v>
      </c>
      <c r="E6" s="108" t="s">
        <v>101</v>
      </c>
      <c r="F6" s="13"/>
      <c r="G6" s="15" t="s">
        <v>165</v>
      </c>
      <c r="H6" s="108" t="s">
        <v>166</v>
      </c>
      <c r="I6" s="30" t="s">
        <v>167</v>
      </c>
      <c r="J6" s="83" t="s">
        <v>168</v>
      </c>
    </row>
    <row r="7" spans="1:10" s="11" customFormat="1" ht="41.25" customHeight="1">
      <c r="A7" s="26">
        <v>2005</v>
      </c>
      <c r="B7" s="101">
        <v>502650</v>
      </c>
      <c r="C7" s="101">
        <v>261897</v>
      </c>
      <c r="D7" s="100">
        <v>213257</v>
      </c>
      <c r="E7" s="100" t="s">
        <v>99</v>
      </c>
      <c r="F7" s="101"/>
      <c r="G7" s="101">
        <v>4501</v>
      </c>
      <c r="H7" s="100" t="s">
        <v>99</v>
      </c>
      <c r="I7" s="100" t="s">
        <v>99</v>
      </c>
      <c r="J7" s="62">
        <v>22995</v>
      </c>
    </row>
    <row r="8" spans="1:10" s="11" customFormat="1" ht="41.25" customHeight="1">
      <c r="A8" s="26">
        <v>2006</v>
      </c>
      <c r="B8" s="101">
        <v>539179</v>
      </c>
      <c r="C8" s="101">
        <v>287452</v>
      </c>
      <c r="D8" s="100">
        <v>228028</v>
      </c>
      <c r="E8" s="100" t="s">
        <v>190</v>
      </c>
      <c r="F8" s="101"/>
      <c r="G8" s="101">
        <v>3040</v>
      </c>
      <c r="H8" s="100" t="s">
        <v>190</v>
      </c>
      <c r="I8" s="100" t="s">
        <v>190</v>
      </c>
      <c r="J8" s="62">
        <v>20659</v>
      </c>
    </row>
    <row r="9" spans="1:10" s="11" customFormat="1" ht="41.25" customHeight="1">
      <c r="A9" s="26">
        <v>2007</v>
      </c>
      <c r="B9" s="101">
        <v>545572</v>
      </c>
      <c r="C9" s="101">
        <v>286650</v>
      </c>
      <c r="D9" s="100">
        <v>237127</v>
      </c>
      <c r="E9" s="100" t="s">
        <v>99</v>
      </c>
      <c r="F9" s="101"/>
      <c r="G9" s="101">
        <v>1427</v>
      </c>
      <c r="H9" s="100" t="s">
        <v>99</v>
      </c>
      <c r="I9" s="100" t="s">
        <v>99</v>
      </c>
      <c r="J9" s="62">
        <v>20368</v>
      </c>
    </row>
    <row r="10" spans="1:10" s="11" customFormat="1" ht="41.25" customHeight="1">
      <c r="A10" s="26">
        <v>2008</v>
      </c>
      <c r="B10" s="101">
        <v>581999</v>
      </c>
      <c r="C10" s="101">
        <v>314484</v>
      </c>
      <c r="D10" s="101">
        <v>240573</v>
      </c>
      <c r="E10" s="100" t="s">
        <v>316</v>
      </c>
      <c r="F10" s="101"/>
      <c r="G10" s="101">
        <v>325</v>
      </c>
      <c r="H10" s="100" t="s">
        <v>316</v>
      </c>
      <c r="I10" s="100" t="s">
        <v>316</v>
      </c>
      <c r="J10" s="101">
        <v>26618</v>
      </c>
    </row>
    <row r="11" spans="1:10" s="11" customFormat="1" ht="41.25" customHeight="1">
      <c r="A11" s="73">
        <v>2009</v>
      </c>
      <c r="B11" s="111">
        <v>613067.13</v>
      </c>
      <c r="C11" s="111">
        <v>349352.14</v>
      </c>
      <c r="D11" s="111">
        <v>245860.36</v>
      </c>
      <c r="E11" s="241">
        <v>16368.64</v>
      </c>
      <c r="F11" s="111"/>
      <c r="G11" s="111">
        <v>1209.35</v>
      </c>
      <c r="H11" s="241" t="s">
        <v>325</v>
      </c>
      <c r="I11" s="241" t="s">
        <v>325</v>
      </c>
      <c r="J11" s="111">
        <v>276.64</v>
      </c>
    </row>
    <row r="12" spans="1:10" s="11" customFormat="1" ht="41.25" customHeight="1">
      <c r="A12" s="74" t="s">
        <v>317</v>
      </c>
      <c r="B12" s="101">
        <v>245049.33</v>
      </c>
      <c r="C12" s="101">
        <v>129057.56</v>
      </c>
      <c r="D12" s="101">
        <v>114472.96</v>
      </c>
      <c r="E12" s="101">
        <v>248.88</v>
      </c>
      <c r="F12" s="100"/>
      <c r="G12" s="101">
        <v>1182.83</v>
      </c>
      <c r="H12" s="224">
        <v>0</v>
      </c>
      <c r="I12" s="224">
        <v>0</v>
      </c>
      <c r="J12" s="62">
        <v>87.1</v>
      </c>
    </row>
    <row r="13" spans="1:10" s="11" customFormat="1" ht="41.25" customHeight="1">
      <c r="A13" s="74" t="s">
        <v>318</v>
      </c>
      <c r="B13" s="101">
        <v>19845.27</v>
      </c>
      <c r="C13" s="101">
        <v>13060.05</v>
      </c>
      <c r="D13" s="101">
        <v>6785.22</v>
      </c>
      <c r="E13" s="224">
        <v>0</v>
      </c>
      <c r="F13" s="100"/>
      <c r="G13" s="224">
        <v>0</v>
      </c>
      <c r="H13" s="224">
        <v>0</v>
      </c>
      <c r="I13" s="224">
        <v>0</v>
      </c>
      <c r="J13" s="230">
        <v>0</v>
      </c>
    </row>
    <row r="14" spans="1:10" s="11" customFormat="1" ht="41.25" customHeight="1">
      <c r="A14" s="74" t="s">
        <v>319</v>
      </c>
      <c r="B14" s="101">
        <v>24508.37</v>
      </c>
      <c r="C14" s="101">
        <v>18184.04</v>
      </c>
      <c r="D14" s="101">
        <v>6324.33</v>
      </c>
      <c r="E14" s="224">
        <v>0</v>
      </c>
      <c r="F14" s="100"/>
      <c r="G14" s="224">
        <v>0</v>
      </c>
      <c r="H14" s="224">
        <v>0</v>
      </c>
      <c r="I14" s="224">
        <v>0</v>
      </c>
      <c r="J14" s="230">
        <v>0</v>
      </c>
    </row>
    <row r="15" spans="1:10" s="41" customFormat="1" ht="41.25" customHeight="1">
      <c r="A15" s="74" t="s">
        <v>320</v>
      </c>
      <c r="B15" s="101">
        <v>204502.45</v>
      </c>
      <c r="C15" s="101">
        <v>109052.47</v>
      </c>
      <c r="D15" s="101">
        <v>87855.73</v>
      </c>
      <c r="E15" s="101">
        <v>7499.97</v>
      </c>
      <c r="F15" s="100"/>
      <c r="G15" s="101">
        <v>26.52</v>
      </c>
      <c r="H15" s="224">
        <v>0</v>
      </c>
      <c r="I15" s="224">
        <v>0</v>
      </c>
      <c r="J15" s="101">
        <v>67.76</v>
      </c>
    </row>
    <row r="16" spans="1:10" ht="41.25" customHeight="1">
      <c r="A16" s="74" t="s">
        <v>321</v>
      </c>
      <c r="B16" s="101">
        <v>50625.57</v>
      </c>
      <c r="C16" s="112">
        <v>25639.34</v>
      </c>
      <c r="D16" s="112">
        <v>16366.44</v>
      </c>
      <c r="E16" s="112">
        <v>8619.79</v>
      </c>
      <c r="F16" s="112"/>
      <c r="G16" s="227">
        <v>0</v>
      </c>
      <c r="H16" s="227">
        <v>0</v>
      </c>
      <c r="I16" s="228">
        <v>0</v>
      </c>
      <c r="J16" s="230">
        <v>0</v>
      </c>
    </row>
    <row r="17" spans="1:10" ht="41.25" customHeight="1">
      <c r="A17" s="74" t="s">
        <v>322</v>
      </c>
      <c r="B17" s="101">
        <v>33229.71</v>
      </c>
      <c r="C17" s="112">
        <v>30427.39</v>
      </c>
      <c r="D17" s="112">
        <v>2802.32</v>
      </c>
      <c r="E17" s="224">
        <v>0</v>
      </c>
      <c r="F17" s="112"/>
      <c r="G17" s="227">
        <v>0</v>
      </c>
      <c r="H17" s="227">
        <v>0</v>
      </c>
      <c r="I17" s="228">
        <v>0</v>
      </c>
      <c r="J17" s="227">
        <v>0</v>
      </c>
    </row>
    <row r="18" spans="1:10" ht="41.25" customHeight="1" thickBot="1">
      <c r="A18" s="75" t="s">
        <v>323</v>
      </c>
      <c r="B18" s="281">
        <v>35306.43</v>
      </c>
      <c r="C18" s="115">
        <v>23931.29</v>
      </c>
      <c r="D18" s="115">
        <v>11253.36</v>
      </c>
      <c r="E18" s="229">
        <v>0</v>
      </c>
      <c r="F18" s="112"/>
      <c r="G18" s="229">
        <v>0</v>
      </c>
      <c r="H18" s="229">
        <v>0</v>
      </c>
      <c r="I18" s="229">
        <v>0</v>
      </c>
      <c r="J18" s="229">
        <v>121.78</v>
      </c>
    </row>
    <row r="19" spans="1:10" ht="19.5" customHeight="1" thickTop="1">
      <c r="A19" s="48" t="s">
        <v>215</v>
      </c>
      <c r="D19" s="57"/>
      <c r="E19" s="72"/>
      <c r="F19" s="56"/>
      <c r="J19" s="53"/>
    </row>
  </sheetData>
  <mergeCells count="3">
    <mergeCell ref="A1:E1"/>
    <mergeCell ref="G1:J1"/>
    <mergeCell ref="G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T101"/>
  <sheetViews>
    <sheetView view="pageBreakPreview" zoomScaleSheetLayoutView="100" workbookViewId="0" topLeftCell="A1">
      <pane xSplit="1" ySplit="8" topLeftCell="E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7" sqref="T7"/>
    </sheetView>
  </sheetViews>
  <sheetFormatPr defaultColWidth="8.88671875" defaultRowHeight="13.5"/>
  <cols>
    <col min="1" max="1" width="9.77734375" style="54" customWidth="1"/>
    <col min="2" max="9" width="9.4453125" style="56" customWidth="1"/>
    <col min="10" max="10" width="2.77734375" style="56" customWidth="1"/>
    <col min="11" max="11" width="7.4453125" style="56" customWidth="1"/>
    <col min="12" max="12" width="6.99609375" style="72" customWidth="1"/>
    <col min="13" max="19" width="6.99609375" style="56" customWidth="1"/>
    <col min="20" max="20" width="7.4453125" style="56" customWidth="1"/>
    <col min="21" max="16384" width="8.88671875" style="53" customWidth="1"/>
  </cols>
  <sheetData>
    <row r="1" spans="1:20" s="116" customFormat="1" ht="45" customHeight="1">
      <c r="A1" s="293" t="s">
        <v>216</v>
      </c>
      <c r="B1" s="293"/>
      <c r="C1" s="293"/>
      <c r="D1" s="293"/>
      <c r="E1" s="293"/>
      <c r="F1" s="293"/>
      <c r="G1" s="293"/>
      <c r="H1" s="293"/>
      <c r="I1" s="293"/>
      <c r="J1" s="2"/>
      <c r="K1" s="313" t="s">
        <v>217</v>
      </c>
      <c r="L1" s="314"/>
      <c r="M1" s="314"/>
      <c r="N1" s="314"/>
      <c r="O1" s="314"/>
      <c r="P1" s="314"/>
      <c r="Q1" s="314"/>
      <c r="R1" s="314"/>
      <c r="S1" s="314"/>
      <c r="T1" s="314"/>
    </row>
    <row r="2" spans="1:20" s="11" customFormat="1" ht="25.5" customHeight="1" thickBot="1">
      <c r="A2" s="4" t="s">
        <v>218</v>
      </c>
      <c r="B2" s="5"/>
      <c r="C2" s="117"/>
      <c r="D2" s="117"/>
      <c r="E2" s="117"/>
      <c r="F2" s="118"/>
      <c r="G2" s="117"/>
      <c r="H2" s="117"/>
      <c r="I2" s="117"/>
      <c r="J2" s="119"/>
      <c r="K2" s="118"/>
      <c r="L2" s="118"/>
      <c r="M2" s="117"/>
      <c r="N2" s="117"/>
      <c r="O2" s="117"/>
      <c r="P2" s="118"/>
      <c r="Q2" s="117"/>
      <c r="R2" s="117"/>
      <c r="S2" s="117"/>
      <c r="T2" s="10" t="s">
        <v>219</v>
      </c>
    </row>
    <row r="3" spans="1:20" s="11" customFormat="1" ht="16.5" customHeight="1" thickTop="1">
      <c r="A3" s="128"/>
      <c r="B3" s="129" t="s">
        <v>32</v>
      </c>
      <c r="C3" s="129" t="s">
        <v>220</v>
      </c>
      <c r="D3" s="130" t="s">
        <v>221</v>
      </c>
      <c r="E3" s="130" t="s">
        <v>222</v>
      </c>
      <c r="F3" s="318" t="s">
        <v>223</v>
      </c>
      <c r="G3" s="316"/>
      <c r="H3" s="316"/>
      <c r="I3" s="316"/>
      <c r="J3" s="131"/>
      <c r="K3" s="315" t="s">
        <v>34</v>
      </c>
      <c r="L3" s="316"/>
      <c r="M3" s="316"/>
      <c r="N3" s="316"/>
      <c r="O3" s="317"/>
      <c r="P3" s="319" t="s">
        <v>224</v>
      </c>
      <c r="Q3" s="320"/>
      <c r="R3" s="320"/>
      <c r="S3" s="321"/>
      <c r="T3" s="132" t="s">
        <v>225</v>
      </c>
    </row>
    <row r="4" spans="1:20" s="11" customFormat="1" ht="16.5" customHeight="1">
      <c r="A4" s="133" t="s">
        <v>226</v>
      </c>
      <c r="B4" s="134"/>
      <c r="C4" s="134"/>
      <c r="D4" s="76" t="s">
        <v>227</v>
      </c>
      <c r="E4" s="134" t="s">
        <v>36</v>
      </c>
      <c r="F4" s="307" t="s">
        <v>228</v>
      </c>
      <c r="G4" s="308"/>
      <c r="H4" s="308"/>
      <c r="I4" s="308"/>
      <c r="J4" s="131"/>
      <c r="K4" s="308" t="s">
        <v>229</v>
      </c>
      <c r="L4" s="308"/>
      <c r="M4" s="308"/>
      <c r="N4" s="309"/>
      <c r="O4" s="130" t="s">
        <v>35</v>
      </c>
      <c r="P4" s="304" t="s">
        <v>230</v>
      </c>
      <c r="Q4" s="305"/>
      <c r="R4" s="305"/>
      <c r="S4" s="306"/>
      <c r="T4" s="140" t="s">
        <v>231</v>
      </c>
    </row>
    <row r="5" spans="1:20" s="11" customFormat="1" ht="16.5" customHeight="1">
      <c r="A5" s="133"/>
      <c r="B5" s="134"/>
      <c r="C5" s="134"/>
      <c r="D5" s="76"/>
      <c r="E5" s="134"/>
      <c r="F5" s="301" t="s">
        <v>232</v>
      </c>
      <c r="G5" s="302"/>
      <c r="H5" s="302"/>
      <c r="I5" s="302"/>
      <c r="J5" s="131"/>
      <c r="K5" s="302" t="s">
        <v>233</v>
      </c>
      <c r="L5" s="302"/>
      <c r="M5" s="302"/>
      <c r="N5" s="303"/>
      <c r="O5" s="134" t="s">
        <v>36</v>
      </c>
      <c r="P5" s="310" t="s">
        <v>234</v>
      </c>
      <c r="Q5" s="311"/>
      <c r="R5" s="312"/>
      <c r="S5" s="130" t="s">
        <v>35</v>
      </c>
      <c r="T5" s="139" t="s">
        <v>235</v>
      </c>
    </row>
    <row r="6" spans="1:20" s="11" customFormat="1" ht="16.5" customHeight="1">
      <c r="A6" s="212"/>
      <c r="B6" s="209"/>
      <c r="C6" s="205"/>
      <c r="D6" s="205"/>
      <c r="E6" s="205"/>
      <c r="F6" s="130" t="s">
        <v>17</v>
      </c>
      <c r="G6" s="130" t="s">
        <v>236</v>
      </c>
      <c r="H6" s="130" t="s">
        <v>237</v>
      </c>
      <c r="I6" s="135" t="s">
        <v>38</v>
      </c>
      <c r="J6" s="131"/>
      <c r="K6" s="136" t="s">
        <v>17</v>
      </c>
      <c r="L6" s="130" t="s">
        <v>236</v>
      </c>
      <c r="M6" s="130" t="s">
        <v>237</v>
      </c>
      <c r="N6" s="130" t="s">
        <v>38</v>
      </c>
      <c r="P6" s="130" t="s">
        <v>17</v>
      </c>
      <c r="Q6" s="130" t="s">
        <v>39</v>
      </c>
      <c r="R6" s="130" t="s">
        <v>41</v>
      </c>
      <c r="S6" s="134" t="s">
        <v>36</v>
      </c>
      <c r="T6" s="120" t="s">
        <v>238</v>
      </c>
    </row>
    <row r="7" spans="1:20" s="11" customFormat="1" ht="16.5" customHeight="1">
      <c r="A7" s="133" t="s">
        <v>239</v>
      </c>
      <c r="B7" s="134" t="s">
        <v>240</v>
      </c>
      <c r="C7" s="134" t="s">
        <v>241</v>
      </c>
      <c r="D7" s="134" t="s">
        <v>242</v>
      </c>
      <c r="E7" s="134"/>
      <c r="G7" s="200" t="s">
        <v>243</v>
      </c>
      <c r="H7" s="200" t="s">
        <v>244</v>
      </c>
      <c r="I7" s="201" t="s">
        <v>245</v>
      </c>
      <c r="J7" s="131"/>
      <c r="L7" s="202" t="s">
        <v>243</v>
      </c>
      <c r="M7" s="202" t="s">
        <v>244</v>
      </c>
      <c r="N7" s="202" t="s">
        <v>245</v>
      </c>
      <c r="P7" s="205"/>
      <c r="Q7" s="205"/>
      <c r="R7" s="205"/>
      <c r="S7" s="205"/>
      <c r="T7" s="206" t="s">
        <v>246</v>
      </c>
    </row>
    <row r="8" spans="1:20" s="11" customFormat="1" ht="16.5" customHeight="1">
      <c r="A8" s="196"/>
      <c r="B8" s="210" t="s">
        <v>247</v>
      </c>
      <c r="C8" s="155" t="s">
        <v>248</v>
      </c>
      <c r="D8" s="155" t="s">
        <v>249</v>
      </c>
      <c r="E8" s="211" t="s">
        <v>33</v>
      </c>
      <c r="F8" s="197" t="s">
        <v>4</v>
      </c>
      <c r="G8" s="207" t="s">
        <v>250</v>
      </c>
      <c r="H8" s="207" t="s">
        <v>251</v>
      </c>
      <c r="I8" s="208" t="s">
        <v>252</v>
      </c>
      <c r="J8" s="131"/>
      <c r="K8" s="196" t="s">
        <v>4</v>
      </c>
      <c r="L8" s="203" t="s">
        <v>250</v>
      </c>
      <c r="M8" s="203" t="s">
        <v>251</v>
      </c>
      <c r="N8" s="203" t="s">
        <v>252</v>
      </c>
      <c r="O8" s="197" t="s">
        <v>37</v>
      </c>
      <c r="P8" s="197" t="s">
        <v>242</v>
      </c>
      <c r="Q8" s="197" t="s">
        <v>40</v>
      </c>
      <c r="R8" s="197" t="s">
        <v>42</v>
      </c>
      <c r="S8" s="197" t="s">
        <v>37</v>
      </c>
      <c r="T8" s="204" t="s">
        <v>253</v>
      </c>
    </row>
    <row r="9" spans="1:20" ht="93.75" customHeight="1">
      <c r="A9" s="121">
        <v>2005</v>
      </c>
      <c r="B9" s="213" t="s">
        <v>254</v>
      </c>
      <c r="C9" s="213" t="s">
        <v>255</v>
      </c>
      <c r="D9" s="233">
        <v>24912</v>
      </c>
      <c r="E9" s="233">
        <v>533.64</v>
      </c>
      <c r="F9" s="233">
        <v>11331</v>
      </c>
      <c r="G9" s="233" t="s">
        <v>255</v>
      </c>
      <c r="H9" s="233">
        <v>7490</v>
      </c>
      <c r="I9" s="233">
        <v>3841</v>
      </c>
      <c r="J9" s="213"/>
      <c r="K9" s="213" t="s">
        <v>255</v>
      </c>
      <c r="L9" s="213" t="s">
        <v>255</v>
      </c>
      <c r="M9" s="213" t="s">
        <v>255</v>
      </c>
      <c r="N9" s="215" t="s">
        <v>255</v>
      </c>
      <c r="O9" s="123">
        <v>3.33</v>
      </c>
      <c r="P9" s="233">
        <v>13581</v>
      </c>
      <c r="Q9" s="213" t="s">
        <v>255</v>
      </c>
      <c r="R9" s="213">
        <v>13581</v>
      </c>
      <c r="S9" s="122">
        <v>530.31</v>
      </c>
      <c r="T9" s="123">
        <v>45.5</v>
      </c>
    </row>
    <row r="10" spans="1:20" ht="93.75" customHeight="1">
      <c r="A10" s="121">
        <v>2006</v>
      </c>
      <c r="B10" s="213" t="s">
        <v>191</v>
      </c>
      <c r="C10" s="213" t="s">
        <v>190</v>
      </c>
      <c r="D10" s="233">
        <v>24420</v>
      </c>
      <c r="E10" s="233">
        <v>533.46</v>
      </c>
      <c r="F10" s="233">
        <v>10307</v>
      </c>
      <c r="G10" s="233" t="s">
        <v>190</v>
      </c>
      <c r="H10" s="233">
        <v>6764</v>
      </c>
      <c r="I10" s="233">
        <v>3543</v>
      </c>
      <c r="J10" s="213"/>
      <c r="K10" s="213" t="s">
        <v>190</v>
      </c>
      <c r="L10" s="213" t="s">
        <v>190</v>
      </c>
      <c r="M10" s="213" t="s">
        <v>190</v>
      </c>
      <c r="N10" s="215" t="s">
        <v>190</v>
      </c>
      <c r="O10" s="123">
        <v>3.33</v>
      </c>
      <c r="P10" s="233">
        <v>14113</v>
      </c>
      <c r="Q10" s="213" t="s">
        <v>190</v>
      </c>
      <c r="R10" s="213">
        <v>14113</v>
      </c>
      <c r="S10" s="122">
        <v>530.14</v>
      </c>
      <c r="T10" s="123">
        <v>42.21</v>
      </c>
    </row>
    <row r="11" spans="1:20" ht="93.75" customHeight="1">
      <c r="A11" s="121">
        <v>2007</v>
      </c>
      <c r="B11" s="213" t="s">
        <v>191</v>
      </c>
      <c r="C11" s="213" t="s">
        <v>190</v>
      </c>
      <c r="D11" s="233">
        <v>26912</v>
      </c>
      <c r="E11" s="233">
        <v>533.64</v>
      </c>
      <c r="F11" s="233">
        <v>11914</v>
      </c>
      <c r="G11" s="233" t="s">
        <v>190</v>
      </c>
      <c r="H11" s="233">
        <v>8760</v>
      </c>
      <c r="I11" s="233">
        <v>3154</v>
      </c>
      <c r="J11" s="213"/>
      <c r="K11" s="213" t="s">
        <v>190</v>
      </c>
      <c r="L11" s="213" t="s">
        <v>190</v>
      </c>
      <c r="M11" s="213" t="s">
        <v>190</v>
      </c>
      <c r="N11" s="215" t="s">
        <v>190</v>
      </c>
      <c r="O11" s="123">
        <v>3.12</v>
      </c>
      <c r="P11" s="233">
        <v>14998</v>
      </c>
      <c r="Q11" s="213" t="s">
        <v>190</v>
      </c>
      <c r="R11" s="213">
        <v>14998</v>
      </c>
      <c r="S11" s="122">
        <v>530.52</v>
      </c>
      <c r="T11" s="123">
        <v>44.27</v>
      </c>
    </row>
    <row r="12" spans="1:20" ht="93.75" customHeight="1">
      <c r="A12" s="121">
        <v>2008</v>
      </c>
      <c r="B12" s="262" t="s">
        <v>254</v>
      </c>
      <c r="C12" s="263" t="s">
        <v>255</v>
      </c>
      <c r="D12" s="262">
        <v>24132</v>
      </c>
      <c r="E12" s="233">
        <v>533.64</v>
      </c>
      <c r="F12" s="262">
        <v>11173</v>
      </c>
      <c r="G12" s="265">
        <v>0</v>
      </c>
      <c r="H12" s="266">
        <v>8158</v>
      </c>
      <c r="I12" s="266">
        <v>3015</v>
      </c>
      <c r="J12" s="262"/>
      <c r="K12" s="263" t="s">
        <v>255</v>
      </c>
      <c r="L12" s="265" t="s">
        <v>255</v>
      </c>
      <c r="M12" s="265" t="s">
        <v>255</v>
      </c>
      <c r="N12" s="263" t="s">
        <v>255</v>
      </c>
      <c r="O12" s="267">
        <v>3.12</v>
      </c>
      <c r="P12" s="266">
        <v>12959</v>
      </c>
      <c r="Q12" s="262">
        <v>403</v>
      </c>
      <c r="R12" s="266">
        <v>12556</v>
      </c>
      <c r="S12" s="264">
        <v>530.52</v>
      </c>
      <c r="T12" s="267">
        <v>46.3</v>
      </c>
    </row>
    <row r="13" spans="1:20" ht="93.75" customHeight="1" thickBot="1">
      <c r="A13" s="144">
        <v>2009</v>
      </c>
      <c r="B13" s="268" t="s">
        <v>254</v>
      </c>
      <c r="C13" s="231"/>
      <c r="D13" s="124">
        <v>23740</v>
      </c>
      <c r="E13" s="125">
        <v>533.6</v>
      </c>
      <c r="F13" s="124">
        <v>12769</v>
      </c>
      <c r="G13" s="232">
        <v>0</v>
      </c>
      <c r="H13" s="126">
        <v>7620</v>
      </c>
      <c r="I13" s="126">
        <v>5149</v>
      </c>
      <c r="J13" s="124"/>
      <c r="K13" s="231">
        <f>SUM(L13:N13)</f>
        <v>0</v>
      </c>
      <c r="L13" s="232">
        <v>0</v>
      </c>
      <c r="M13" s="232">
        <v>0</v>
      </c>
      <c r="N13" s="231">
        <v>0</v>
      </c>
      <c r="O13" s="127">
        <v>6.8</v>
      </c>
      <c r="P13" s="126">
        <f>SUM(Q13:R13)</f>
        <v>10971</v>
      </c>
      <c r="Q13" s="124">
        <v>361</v>
      </c>
      <c r="R13" s="126">
        <v>10610</v>
      </c>
      <c r="S13" s="125">
        <v>526.9</v>
      </c>
      <c r="T13" s="127">
        <v>53.8</v>
      </c>
    </row>
    <row r="14" spans="1:20" ht="19.5" customHeight="1" thickTop="1">
      <c r="A14" s="48" t="s">
        <v>215</v>
      </c>
      <c r="D14" s="57"/>
      <c r="E14" s="7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12.75" customHeight="1">
      <c r="A15" s="53"/>
      <c r="B15" s="59"/>
      <c r="C15" s="59"/>
      <c r="D15" s="59"/>
      <c r="E15" s="59"/>
      <c r="F15" s="59"/>
      <c r="G15" s="59"/>
      <c r="H15" s="59"/>
      <c r="I15" s="59"/>
      <c r="J15" s="59"/>
      <c r="K15" s="59"/>
      <c r="M15" s="59"/>
      <c r="N15" s="59"/>
      <c r="O15" s="59"/>
      <c r="P15" s="59"/>
      <c r="Q15" s="59"/>
      <c r="R15" s="59"/>
      <c r="S15" s="59"/>
      <c r="T15" s="59"/>
    </row>
    <row r="16" spans="1:20" ht="13.5">
      <c r="A16" s="53"/>
      <c r="B16" s="59"/>
      <c r="C16" s="59"/>
      <c r="D16" s="59"/>
      <c r="E16" s="59"/>
      <c r="F16" s="59"/>
      <c r="G16" s="59"/>
      <c r="H16" s="59"/>
      <c r="I16" s="59"/>
      <c r="J16" s="59"/>
      <c r="K16" s="59"/>
      <c r="M16" s="59"/>
      <c r="N16" s="59"/>
      <c r="O16" s="59"/>
      <c r="P16" s="59"/>
      <c r="Q16" s="59"/>
      <c r="R16" s="59"/>
      <c r="S16" s="59"/>
      <c r="T16" s="59"/>
    </row>
    <row r="17" spans="1:20" ht="13.5">
      <c r="A17" s="53"/>
      <c r="B17" s="59"/>
      <c r="C17" s="59"/>
      <c r="D17" s="59"/>
      <c r="E17" s="59"/>
      <c r="F17" s="59"/>
      <c r="G17" s="59"/>
      <c r="H17" s="59"/>
      <c r="I17" s="59"/>
      <c r="J17" s="59"/>
      <c r="K17" s="59"/>
      <c r="M17" s="59"/>
      <c r="N17" s="59"/>
      <c r="O17" s="59"/>
      <c r="P17" s="59"/>
      <c r="Q17" s="59"/>
      <c r="R17" s="59"/>
      <c r="S17" s="59"/>
      <c r="T17" s="59"/>
    </row>
    <row r="18" spans="1:20" ht="13.5">
      <c r="A18" s="53"/>
      <c r="B18" s="59"/>
      <c r="C18" s="59"/>
      <c r="D18" s="59"/>
      <c r="E18" s="59"/>
      <c r="F18" s="59"/>
      <c r="G18" s="59"/>
      <c r="H18" s="59"/>
      <c r="I18" s="59"/>
      <c r="J18" s="59"/>
      <c r="K18" s="59"/>
      <c r="M18" s="59"/>
      <c r="N18" s="59"/>
      <c r="O18" s="59"/>
      <c r="P18" s="59"/>
      <c r="Q18" s="59"/>
      <c r="R18" s="59"/>
      <c r="S18" s="59"/>
      <c r="T18" s="59"/>
    </row>
    <row r="19" spans="1:20" ht="13.5">
      <c r="A19" s="53"/>
      <c r="B19" s="59"/>
      <c r="C19" s="59"/>
      <c r="D19" s="59"/>
      <c r="E19" s="59"/>
      <c r="F19" s="59"/>
      <c r="G19" s="59"/>
      <c r="H19" s="59"/>
      <c r="I19" s="59"/>
      <c r="J19" s="59"/>
      <c r="K19" s="59"/>
      <c r="M19" s="59"/>
      <c r="N19" s="59"/>
      <c r="O19" s="59"/>
      <c r="P19" s="59"/>
      <c r="Q19" s="59"/>
      <c r="R19" s="59"/>
      <c r="S19" s="59"/>
      <c r="T19" s="59"/>
    </row>
    <row r="20" spans="1:20" ht="13.5">
      <c r="A20" s="53"/>
      <c r="B20" s="59"/>
      <c r="C20" s="59"/>
      <c r="D20" s="59"/>
      <c r="E20" s="59"/>
      <c r="F20" s="59"/>
      <c r="G20" s="59"/>
      <c r="H20" s="59"/>
      <c r="I20" s="59"/>
      <c r="J20" s="59"/>
      <c r="K20" s="59"/>
      <c r="M20" s="59"/>
      <c r="N20" s="59"/>
      <c r="O20" s="59"/>
      <c r="P20" s="59"/>
      <c r="Q20" s="59"/>
      <c r="R20" s="59"/>
      <c r="S20" s="59"/>
      <c r="T20" s="59"/>
    </row>
    <row r="21" spans="1:20" ht="13.5">
      <c r="A21" s="53"/>
      <c r="B21" s="59"/>
      <c r="C21" s="59"/>
      <c r="D21" s="59"/>
      <c r="E21" s="59"/>
      <c r="F21" s="59"/>
      <c r="G21" s="59"/>
      <c r="H21" s="59"/>
      <c r="I21" s="59"/>
      <c r="J21" s="59"/>
      <c r="K21" s="59"/>
      <c r="M21" s="59"/>
      <c r="N21" s="59"/>
      <c r="O21" s="59"/>
      <c r="P21" s="59"/>
      <c r="Q21" s="59"/>
      <c r="R21" s="59"/>
      <c r="S21" s="59"/>
      <c r="T21" s="59"/>
    </row>
    <row r="22" spans="1:20" ht="13.5">
      <c r="A22" s="53"/>
      <c r="B22" s="59"/>
      <c r="C22" s="59"/>
      <c r="D22" s="59"/>
      <c r="E22" s="59"/>
      <c r="F22" s="59"/>
      <c r="G22" s="59"/>
      <c r="H22" s="59"/>
      <c r="I22" s="59"/>
      <c r="J22" s="59"/>
      <c r="K22" s="59"/>
      <c r="M22" s="59"/>
      <c r="N22" s="59"/>
      <c r="O22" s="59"/>
      <c r="P22" s="59"/>
      <c r="Q22" s="59"/>
      <c r="R22" s="59"/>
      <c r="S22" s="59"/>
      <c r="T22" s="59"/>
    </row>
    <row r="23" spans="1:20" ht="13.5">
      <c r="A23" s="53"/>
      <c r="B23" s="59"/>
      <c r="C23" s="59"/>
      <c r="D23" s="59"/>
      <c r="E23" s="59"/>
      <c r="F23" s="59"/>
      <c r="G23" s="59"/>
      <c r="H23" s="59"/>
      <c r="I23" s="59"/>
      <c r="J23" s="59"/>
      <c r="K23" s="59"/>
      <c r="M23" s="59"/>
      <c r="N23" s="59"/>
      <c r="O23" s="59"/>
      <c r="P23" s="59"/>
      <c r="Q23" s="59"/>
      <c r="R23" s="59"/>
      <c r="S23" s="59"/>
      <c r="T23" s="59"/>
    </row>
    <row r="24" spans="1:20" ht="13.5">
      <c r="A24" s="53"/>
      <c r="B24" s="59"/>
      <c r="C24" s="59"/>
      <c r="D24" s="59"/>
      <c r="E24" s="59"/>
      <c r="F24" s="59"/>
      <c r="G24" s="59"/>
      <c r="H24" s="59"/>
      <c r="I24" s="59"/>
      <c r="J24" s="59"/>
      <c r="K24" s="59"/>
      <c r="M24" s="59"/>
      <c r="N24" s="59"/>
      <c r="O24" s="59"/>
      <c r="P24" s="59"/>
      <c r="Q24" s="59"/>
      <c r="R24" s="59"/>
      <c r="S24" s="59"/>
      <c r="T24" s="59"/>
    </row>
    <row r="25" spans="1:20" ht="13.5">
      <c r="A25" s="53"/>
      <c r="B25" s="59"/>
      <c r="C25" s="59"/>
      <c r="D25" s="59"/>
      <c r="E25" s="59"/>
      <c r="F25" s="59"/>
      <c r="G25" s="59"/>
      <c r="H25" s="59"/>
      <c r="I25" s="59"/>
      <c r="J25" s="59"/>
      <c r="K25" s="59"/>
      <c r="M25" s="59"/>
      <c r="N25" s="59"/>
      <c r="O25" s="59"/>
      <c r="P25" s="59"/>
      <c r="Q25" s="59"/>
      <c r="R25" s="59"/>
      <c r="S25" s="59"/>
      <c r="T25" s="59"/>
    </row>
    <row r="26" spans="1:20" ht="13.5">
      <c r="A26" s="53"/>
      <c r="B26" s="59"/>
      <c r="C26" s="59"/>
      <c r="D26" s="59"/>
      <c r="E26" s="59"/>
      <c r="F26" s="59"/>
      <c r="G26" s="59"/>
      <c r="H26" s="59"/>
      <c r="I26" s="59"/>
      <c r="J26" s="59"/>
      <c r="K26" s="59"/>
      <c r="M26" s="59"/>
      <c r="N26" s="59"/>
      <c r="O26" s="59"/>
      <c r="P26" s="59"/>
      <c r="Q26" s="59"/>
      <c r="R26" s="59"/>
      <c r="S26" s="59"/>
      <c r="T26" s="59"/>
    </row>
    <row r="27" spans="1:20" ht="13.5">
      <c r="A27" s="53"/>
      <c r="B27" s="59"/>
      <c r="C27" s="59"/>
      <c r="D27" s="59"/>
      <c r="E27" s="59"/>
      <c r="F27" s="59"/>
      <c r="G27" s="59"/>
      <c r="H27" s="59"/>
      <c r="I27" s="59"/>
      <c r="J27" s="59"/>
      <c r="K27" s="59"/>
      <c r="M27" s="59"/>
      <c r="N27" s="59"/>
      <c r="O27" s="59"/>
      <c r="P27" s="59"/>
      <c r="Q27" s="59"/>
      <c r="R27" s="59"/>
      <c r="S27" s="59"/>
      <c r="T27" s="59"/>
    </row>
    <row r="28" spans="1:20" ht="13.5">
      <c r="A28" s="53"/>
      <c r="B28" s="59"/>
      <c r="C28" s="59"/>
      <c r="D28" s="59"/>
      <c r="E28" s="59"/>
      <c r="F28" s="59"/>
      <c r="G28" s="59"/>
      <c r="H28" s="59"/>
      <c r="I28" s="59"/>
      <c r="J28" s="59"/>
      <c r="K28" s="59"/>
      <c r="M28" s="59"/>
      <c r="N28" s="59"/>
      <c r="O28" s="59"/>
      <c r="P28" s="59"/>
      <c r="Q28" s="59"/>
      <c r="R28" s="59"/>
      <c r="S28" s="59"/>
      <c r="T28" s="59"/>
    </row>
    <row r="29" spans="1:20" ht="13.5">
      <c r="A29" s="53"/>
      <c r="B29" s="59"/>
      <c r="C29" s="59"/>
      <c r="D29" s="59"/>
      <c r="E29" s="59"/>
      <c r="F29" s="59"/>
      <c r="G29" s="59"/>
      <c r="H29" s="59"/>
      <c r="I29" s="59"/>
      <c r="J29" s="59"/>
      <c r="K29" s="59"/>
      <c r="M29" s="59"/>
      <c r="N29" s="59"/>
      <c r="O29" s="59"/>
      <c r="P29" s="59"/>
      <c r="Q29" s="59"/>
      <c r="R29" s="59"/>
      <c r="S29" s="59"/>
      <c r="T29" s="59"/>
    </row>
    <row r="30" spans="1:20" ht="13.5">
      <c r="A30" s="53"/>
      <c r="B30" s="59"/>
      <c r="C30" s="59"/>
      <c r="D30" s="59"/>
      <c r="E30" s="59"/>
      <c r="F30" s="59"/>
      <c r="G30" s="59"/>
      <c r="H30" s="59"/>
      <c r="I30" s="59"/>
      <c r="J30" s="59"/>
      <c r="K30" s="59"/>
      <c r="M30" s="59"/>
      <c r="N30" s="59"/>
      <c r="O30" s="59"/>
      <c r="P30" s="59"/>
      <c r="Q30" s="59"/>
      <c r="R30" s="59"/>
      <c r="S30" s="59"/>
      <c r="T30" s="59"/>
    </row>
    <row r="31" spans="1:20" ht="13.5">
      <c r="A31" s="53"/>
      <c r="B31" s="59"/>
      <c r="C31" s="59"/>
      <c r="D31" s="59"/>
      <c r="E31" s="59"/>
      <c r="F31" s="59"/>
      <c r="G31" s="59"/>
      <c r="H31" s="59"/>
      <c r="I31" s="59"/>
      <c r="J31" s="59"/>
      <c r="K31" s="59"/>
      <c r="M31" s="59"/>
      <c r="N31" s="59"/>
      <c r="O31" s="59"/>
      <c r="P31" s="59"/>
      <c r="Q31" s="59"/>
      <c r="R31" s="59"/>
      <c r="S31" s="59"/>
      <c r="T31" s="59"/>
    </row>
    <row r="32" spans="1:20" ht="13.5">
      <c r="A32" s="53"/>
      <c r="B32" s="59"/>
      <c r="C32" s="59"/>
      <c r="D32" s="59"/>
      <c r="E32" s="59"/>
      <c r="F32" s="59"/>
      <c r="G32" s="59"/>
      <c r="H32" s="59"/>
      <c r="I32" s="59"/>
      <c r="J32" s="59"/>
      <c r="K32" s="59"/>
      <c r="M32" s="59"/>
      <c r="N32" s="59"/>
      <c r="O32" s="59"/>
      <c r="P32" s="59"/>
      <c r="Q32" s="59"/>
      <c r="R32" s="59"/>
      <c r="S32" s="59"/>
      <c r="T32" s="59"/>
    </row>
    <row r="33" spans="1:20" ht="13.5">
      <c r="A33" s="53"/>
      <c r="B33" s="59"/>
      <c r="C33" s="59"/>
      <c r="D33" s="59"/>
      <c r="E33" s="59"/>
      <c r="F33" s="59"/>
      <c r="G33" s="59"/>
      <c r="H33" s="59"/>
      <c r="I33" s="59"/>
      <c r="J33" s="59"/>
      <c r="K33" s="59"/>
      <c r="M33" s="59"/>
      <c r="N33" s="59"/>
      <c r="O33" s="59"/>
      <c r="P33" s="59"/>
      <c r="Q33" s="59"/>
      <c r="R33" s="59"/>
      <c r="S33" s="59"/>
      <c r="T33" s="59"/>
    </row>
    <row r="34" spans="1:20" ht="13.5">
      <c r="A34" s="53"/>
      <c r="B34" s="59"/>
      <c r="C34" s="59"/>
      <c r="D34" s="59"/>
      <c r="E34" s="59"/>
      <c r="F34" s="59"/>
      <c r="G34" s="59"/>
      <c r="H34" s="59"/>
      <c r="I34" s="59"/>
      <c r="J34" s="59"/>
      <c r="K34" s="59"/>
      <c r="M34" s="59"/>
      <c r="N34" s="59"/>
      <c r="O34" s="59"/>
      <c r="P34" s="59"/>
      <c r="Q34" s="59"/>
      <c r="R34" s="59"/>
      <c r="S34" s="59"/>
      <c r="T34" s="59"/>
    </row>
    <row r="35" spans="1:20" ht="13.5">
      <c r="A35" s="53"/>
      <c r="B35" s="59"/>
      <c r="C35" s="59"/>
      <c r="D35" s="59"/>
      <c r="E35" s="59"/>
      <c r="F35" s="59"/>
      <c r="G35" s="59"/>
      <c r="H35" s="59"/>
      <c r="I35" s="59"/>
      <c r="J35" s="59"/>
      <c r="K35" s="59"/>
      <c r="M35" s="59"/>
      <c r="N35" s="59"/>
      <c r="O35" s="59"/>
      <c r="P35" s="59"/>
      <c r="Q35" s="59"/>
      <c r="R35" s="59"/>
      <c r="S35" s="59"/>
      <c r="T35" s="59"/>
    </row>
    <row r="36" spans="1:20" ht="13.5">
      <c r="A36" s="53"/>
      <c r="B36" s="59"/>
      <c r="C36" s="59"/>
      <c r="D36" s="59"/>
      <c r="E36" s="59"/>
      <c r="F36" s="59"/>
      <c r="G36" s="59"/>
      <c r="H36" s="59"/>
      <c r="I36" s="59"/>
      <c r="J36" s="59"/>
      <c r="K36" s="59"/>
      <c r="M36" s="59"/>
      <c r="N36" s="59"/>
      <c r="O36" s="59"/>
      <c r="P36" s="59"/>
      <c r="Q36" s="59"/>
      <c r="R36" s="59"/>
      <c r="S36" s="59"/>
      <c r="T36" s="59"/>
    </row>
    <row r="37" spans="1:20" ht="13.5">
      <c r="A37" s="53"/>
      <c r="B37" s="59"/>
      <c r="C37" s="59"/>
      <c r="D37" s="59"/>
      <c r="E37" s="59"/>
      <c r="F37" s="59"/>
      <c r="G37" s="59"/>
      <c r="H37" s="59"/>
      <c r="I37" s="59"/>
      <c r="J37" s="59"/>
      <c r="K37" s="59"/>
      <c r="M37" s="59"/>
      <c r="N37" s="59"/>
      <c r="O37" s="59"/>
      <c r="P37" s="59"/>
      <c r="Q37" s="59"/>
      <c r="R37" s="59"/>
      <c r="S37" s="59"/>
      <c r="T37" s="59"/>
    </row>
    <row r="38" spans="1:20" ht="13.5">
      <c r="A38" s="53"/>
      <c r="B38" s="59"/>
      <c r="C38" s="59"/>
      <c r="D38" s="59"/>
      <c r="E38" s="59"/>
      <c r="F38" s="59"/>
      <c r="G38" s="59"/>
      <c r="H38" s="59"/>
      <c r="I38" s="59"/>
      <c r="J38" s="59"/>
      <c r="K38" s="59"/>
      <c r="M38" s="59"/>
      <c r="N38" s="59"/>
      <c r="O38" s="59"/>
      <c r="P38" s="59"/>
      <c r="Q38" s="59"/>
      <c r="R38" s="59"/>
      <c r="S38" s="59"/>
      <c r="T38" s="59"/>
    </row>
    <row r="39" spans="1:20" ht="13.5">
      <c r="A39" s="53"/>
      <c r="B39" s="59"/>
      <c r="C39" s="59"/>
      <c r="D39" s="59"/>
      <c r="E39" s="59"/>
      <c r="F39" s="59"/>
      <c r="G39" s="59"/>
      <c r="H39" s="59"/>
      <c r="I39" s="59"/>
      <c r="J39" s="59"/>
      <c r="K39" s="59"/>
      <c r="M39" s="59"/>
      <c r="N39" s="59"/>
      <c r="O39" s="59"/>
      <c r="P39" s="59"/>
      <c r="Q39" s="59"/>
      <c r="R39" s="59"/>
      <c r="S39" s="59"/>
      <c r="T39" s="59"/>
    </row>
    <row r="40" spans="1:20" ht="13.5">
      <c r="A40" s="53"/>
      <c r="B40" s="59"/>
      <c r="C40" s="59"/>
      <c r="D40" s="59"/>
      <c r="E40" s="59"/>
      <c r="F40" s="59"/>
      <c r="G40" s="59"/>
      <c r="H40" s="59"/>
      <c r="I40" s="59"/>
      <c r="J40" s="59"/>
      <c r="K40" s="59"/>
      <c r="M40" s="59"/>
      <c r="N40" s="59"/>
      <c r="O40" s="59"/>
      <c r="P40" s="59"/>
      <c r="Q40" s="59"/>
      <c r="R40" s="59"/>
      <c r="S40" s="59"/>
      <c r="T40" s="59"/>
    </row>
    <row r="41" spans="1:20" ht="13.5">
      <c r="A41" s="53"/>
      <c r="B41" s="59"/>
      <c r="C41" s="59"/>
      <c r="D41" s="59"/>
      <c r="E41" s="59"/>
      <c r="F41" s="59"/>
      <c r="G41" s="59"/>
      <c r="H41" s="59"/>
      <c r="I41" s="59"/>
      <c r="J41" s="59"/>
      <c r="K41" s="59"/>
      <c r="M41" s="59"/>
      <c r="N41" s="59"/>
      <c r="O41" s="59"/>
      <c r="P41" s="59"/>
      <c r="Q41" s="59"/>
      <c r="R41" s="59"/>
      <c r="S41" s="59"/>
      <c r="T41" s="59"/>
    </row>
    <row r="42" spans="1:20" ht="13.5">
      <c r="A42" s="53"/>
      <c r="B42" s="59"/>
      <c r="C42" s="59"/>
      <c r="D42" s="59"/>
      <c r="E42" s="59"/>
      <c r="F42" s="59"/>
      <c r="G42" s="59"/>
      <c r="H42" s="59"/>
      <c r="I42" s="59"/>
      <c r="J42" s="59"/>
      <c r="K42" s="59"/>
      <c r="M42" s="59"/>
      <c r="N42" s="59"/>
      <c r="O42" s="59"/>
      <c r="P42" s="59"/>
      <c r="Q42" s="59"/>
      <c r="R42" s="59"/>
      <c r="S42" s="59"/>
      <c r="T42" s="59"/>
    </row>
    <row r="43" spans="1:20" ht="13.5">
      <c r="A43" s="53"/>
      <c r="B43" s="59"/>
      <c r="C43" s="59"/>
      <c r="D43" s="59"/>
      <c r="E43" s="59"/>
      <c r="F43" s="59"/>
      <c r="G43" s="59"/>
      <c r="H43" s="59"/>
      <c r="I43" s="59"/>
      <c r="J43" s="59"/>
      <c r="K43" s="59"/>
      <c r="M43" s="59"/>
      <c r="N43" s="59"/>
      <c r="O43" s="59"/>
      <c r="P43" s="59"/>
      <c r="Q43" s="59"/>
      <c r="R43" s="59"/>
      <c r="S43" s="59"/>
      <c r="T43" s="59"/>
    </row>
    <row r="44" spans="1:20" ht="13.5">
      <c r="A44" s="53"/>
      <c r="B44" s="59"/>
      <c r="C44" s="59"/>
      <c r="D44" s="59"/>
      <c r="E44" s="59"/>
      <c r="F44" s="59"/>
      <c r="G44" s="59"/>
      <c r="H44" s="59"/>
      <c r="I44" s="59"/>
      <c r="J44" s="59"/>
      <c r="K44" s="59"/>
      <c r="M44" s="59"/>
      <c r="N44" s="59"/>
      <c r="O44" s="59"/>
      <c r="P44" s="59"/>
      <c r="Q44" s="59"/>
      <c r="R44" s="59"/>
      <c r="S44" s="59"/>
      <c r="T44" s="59"/>
    </row>
    <row r="45" spans="1:20" ht="13.5">
      <c r="A45" s="53"/>
      <c r="B45" s="59"/>
      <c r="C45" s="59"/>
      <c r="D45" s="59"/>
      <c r="E45" s="59"/>
      <c r="F45" s="59"/>
      <c r="G45" s="59"/>
      <c r="H45" s="59"/>
      <c r="I45" s="59"/>
      <c r="J45" s="59"/>
      <c r="K45" s="59"/>
      <c r="M45" s="59"/>
      <c r="N45" s="59"/>
      <c r="O45" s="59"/>
      <c r="P45" s="59"/>
      <c r="Q45" s="59"/>
      <c r="R45" s="59"/>
      <c r="S45" s="59"/>
      <c r="T45" s="59"/>
    </row>
    <row r="46" spans="1:20" ht="13.5">
      <c r="A46" s="53"/>
      <c r="B46" s="59"/>
      <c r="C46" s="59"/>
      <c r="D46" s="59"/>
      <c r="E46" s="59"/>
      <c r="F46" s="59"/>
      <c r="G46" s="59"/>
      <c r="H46" s="59"/>
      <c r="I46" s="59"/>
      <c r="J46" s="59"/>
      <c r="K46" s="59"/>
      <c r="M46" s="59"/>
      <c r="N46" s="59"/>
      <c r="O46" s="59"/>
      <c r="P46" s="59"/>
      <c r="Q46" s="59"/>
      <c r="R46" s="59"/>
      <c r="S46" s="59"/>
      <c r="T46" s="59"/>
    </row>
    <row r="47" spans="1:20" ht="13.5">
      <c r="A47" s="53"/>
      <c r="B47" s="59"/>
      <c r="C47" s="59"/>
      <c r="D47" s="59"/>
      <c r="E47" s="59"/>
      <c r="F47" s="59"/>
      <c r="G47" s="59"/>
      <c r="H47" s="59"/>
      <c r="I47" s="59"/>
      <c r="J47" s="59"/>
      <c r="K47" s="59"/>
      <c r="M47" s="59"/>
      <c r="N47" s="59"/>
      <c r="O47" s="59"/>
      <c r="P47" s="59"/>
      <c r="Q47" s="59"/>
      <c r="R47" s="59"/>
      <c r="S47" s="59"/>
      <c r="T47" s="59"/>
    </row>
    <row r="48" spans="1:20" ht="13.5">
      <c r="A48" s="53"/>
      <c r="B48" s="59"/>
      <c r="C48" s="59"/>
      <c r="D48" s="59"/>
      <c r="E48" s="59"/>
      <c r="F48" s="59"/>
      <c r="G48" s="59"/>
      <c r="H48" s="59"/>
      <c r="I48" s="59"/>
      <c r="J48" s="59"/>
      <c r="K48" s="59"/>
      <c r="M48" s="59"/>
      <c r="N48" s="59"/>
      <c r="O48" s="59"/>
      <c r="P48" s="59"/>
      <c r="Q48" s="59"/>
      <c r="R48" s="59"/>
      <c r="S48" s="59"/>
      <c r="T48" s="59"/>
    </row>
    <row r="49" spans="1:20" ht="13.5">
      <c r="A49" s="53"/>
      <c r="B49" s="59"/>
      <c r="C49" s="59"/>
      <c r="D49" s="59"/>
      <c r="E49" s="59"/>
      <c r="F49" s="59"/>
      <c r="G49" s="59"/>
      <c r="H49" s="59"/>
      <c r="I49" s="59"/>
      <c r="J49" s="59"/>
      <c r="K49" s="59"/>
      <c r="M49" s="59"/>
      <c r="N49" s="59"/>
      <c r="O49" s="59"/>
      <c r="P49" s="59"/>
      <c r="Q49" s="59"/>
      <c r="R49" s="59"/>
      <c r="S49" s="59"/>
      <c r="T49" s="59"/>
    </row>
    <row r="50" spans="1:20" ht="13.5">
      <c r="A50" s="53"/>
      <c r="B50" s="59"/>
      <c r="C50" s="59"/>
      <c r="D50" s="59"/>
      <c r="E50" s="59"/>
      <c r="F50" s="59"/>
      <c r="G50" s="59"/>
      <c r="H50" s="59"/>
      <c r="I50" s="59"/>
      <c r="J50" s="59"/>
      <c r="K50" s="59"/>
      <c r="M50" s="59"/>
      <c r="N50" s="59"/>
      <c r="O50" s="59"/>
      <c r="P50" s="59"/>
      <c r="Q50" s="59"/>
      <c r="R50" s="59"/>
      <c r="S50" s="59"/>
      <c r="T50" s="59"/>
    </row>
    <row r="51" spans="1:20" ht="13.5">
      <c r="A51" s="53"/>
      <c r="B51" s="59"/>
      <c r="C51" s="59"/>
      <c r="D51" s="59"/>
      <c r="E51" s="59"/>
      <c r="F51" s="59"/>
      <c r="G51" s="59"/>
      <c r="H51" s="59"/>
      <c r="I51" s="59"/>
      <c r="J51" s="59"/>
      <c r="K51" s="59"/>
      <c r="M51" s="59"/>
      <c r="N51" s="59"/>
      <c r="O51" s="59"/>
      <c r="P51" s="59"/>
      <c r="Q51" s="59"/>
      <c r="R51" s="59"/>
      <c r="S51" s="59"/>
      <c r="T51" s="59"/>
    </row>
    <row r="52" spans="1:20" ht="13.5">
      <c r="A52" s="53"/>
      <c r="B52" s="59"/>
      <c r="C52" s="59"/>
      <c r="D52" s="59"/>
      <c r="E52" s="59"/>
      <c r="F52" s="59"/>
      <c r="G52" s="59"/>
      <c r="H52" s="59"/>
      <c r="I52" s="59"/>
      <c r="J52" s="59"/>
      <c r="K52" s="59"/>
      <c r="M52" s="59"/>
      <c r="N52" s="59"/>
      <c r="O52" s="59"/>
      <c r="P52" s="59"/>
      <c r="Q52" s="59"/>
      <c r="R52" s="59"/>
      <c r="S52" s="59"/>
      <c r="T52" s="59"/>
    </row>
    <row r="53" spans="1:20" ht="13.5">
      <c r="A53" s="53"/>
      <c r="B53" s="59"/>
      <c r="C53" s="59"/>
      <c r="D53" s="59"/>
      <c r="E53" s="59"/>
      <c r="F53" s="59"/>
      <c r="G53" s="59"/>
      <c r="H53" s="59"/>
      <c r="I53" s="59"/>
      <c r="J53" s="59"/>
      <c r="K53" s="59"/>
      <c r="M53" s="59"/>
      <c r="N53" s="59"/>
      <c r="O53" s="59"/>
      <c r="P53" s="59"/>
      <c r="Q53" s="59"/>
      <c r="R53" s="59"/>
      <c r="S53" s="59"/>
      <c r="T53" s="59"/>
    </row>
    <row r="54" spans="1:20" ht="13.5">
      <c r="A54" s="53"/>
      <c r="B54" s="59"/>
      <c r="C54" s="59"/>
      <c r="D54" s="59"/>
      <c r="E54" s="59"/>
      <c r="F54" s="59"/>
      <c r="G54" s="59"/>
      <c r="H54" s="59"/>
      <c r="I54" s="59"/>
      <c r="J54" s="59"/>
      <c r="K54" s="59"/>
      <c r="M54" s="59"/>
      <c r="N54" s="59"/>
      <c r="O54" s="59"/>
      <c r="P54" s="59"/>
      <c r="Q54" s="59"/>
      <c r="R54" s="59"/>
      <c r="S54" s="59"/>
      <c r="T54" s="59"/>
    </row>
    <row r="55" spans="1:20" ht="13.5">
      <c r="A55" s="53"/>
      <c r="B55" s="59"/>
      <c r="C55" s="59"/>
      <c r="D55" s="59"/>
      <c r="E55" s="59"/>
      <c r="F55" s="59"/>
      <c r="G55" s="59"/>
      <c r="H55" s="59"/>
      <c r="I55" s="59"/>
      <c r="J55" s="59"/>
      <c r="K55" s="59"/>
      <c r="M55" s="59"/>
      <c r="N55" s="59"/>
      <c r="O55" s="59"/>
      <c r="P55" s="59"/>
      <c r="Q55" s="59"/>
      <c r="R55" s="59"/>
      <c r="S55" s="59"/>
      <c r="T55" s="59"/>
    </row>
    <row r="56" spans="1:20" ht="13.5">
      <c r="A56" s="53"/>
      <c r="B56" s="59"/>
      <c r="C56" s="59"/>
      <c r="D56" s="59"/>
      <c r="E56" s="59"/>
      <c r="F56" s="59"/>
      <c r="G56" s="59"/>
      <c r="H56" s="59"/>
      <c r="I56" s="59"/>
      <c r="J56" s="59"/>
      <c r="K56" s="59"/>
      <c r="M56" s="59"/>
      <c r="N56" s="59"/>
      <c r="O56" s="59"/>
      <c r="P56" s="59"/>
      <c r="Q56" s="59"/>
      <c r="R56" s="59"/>
      <c r="S56" s="59"/>
      <c r="T56" s="59"/>
    </row>
    <row r="57" spans="1:20" ht="13.5">
      <c r="A57" s="53"/>
      <c r="B57" s="59"/>
      <c r="C57" s="59"/>
      <c r="D57" s="59"/>
      <c r="E57" s="59"/>
      <c r="F57" s="59"/>
      <c r="G57" s="59"/>
      <c r="H57" s="59"/>
      <c r="I57" s="59"/>
      <c r="J57" s="59"/>
      <c r="K57" s="59"/>
      <c r="M57" s="59"/>
      <c r="N57" s="59"/>
      <c r="O57" s="59"/>
      <c r="P57" s="59"/>
      <c r="Q57" s="59"/>
      <c r="R57" s="59"/>
      <c r="S57" s="59"/>
      <c r="T57" s="59"/>
    </row>
    <row r="58" spans="1:20" ht="13.5">
      <c r="A58" s="53"/>
      <c r="B58" s="59"/>
      <c r="C58" s="59"/>
      <c r="D58" s="59"/>
      <c r="E58" s="59"/>
      <c r="F58" s="59"/>
      <c r="G58" s="59"/>
      <c r="H58" s="59"/>
      <c r="I58" s="59"/>
      <c r="J58" s="59"/>
      <c r="K58" s="59"/>
      <c r="M58" s="59"/>
      <c r="N58" s="59"/>
      <c r="O58" s="59"/>
      <c r="P58" s="59"/>
      <c r="Q58" s="59"/>
      <c r="R58" s="59"/>
      <c r="S58" s="59"/>
      <c r="T58" s="59"/>
    </row>
    <row r="59" spans="1:20" ht="13.5">
      <c r="A59" s="53"/>
      <c r="B59" s="59"/>
      <c r="C59" s="59"/>
      <c r="D59" s="59"/>
      <c r="E59" s="59"/>
      <c r="F59" s="59"/>
      <c r="G59" s="59"/>
      <c r="H59" s="59"/>
      <c r="I59" s="59"/>
      <c r="J59" s="59"/>
      <c r="K59" s="59"/>
      <c r="M59" s="59"/>
      <c r="N59" s="59"/>
      <c r="O59" s="59"/>
      <c r="P59" s="59"/>
      <c r="Q59" s="59"/>
      <c r="R59" s="59"/>
      <c r="S59" s="59"/>
      <c r="T59" s="59"/>
    </row>
    <row r="60" spans="1:20" ht="13.5">
      <c r="A60" s="53"/>
      <c r="B60" s="59"/>
      <c r="C60" s="59"/>
      <c r="D60" s="59"/>
      <c r="E60" s="59"/>
      <c r="F60" s="59"/>
      <c r="G60" s="59"/>
      <c r="H60" s="59"/>
      <c r="I60" s="59"/>
      <c r="J60" s="59"/>
      <c r="K60" s="59"/>
      <c r="M60" s="59"/>
      <c r="N60" s="59"/>
      <c r="O60" s="59"/>
      <c r="P60" s="59"/>
      <c r="Q60" s="59"/>
      <c r="R60" s="59"/>
      <c r="S60" s="59"/>
      <c r="T60" s="59"/>
    </row>
    <row r="61" spans="1:20" ht="13.5">
      <c r="A61" s="53"/>
      <c r="B61" s="59"/>
      <c r="C61" s="59"/>
      <c r="D61" s="59"/>
      <c r="E61" s="59"/>
      <c r="F61" s="59"/>
      <c r="G61" s="59"/>
      <c r="H61" s="59"/>
      <c r="I61" s="59"/>
      <c r="J61" s="59"/>
      <c r="K61" s="59"/>
      <c r="M61" s="59"/>
      <c r="N61" s="59"/>
      <c r="O61" s="59"/>
      <c r="P61" s="59"/>
      <c r="Q61" s="59"/>
      <c r="R61" s="59"/>
      <c r="S61" s="59"/>
      <c r="T61" s="59"/>
    </row>
    <row r="62" spans="1:20" ht="13.5">
      <c r="A62" s="53"/>
      <c r="B62" s="59"/>
      <c r="C62" s="59"/>
      <c r="D62" s="59"/>
      <c r="E62" s="59"/>
      <c r="F62" s="59"/>
      <c r="G62" s="59"/>
      <c r="H62" s="59"/>
      <c r="I62" s="59"/>
      <c r="J62" s="59"/>
      <c r="K62" s="59"/>
      <c r="M62" s="59"/>
      <c r="N62" s="59"/>
      <c r="O62" s="59"/>
      <c r="P62" s="59"/>
      <c r="Q62" s="59"/>
      <c r="R62" s="59"/>
      <c r="S62" s="59"/>
      <c r="T62" s="59"/>
    </row>
    <row r="63" spans="1:20" ht="13.5">
      <c r="A63" s="53"/>
      <c r="B63" s="59"/>
      <c r="C63" s="59"/>
      <c r="D63" s="59"/>
      <c r="E63" s="59"/>
      <c r="F63" s="59"/>
      <c r="G63" s="59"/>
      <c r="H63" s="59"/>
      <c r="I63" s="59"/>
      <c r="J63" s="59"/>
      <c r="K63" s="59"/>
      <c r="M63" s="59"/>
      <c r="N63" s="59"/>
      <c r="O63" s="59"/>
      <c r="P63" s="59"/>
      <c r="Q63" s="59"/>
      <c r="R63" s="59"/>
      <c r="S63" s="59"/>
      <c r="T63" s="59"/>
    </row>
    <row r="64" spans="1:20" ht="13.5">
      <c r="A64" s="53"/>
      <c r="B64" s="59"/>
      <c r="C64" s="59"/>
      <c r="D64" s="59"/>
      <c r="E64" s="59"/>
      <c r="F64" s="59"/>
      <c r="G64" s="59"/>
      <c r="H64" s="59"/>
      <c r="I64" s="59"/>
      <c r="J64" s="59"/>
      <c r="K64" s="59"/>
      <c r="M64" s="59"/>
      <c r="N64" s="59"/>
      <c r="O64" s="59"/>
      <c r="P64" s="59"/>
      <c r="Q64" s="59"/>
      <c r="R64" s="59"/>
      <c r="S64" s="59"/>
      <c r="T64" s="59"/>
    </row>
    <row r="65" spans="1:20" ht="13.5">
      <c r="A65" s="53"/>
      <c r="B65" s="59"/>
      <c r="C65" s="59"/>
      <c r="D65" s="59"/>
      <c r="E65" s="59"/>
      <c r="F65" s="59"/>
      <c r="G65" s="59"/>
      <c r="H65" s="59"/>
      <c r="I65" s="59"/>
      <c r="J65" s="59"/>
      <c r="K65" s="59"/>
      <c r="M65" s="59"/>
      <c r="N65" s="59"/>
      <c r="O65" s="59"/>
      <c r="P65" s="59"/>
      <c r="Q65" s="59"/>
      <c r="R65" s="59"/>
      <c r="S65" s="59"/>
      <c r="T65" s="59"/>
    </row>
    <row r="66" spans="1:20" ht="13.5">
      <c r="A66" s="53"/>
      <c r="B66" s="59"/>
      <c r="C66" s="59"/>
      <c r="D66" s="59"/>
      <c r="E66" s="59"/>
      <c r="F66" s="59"/>
      <c r="G66" s="59"/>
      <c r="H66" s="59"/>
      <c r="I66" s="59"/>
      <c r="J66" s="59"/>
      <c r="K66" s="59"/>
      <c r="M66" s="59"/>
      <c r="N66" s="59"/>
      <c r="O66" s="59"/>
      <c r="P66" s="59"/>
      <c r="Q66" s="59"/>
      <c r="R66" s="59"/>
      <c r="S66" s="59"/>
      <c r="T66" s="59"/>
    </row>
    <row r="67" spans="1:20" ht="13.5">
      <c r="A67" s="53"/>
      <c r="B67" s="59"/>
      <c r="C67" s="59"/>
      <c r="D67" s="59"/>
      <c r="E67" s="59"/>
      <c r="F67" s="59"/>
      <c r="G67" s="59"/>
      <c r="H67" s="59"/>
      <c r="I67" s="59"/>
      <c r="J67" s="59"/>
      <c r="K67" s="59"/>
      <c r="M67" s="59"/>
      <c r="N67" s="59"/>
      <c r="O67" s="59"/>
      <c r="P67" s="59"/>
      <c r="Q67" s="59"/>
      <c r="R67" s="59"/>
      <c r="S67" s="59"/>
      <c r="T67" s="59"/>
    </row>
    <row r="68" spans="1:20" ht="13.5">
      <c r="A68" s="53"/>
      <c r="B68" s="59"/>
      <c r="C68" s="59"/>
      <c r="D68" s="59"/>
      <c r="E68" s="59"/>
      <c r="F68" s="59"/>
      <c r="G68" s="59"/>
      <c r="H68" s="59"/>
      <c r="I68" s="59"/>
      <c r="J68" s="59"/>
      <c r="K68" s="59"/>
      <c r="M68" s="59"/>
      <c r="N68" s="59"/>
      <c r="O68" s="59"/>
      <c r="P68" s="59"/>
      <c r="Q68" s="59"/>
      <c r="R68" s="59"/>
      <c r="S68" s="59"/>
      <c r="T68" s="59"/>
    </row>
    <row r="69" spans="1:20" ht="13.5">
      <c r="A69" s="53"/>
      <c r="B69" s="59"/>
      <c r="C69" s="59"/>
      <c r="D69" s="59"/>
      <c r="E69" s="59"/>
      <c r="F69" s="59"/>
      <c r="G69" s="59"/>
      <c r="H69" s="59"/>
      <c r="I69" s="59"/>
      <c r="J69" s="59"/>
      <c r="K69" s="59"/>
      <c r="M69" s="59"/>
      <c r="N69" s="59"/>
      <c r="O69" s="59"/>
      <c r="P69" s="59"/>
      <c r="Q69" s="59"/>
      <c r="R69" s="59"/>
      <c r="S69" s="59"/>
      <c r="T69" s="59"/>
    </row>
    <row r="70" spans="1:20" ht="13.5">
      <c r="A70" s="53"/>
      <c r="B70" s="59"/>
      <c r="C70" s="59"/>
      <c r="D70" s="59"/>
      <c r="E70" s="59"/>
      <c r="F70" s="59"/>
      <c r="G70" s="59"/>
      <c r="H70" s="59"/>
      <c r="I70" s="59"/>
      <c r="J70" s="59"/>
      <c r="K70" s="59"/>
      <c r="M70" s="59"/>
      <c r="N70" s="59"/>
      <c r="O70" s="59"/>
      <c r="P70" s="59"/>
      <c r="Q70" s="59"/>
      <c r="R70" s="59"/>
      <c r="S70" s="59"/>
      <c r="T70" s="59"/>
    </row>
    <row r="71" spans="1:20" ht="13.5">
      <c r="A71" s="53"/>
      <c r="B71" s="59"/>
      <c r="C71" s="59"/>
      <c r="D71" s="59"/>
      <c r="E71" s="59"/>
      <c r="F71" s="59"/>
      <c r="G71" s="59"/>
      <c r="H71" s="59"/>
      <c r="I71" s="59"/>
      <c r="J71" s="59"/>
      <c r="K71" s="59"/>
      <c r="M71" s="59"/>
      <c r="N71" s="59"/>
      <c r="O71" s="59"/>
      <c r="P71" s="59"/>
      <c r="Q71" s="59"/>
      <c r="R71" s="59"/>
      <c r="S71" s="59"/>
      <c r="T71" s="59"/>
    </row>
    <row r="72" spans="1:20" ht="13.5">
      <c r="A72" s="53"/>
      <c r="B72" s="59"/>
      <c r="C72" s="59"/>
      <c r="D72" s="59"/>
      <c r="E72" s="59"/>
      <c r="F72" s="59"/>
      <c r="G72" s="59"/>
      <c r="H72" s="59"/>
      <c r="I72" s="59"/>
      <c r="J72" s="59"/>
      <c r="K72" s="59"/>
      <c r="M72" s="59"/>
      <c r="N72" s="59"/>
      <c r="O72" s="59"/>
      <c r="P72" s="59"/>
      <c r="Q72" s="59"/>
      <c r="R72" s="59"/>
      <c r="S72" s="59"/>
      <c r="T72" s="59"/>
    </row>
    <row r="73" spans="1:20" ht="13.5">
      <c r="A73" s="53"/>
      <c r="B73" s="59"/>
      <c r="C73" s="59"/>
      <c r="D73" s="59"/>
      <c r="E73" s="59"/>
      <c r="F73" s="59"/>
      <c r="G73" s="59"/>
      <c r="H73" s="59"/>
      <c r="I73" s="59"/>
      <c r="J73" s="59"/>
      <c r="K73" s="59"/>
      <c r="M73" s="59"/>
      <c r="N73" s="59"/>
      <c r="O73" s="59"/>
      <c r="P73" s="59"/>
      <c r="Q73" s="59"/>
      <c r="R73" s="59"/>
      <c r="S73" s="59"/>
      <c r="T73" s="59"/>
    </row>
    <row r="74" spans="1:20" ht="13.5">
      <c r="A74" s="53"/>
      <c r="B74" s="59"/>
      <c r="C74" s="59"/>
      <c r="D74" s="59"/>
      <c r="E74" s="59"/>
      <c r="F74" s="59"/>
      <c r="G74" s="59"/>
      <c r="H74" s="59"/>
      <c r="I74" s="59"/>
      <c r="J74" s="59"/>
      <c r="K74" s="59"/>
      <c r="M74" s="59"/>
      <c r="N74" s="59"/>
      <c r="O74" s="59"/>
      <c r="P74" s="59"/>
      <c r="Q74" s="59"/>
      <c r="R74" s="59"/>
      <c r="S74" s="59"/>
      <c r="T74" s="59"/>
    </row>
    <row r="75" spans="1:20" ht="13.5">
      <c r="A75" s="53"/>
      <c r="B75" s="59"/>
      <c r="C75" s="59"/>
      <c r="D75" s="59"/>
      <c r="E75" s="59"/>
      <c r="F75" s="59"/>
      <c r="G75" s="59"/>
      <c r="H75" s="59"/>
      <c r="I75" s="59"/>
      <c r="J75" s="59"/>
      <c r="K75" s="59"/>
      <c r="M75" s="59"/>
      <c r="N75" s="59"/>
      <c r="O75" s="59"/>
      <c r="P75" s="59"/>
      <c r="Q75" s="59"/>
      <c r="R75" s="59"/>
      <c r="S75" s="59"/>
      <c r="T75" s="59"/>
    </row>
    <row r="76" spans="1:20" ht="13.5">
      <c r="A76" s="53"/>
      <c r="B76" s="59"/>
      <c r="C76" s="59"/>
      <c r="D76" s="59"/>
      <c r="E76" s="59"/>
      <c r="F76" s="59"/>
      <c r="G76" s="59"/>
      <c r="H76" s="59"/>
      <c r="I76" s="59"/>
      <c r="J76" s="59"/>
      <c r="K76" s="59"/>
      <c r="M76" s="59"/>
      <c r="N76" s="59"/>
      <c r="O76" s="59"/>
      <c r="P76" s="59"/>
      <c r="Q76" s="59"/>
      <c r="R76" s="59"/>
      <c r="S76" s="59"/>
      <c r="T76" s="59"/>
    </row>
    <row r="77" spans="1:20" ht="13.5">
      <c r="A77" s="53"/>
      <c r="B77" s="59"/>
      <c r="C77" s="59"/>
      <c r="D77" s="59"/>
      <c r="E77" s="59"/>
      <c r="F77" s="59"/>
      <c r="G77" s="59"/>
      <c r="H77" s="59"/>
      <c r="I77" s="59"/>
      <c r="J77" s="59"/>
      <c r="K77" s="59"/>
      <c r="M77" s="59"/>
      <c r="N77" s="59"/>
      <c r="O77" s="59"/>
      <c r="P77" s="59"/>
      <c r="Q77" s="59"/>
      <c r="R77" s="59"/>
      <c r="S77" s="59"/>
      <c r="T77" s="59"/>
    </row>
    <row r="78" spans="1:20" ht="13.5">
      <c r="A78" s="53"/>
      <c r="B78" s="59"/>
      <c r="C78" s="59"/>
      <c r="D78" s="59"/>
      <c r="E78" s="59"/>
      <c r="F78" s="59"/>
      <c r="G78" s="59"/>
      <c r="H78" s="59"/>
      <c r="I78" s="59"/>
      <c r="J78" s="59"/>
      <c r="K78" s="59"/>
      <c r="M78" s="59"/>
      <c r="N78" s="59"/>
      <c r="O78" s="59"/>
      <c r="P78" s="59"/>
      <c r="Q78" s="59"/>
      <c r="R78" s="59"/>
      <c r="S78" s="59"/>
      <c r="T78" s="59"/>
    </row>
    <row r="79" spans="1:20" ht="13.5">
      <c r="A79" s="53"/>
      <c r="B79" s="59"/>
      <c r="C79" s="59"/>
      <c r="D79" s="59"/>
      <c r="E79" s="59"/>
      <c r="F79" s="59"/>
      <c r="G79" s="59"/>
      <c r="H79" s="59"/>
      <c r="I79" s="59"/>
      <c r="J79" s="59"/>
      <c r="K79" s="59"/>
      <c r="M79" s="59"/>
      <c r="N79" s="59"/>
      <c r="O79" s="59"/>
      <c r="P79" s="59"/>
      <c r="Q79" s="59"/>
      <c r="R79" s="59"/>
      <c r="S79" s="59"/>
      <c r="T79" s="59"/>
    </row>
    <row r="80" spans="1:20" ht="13.5">
      <c r="A80" s="53"/>
      <c r="B80" s="59"/>
      <c r="C80" s="59"/>
      <c r="D80" s="59"/>
      <c r="E80" s="59"/>
      <c r="F80" s="59"/>
      <c r="G80" s="59"/>
      <c r="H80" s="59"/>
      <c r="I80" s="59"/>
      <c r="J80" s="59"/>
      <c r="K80" s="59"/>
      <c r="M80" s="59"/>
      <c r="N80" s="59"/>
      <c r="O80" s="59"/>
      <c r="P80" s="59"/>
      <c r="Q80" s="59"/>
      <c r="R80" s="59"/>
      <c r="S80" s="59"/>
      <c r="T80" s="59"/>
    </row>
    <row r="81" spans="1:20" ht="13.5">
      <c r="A81" s="53"/>
      <c r="B81" s="59"/>
      <c r="C81" s="59"/>
      <c r="D81" s="59"/>
      <c r="E81" s="59"/>
      <c r="F81" s="59"/>
      <c r="G81" s="59"/>
      <c r="H81" s="59"/>
      <c r="I81" s="59"/>
      <c r="J81" s="59"/>
      <c r="K81" s="59"/>
      <c r="M81" s="59"/>
      <c r="N81" s="59"/>
      <c r="O81" s="59"/>
      <c r="P81" s="59"/>
      <c r="Q81" s="59"/>
      <c r="R81" s="59"/>
      <c r="S81" s="59"/>
      <c r="T81" s="59"/>
    </row>
    <row r="82" spans="1:20" ht="13.5">
      <c r="A82" s="53"/>
      <c r="B82" s="59"/>
      <c r="C82" s="59"/>
      <c r="D82" s="59"/>
      <c r="E82" s="59"/>
      <c r="F82" s="59"/>
      <c r="G82" s="59"/>
      <c r="H82" s="59"/>
      <c r="I82" s="59"/>
      <c r="J82" s="59"/>
      <c r="K82" s="59"/>
      <c r="M82" s="59"/>
      <c r="N82" s="59"/>
      <c r="O82" s="59"/>
      <c r="P82" s="59"/>
      <c r="Q82" s="59"/>
      <c r="R82" s="59"/>
      <c r="S82" s="59"/>
      <c r="T82" s="59"/>
    </row>
    <row r="83" spans="1:20" ht="13.5">
      <c r="A83" s="53"/>
      <c r="B83" s="59"/>
      <c r="C83" s="59"/>
      <c r="D83" s="59"/>
      <c r="E83" s="59"/>
      <c r="F83" s="59"/>
      <c r="G83" s="59"/>
      <c r="H83" s="59"/>
      <c r="I83" s="59"/>
      <c r="J83" s="59"/>
      <c r="K83" s="59"/>
      <c r="M83" s="59"/>
      <c r="N83" s="59"/>
      <c r="O83" s="59"/>
      <c r="P83" s="59"/>
      <c r="Q83" s="59"/>
      <c r="R83" s="59"/>
      <c r="S83" s="59"/>
      <c r="T83" s="59"/>
    </row>
    <row r="84" spans="1:20" ht="13.5">
      <c r="A84" s="53"/>
      <c r="B84" s="59"/>
      <c r="C84" s="59"/>
      <c r="D84" s="59"/>
      <c r="E84" s="59"/>
      <c r="F84" s="59"/>
      <c r="G84" s="59"/>
      <c r="H84" s="59"/>
      <c r="I84" s="59"/>
      <c r="J84" s="59"/>
      <c r="K84" s="59"/>
      <c r="M84" s="59"/>
      <c r="N84" s="59"/>
      <c r="O84" s="59"/>
      <c r="P84" s="59"/>
      <c r="Q84" s="59"/>
      <c r="R84" s="59"/>
      <c r="S84" s="59"/>
      <c r="T84" s="59"/>
    </row>
    <row r="85" spans="1:20" ht="13.5">
      <c r="A85" s="53"/>
      <c r="B85" s="59"/>
      <c r="C85" s="59"/>
      <c r="D85" s="59"/>
      <c r="E85" s="59"/>
      <c r="F85" s="59"/>
      <c r="G85" s="59"/>
      <c r="H85" s="59"/>
      <c r="I85" s="59"/>
      <c r="J85" s="59"/>
      <c r="K85" s="59"/>
      <c r="M85" s="59"/>
      <c r="N85" s="59"/>
      <c r="O85" s="59"/>
      <c r="P85" s="59"/>
      <c r="Q85" s="59"/>
      <c r="R85" s="59"/>
      <c r="S85" s="59"/>
      <c r="T85" s="59"/>
    </row>
    <row r="86" spans="1:20" ht="13.5">
      <c r="A86" s="53"/>
      <c r="B86" s="59"/>
      <c r="C86" s="59"/>
      <c r="D86" s="59"/>
      <c r="E86" s="59"/>
      <c r="F86" s="59"/>
      <c r="G86" s="59"/>
      <c r="H86" s="59"/>
      <c r="I86" s="59"/>
      <c r="J86" s="59"/>
      <c r="K86" s="59"/>
      <c r="M86" s="59"/>
      <c r="N86" s="59"/>
      <c r="O86" s="59"/>
      <c r="P86" s="59"/>
      <c r="Q86" s="59"/>
      <c r="R86" s="59"/>
      <c r="S86" s="59"/>
      <c r="T86" s="59"/>
    </row>
    <row r="87" spans="1:20" ht="13.5">
      <c r="A87" s="53"/>
      <c r="B87" s="59"/>
      <c r="C87" s="59"/>
      <c r="D87" s="59"/>
      <c r="E87" s="59"/>
      <c r="F87" s="59"/>
      <c r="G87" s="59"/>
      <c r="H87" s="59"/>
      <c r="I87" s="59"/>
      <c r="J87" s="59"/>
      <c r="K87" s="59"/>
      <c r="M87" s="59"/>
      <c r="N87" s="59"/>
      <c r="O87" s="59"/>
      <c r="P87" s="59"/>
      <c r="Q87" s="59"/>
      <c r="R87" s="59"/>
      <c r="S87" s="59"/>
      <c r="T87" s="59"/>
    </row>
    <row r="88" spans="1:20" ht="13.5">
      <c r="A88" s="53"/>
      <c r="B88" s="59"/>
      <c r="C88" s="59"/>
      <c r="D88" s="59"/>
      <c r="E88" s="59"/>
      <c r="F88" s="59"/>
      <c r="G88" s="59"/>
      <c r="H88" s="59"/>
      <c r="I88" s="59"/>
      <c r="J88" s="59"/>
      <c r="K88" s="59"/>
      <c r="M88" s="59"/>
      <c r="N88" s="59"/>
      <c r="O88" s="59"/>
      <c r="P88" s="59"/>
      <c r="Q88" s="59"/>
      <c r="R88" s="59"/>
      <c r="S88" s="59"/>
      <c r="T88" s="59"/>
    </row>
    <row r="89" spans="1:20" ht="13.5">
      <c r="A89" s="53"/>
      <c r="B89" s="59"/>
      <c r="C89" s="59"/>
      <c r="D89" s="59"/>
      <c r="E89" s="59"/>
      <c r="F89" s="59"/>
      <c r="G89" s="59"/>
      <c r="H89" s="59"/>
      <c r="I89" s="59"/>
      <c r="J89" s="59"/>
      <c r="K89" s="59"/>
      <c r="M89" s="59"/>
      <c r="N89" s="59"/>
      <c r="O89" s="59"/>
      <c r="P89" s="59"/>
      <c r="Q89" s="59"/>
      <c r="R89" s="59"/>
      <c r="S89" s="59"/>
      <c r="T89" s="59"/>
    </row>
    <row r="90" spans="1:20" ht="13.5">
      <c r="A90" s="53"/>
      <c r="B90" s="59"/>
      <c r="C90" s="59"/>
      <c r="D90" s="59"/>
      <c r="E90" s="59"/>
      <c r="F90" s="59"/>
      <c r="G90" s="59"/>
      <c r="H90" s="59"/>
      <c r="I90" s="59"/>
      <c r="J90" s="59"/>
      <c r="K90" s="59"/>
      <c r="M90" s="59"/>
      <c r="N90" s="59"/>
      <c r="O90" s="59"/>
      <c r="P90" s="59"/>
      <c r="Q90" s="59"/>
      <c r="R90" s="59"/>
      <c r="S90" s="59"/>
      <c r="T90" s="59"/>
    </row>
    <row r="91" spans="1:20" ht="13.5">
      <c r="A91" s="53"/>
      <c r="B91" s="59"/>
      <c r="C91" s="59"/>
      <c r="D91" s="59"/>
      <c r="E91" s="59"/>
      <c r="F91" s="59"/>
      <c r="G91" s="59"/>
      <c r="H91" s="59"/>
      <c r="I91" s="59"/>
      <c r="J91" s="59"/>
      <c r="K91" s="59"/>
      <c r="M91" s="59"/>
      <c r="N91" s="59"/>
      <c r="O91" s="59"/>
      <c r="P91" s="59"/>
      <c r="Q91" s="59"/>
      <c r="R91" s="59"/>
      <c r="S91" s="59"/>
      <c r="T91" s="59"/>
    </row>
    <row r="92" spans="1:20" ht="13.5">
      <c r="A92" s="53"/>
      <c r="B92" s="59"/>
      <c r="C92" s="59"/>
      <c r="D92" s="59"/>
      <c r="E92" s="59"/>
      <c r="F92" s="59"/>
      <c r="G92" s="59"/>
      <c r="H92" s="59"/>
      <c r="I92" s="59"/>
      <c r="J92" s="59"/>
      <c r="K92" s="59"/>
      <c r="M92" s="59"/>
      <c r="N92" s="59"/>
      <c r="O92" s="59"/>
      <c r="P92" s="59"/>
      <c r="Q92" s="59"/>
      <c r="R92" s="59"/>
      <c r="S92" s="59"/>
      <c r="T92" s="59"/>
    </row>
    <row r="93" spans="1:20" ht="13.5">
      <c r="A93" s="53"/>
      <c r="B93" s="59"/>
      <c r="C93" s="59"/>
      <c r="D93" s="59"/>
      <c r="E93" s="59"/>
      <c r="F93" s="59"/>
      <c r="G93" s="59"/>
      <c r="H93" s="59"/>
      <c r="I93" s="59"/>
      <c r="J93" s="59"/>
      <c r="K93" s="59"/>
      <c r="M93" s="59"/>
      <c r="N93" s="59"/>
      <c r="O93" s="59"/>
      <c r="P93" s="59"/>
      <c r="Q93" s="59"/>
      <c r="R93" s="59"/>
      <c r="S93" s="59"/>
      <c r="T93" s="59"/>
    </row>
    <row r="94" spans="1:20" ht="13.5">
      <c r="A94" s="53"/>
      <c r="B94" s="59"/>
      <c r="C94" s="59"/>
      <c r="D94" s="59"/>
      <c r="E94" s="59"/>
      <c r="F94" s="59"/>
      <c r="G94" s="59"/>
      <c r="H94" s="59"/>
      <c r="I94" s="59"/>
      <c r="J94" s="59"/>
      <c r="K94" s="59"/>
      <c r="M94" s="59"/>
      <c r="N94" s="59"/>
      <c r="O94" s="59"/>
      <c r="P94" s="59"/>
      <c r="Q94" s="59"/>
      <c r="R94" s="59"/>
      <c r="S94" s="59"/>
      <c r="T94" s="59"/>
    </row>
    <row r="95" spans="1:20" ht="13.5">
      <c r="A95" s="53"/>
      <c r="B95" s="59"/>
      <c r="C95" s="59"/>
      <c r="D95" s="59"/>
      <c r="E95" s="59"/>
      <c r="F95" s="59"/>
      <c r="G95" s="59"/>
      <c r="H95" s="59"/>
      <c r="I95" s="59"/>
      <c r="J95" s="59"/>
      <c r="K95" s="59"/>
      <c r="M95" s="59"/>
      <c r="N95" s="59"/>
      <c r="O95" s="59"/>
      <c r="P95" s="59"/>
      <c r="Q95" s="59"/>
      <c r="R95" s="59"/>
      <c r="S95" s="59"/>
      <c r="T95" s="59"/>
    </row>
    <row r="96" spans="1:20" ht="13.5">
      <c r="A96" s="53"/>
      <c r="B96" s="59"/>
      <c r="C96" s="59"/>
      <c r="D96" s="59"/>
      <c r="E96" s="59"/>
      <c r="F96" s="59"/>
      <c r="G96" s="59"/>
      <c r="H96" s="59"/>
      <c r="I96" s="59"/>
      <c r="J96" s="59"/>
      <c r="K96" s="59"/>
      <c r="M96" s="59"/>
      <c r="N96" s="59"/>
      <c r="O96" s="59"/>
      <c r="P96" s="59"/>
      <c r="Q96" s="59"/>
      <c r="R96" s="59"/>
      <c r="S96" s="59"/>
      <c r="T96" s="59"/>
    </row>
    <row r="97" spans="1:20" ht="13.5">
      <c r="A97" s="53"/>
      <c r="B97" s="59"/>
      <c r="C97" s="59"/>
      <c r="D97" s="59"/>
      <c r="E97" s="59"/>
      <c r="F97" s="59"/>
      <c r="G97" s="59"/>
      <c r="H97" s="59"/>
      <c r="I97" s="59"/>
      <c r="J97" s="59"/>
      <c r="K97" s="59"/>
      <c r="M97" s="59"/>
      <c r="N97" s="59"/>
      <c r="O97" s="59"/>
      <c r="P97" s="59"/>
      <c r="Q97" s="59"/>
      <c r="R97" s="59"/>
      <c r="S97" s="59"/>
      <c r="T97" s="59"/>
    </row>
    <row r="98" spans="1:20" ht="13.5">
      <c r="A98" s="53"/>
      <c r="B98" s="59"/>
      <c r="C98" s="59"/>
      <c r="D98" s="59"/>
      <c r="E98" s="59"/>
      <c r="F98" s="59"/>
      <c r="G98" s="59"/>
      <c r="H98" s="59"/>
      <c r="I98" s="59"/>
      <c r="J98" s="59"/>
      <c r="K98" s="59"/>
      <c r="M98" s="59"/>
      <c r="N98" s="59"/>
      <c r="O98" s="59"/>
      <c r="P98" s="59"/>
      <c r="Q98" s="59"/>
      <c r="R98" s="59"/>
      <c r="S98" s="59"/>
      <c r="T98" s="59"/>
    </row>
    <row r="99" spans="1:20" ht="13.5">
      <c r="A99" s="53"/>
      <c r="B99" s="59"/>
      <c r="C99" s="59"/>
      <c r="D99" s="59"/>
      <c r="E99" s="59"/>
      <c r="F99" s="59"/>
      <c r="G99" s="59"/>
      <c r="H99" s="59"/>
      <c r="I99" s="59"/>
      <c r="J99" s="59"/>
      <c r="K99" s="59"/>
      <c r="M99" s="59"/>
      <c r="N99" s="59"/>
      <c r="O99" s="59"/>
      <c r="P99" s="59"/>
      <c r="Q99" s="59"/>
      <c r="R99" s="59"/>
      <c r="S99" s="59"/>
      <c r="T99" s="59"/>
    </row>
    <row r="100" spans="1:20" ht="13.5">
      <c r="A100" s="53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M100" s="59"/>
      <c r="N100" s="59"/>
      <c r="O100" s="59"/>
      <c r="P100" s="59"/>
      <c r="Q100" s="59"/>
      <c r="R100" s="59"/>
      <c r="S100" s="59"/>
      <c r="T100" s="59"/>
    </row>
    <row r="101" spans="1:20" ht="13.5">
      <c r="A101" s="53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M101" s="59"/>
      <c r="N101" s="59"/>
      <c r="O101" s="59"/>
      <c r="P101" s="59"/>
      <c r="Q101" s="59"/>
      <c r="R101" s="59"/>
      <c r="S101" s="59"/>
      <c r="T101" s="59"/>
    </row>
  </sheetData>
  <mergeCells count="11">
    <mergeCell ref="A1:I1"/>
    <mergeCell ref="K1:T1"/>
    <mergeCell ref="K3:O3"/>
    <mergeCell ref="F3:I3"/>
    <mergeCell ref="P3:S3"/>
    <mergeCell ref="F5:I5"/>
    <mergeCell ref="K5:N5"/>
    <mergeCell ref="P4:S4"/>
    <mergeCell ref="F4:I4"/>
    <mergeCell ref="K4:N4"/>
    <mergeCell ref="P5:R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P16"/>
  <sheetViews>
    <sheetView workbookViewId="0" topLeftCell="A1">
      <pane xSplit="1" ySplit="9" topLeftCell="D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4" sqref="C14"/>
    </sheetView>
  </sheetViews>
  <sheetFormatPr defaultColWidth="7.10546875" defaultRowHeight="13.5"/>
  <cols>
    <col min="1" max="1" width="9.77734375" style="142" customWidth="1"/>
    <col min="2" max="9" width="8.77734375" style="142" customWidth="1"/>
    <col min="10" max="10" width="2.77734375" style="142" customWidth="1"/>
    <col min="11" max="16" width="11.99609375" style="142" customWidth="1"/>
    <col min="17" max="16384" width="7.10546875" style="142" customWidth="1"/>
  </cols>
  <sheetData>
    <row r="1" spans="1:16" ht="45" customHeight="1">
      <c r="A1" s="322" t="s">
        <v>331</v>
      </c>
      <c r="B1" s="322"/>
      <c r="C1" s="322"/>
      <c r="D1" s="322"/>
      <c r="E1" s="322"/>
      <c r="F1" s="322"/>
      <c r="G1" s="322"/>
      <c r="H1" s="322"/>
      <c r="I1" s="322"/>
      <c r="J1" s="161"/>
      <c r="K1" s="322" t="s">
        <v>332</v>
      </c>
      <c r="L1" s="322"/>
      <c r="M1" s="322"/>
      <c r="N1" s="322"/>
      <c r="O1" s="322"/>
      <c r="P1" s="322"/>
    </row>
    <row r="2" spans="1:16" s="151" customFormat="1" ht="25.5" customHeight="1" thickBot="1">
      <c r="A2" s="148" t="s">
        <v>327</v>
      </c>
      <c r="B2" s="148"/>
      <c r="C2" s="148"/>
      <c r="D2" s="148"/>
      <c r="E2" s="148"/>
      <c r="F2" s="148"/>
      <c r="G2" s="148"/>
      <c r="H2" s="148"/>
      <c r="I2" s="148"/>
      <c r="J2" s="149"/>
      <c r="K2" s="148"/>
      <c r="L2" s="150"/>
      <c r="M2" s="148"/>
      <c r="N2" s="148"/>
      <c r="O2" s="148"/>
      <c r="P2" s="150" t="s">
        <v>333</v>
      </c>
    </row>
    <row r="3" spans="2:16" s="152" customFormat="1" ht="16.5" customHeight="1" thickTop="1">
      <c r="B3" s="323" t="s">
        <v>256</v>
      </c>
      <c r="C3" s="324"/>
      <c r="D3" s="324"/>
      <c r="E3" s="324"/>
      <c r="F3" s="324"/>
      <c r="G3" s="324"/>
      <c r="H3" s="324"/>
      <c r="I3" s="324"/>
      <c r="J3" s="131"/>
      <c r="K3" s="315" t="s">
        <v>257</v>
      </c>
      <c r="L3" s="315"/>
      <c r="M3" s="315"/>
      <c r="N3" s="315"/>
      <c r="O3" s="315"/>
      <c r="P3" s="315"/>
    </row>
    <row r="4" spans="1:16" s="152" customFormat="1" ht="16.5" customHeight="1">
      <c r="A4" s="189"/>
      <c r="B4" s="130" t="s">
        <v>43</v>
      </c>
      <c r="C4" s="130" t="s">
        <v>31</v>
      </c>
      <c r="D4" s="135" t="s">
        <v>258</v>
      </c>
      <c r="E4" s="130" t="s">
        <v>259</v>
      </c>
      <c r="F4" s="310" t="s">
        <v>260</v>
      </c>
      <c r="G4" s="312"/>
      <c r="H4" s="130" t="s">
        <v>261</v>
      </c>
      <c r="I4" s="135" t="s">
        <v>45</v>
      </c>
      <c r="J4" s="131"/>
      <c r="K4" s="136" t="s">
        <v>262</v>
      </c>
      <c r="L4" s="130" t="s">
        <v>263</v>
      </c>
      <c r="M4" s="130" t="s">
        <v>264</v>
      </c>
      <c r="N4" s="130" t="s">
        <v>265</v>
      </c>
      <c r="O4" s="130" t="s">
        <v>266</v>
      </c>
      <c r="P4" s="135" t="s">
        <v>49</v>
      </c>
    </row>
    <row r="5" spans="1:16" s="152" customFormat="1" ht="16.5" customHeight="1">
      <c r="A5" s="133" t="s">
        <v>267</v>
      </c>
      <c r="B5" s="153"/>
      <c r="C5" s="134"/>
      <c r="D5" s="134"/>
      <c r="E5" s="134"/>
      <c r="F5" s="134" t="s">
        <v>268</v>
      </c>
      <c r="G5" s="134" t="s">
        <v>269</v>
      </c>
      <c r="H5" s="134"/>
      <c r="I5" s="137"/>
      <c r="J5" s="131"/>
      <c r="K5" s="133" t="s">
        <v>270</v>
      </c>
      <c r="L5" s="134" t="s">
        <v>271</v>
      </c>
      <c r="M5" s="134" t="s">
        <v>47</v>
      </c>
      <c r="N5" s="134" t="s">
        <v>272</v>
      </c>
      <c r="O5" s="134" t="s">
        <v>48</v>
      </c>
      <c r="P5" s="137" t="s">
        <v>50</v>
      </c>
    </row>
    <row r="6" spans="1:15" s="157" customFormat="1" ht="16.5" customHeight="1">
      <c r="A6" s="189"/>
      <c r="B6" s="191"/>
      <c r="C6" s="192"/>
      <c r="D6" s="192"/>
      <c r="E6" s="192"/>
      <c r="F6" s="192"/>
      <c r="G6" s="192"/>
      <c r="H6" s="192"/>
      <c r="I6" s="193"/>
      <c r="J6" s="131"/>
      <c r="K6" s="133" t="s">
        <v>273</v>
      </c>
      <c r="L6" s="199"/>
      <c r="N6" s="134" t="s">
        <v>274</v>
      </c>
      <c r="O6" s="199"/>
    </row>
    <row r="7" spans="1:16" s="157" customFormat="1" ht="16.5" customHeight="1">
      <c r="A7" s="190" t="s">
        <v>275</v>
      </c>
      <c r="B7" s="190"/>
      <c r="C7" s="194"/>
      <c r="D7" s="194"/>
      <c r="E7" s="194"/>
      <c r="F7" s="194"/>
      <c r="G7" s="194"/>
      <c r="H7" s="194"/>
      <c r="I7" s="195"/>
      <c r="J7" s="131"/>
      <c r="K7" s="190" t="s">
        <v>276</v>
      </c>
      <c r="L7" s="134" t="s">
        <v>277</v>
      </c>
      <c r="M7" s="134" t="s">
        <v>278</v>
      </c>
      <c r="N7" s="194" t="s">
        <v>279</v>
      </c>
      <c r="O7" s="134" t="s">
        <v>280</v>
      </c>
      <c r="P7" s="195"/>
    </row>
    <row r="8" spans="1:16" s="157" customFormat="1" ht="16.5" customHeight="1">
      <c r="A8" s="190"/>
      <c r="B8" s="190"/>
      <c r="C8" s="194"/>
      <c r="D8" s="194"/>
      <c r="E8" s="194"/>
      <c r="F8" s="194"/>
      <c r="G8" s="194"/>
      <c r="H8" s="194"/>
      <c r="I8" s="195"/>
      <c r="J8" s="131"/>
      <c r="K8" s="190" t="s">
        <v>279</v>
      </c>
      <c r="L8" s="194" t="s">
        <v>281</v>
      </c>
      <c r="M8" s="194" t="s">
        <v>282</v>
      </c>
      <c r="N8" s="194" t="s">
        <v>283</v>
      </c>
      <c r="O8" s="194" t="s">
        <v>283</v>
      </c>
      <c r="P8" s="137" t="s">
        <v>284</v>
      </c>
    </row>
    <row r="9" spans="1:16" s="157" customFormat="1" ht="16.5" customHeight="1">
      <c r="A9" s="138"/>
      <c r="B9" s="155" t="s">
        <v>4</v>
      </c>
      <c r="C9" s="155" t="s">
        <v>44</v>
      </c>
      <c r="D9" s="155" t="s">
        <v>285</v>
      </c>
      <c r="E9" s="155" t="s">
        <v>286</v>
      </c>
      <c r="F9" s="155" t="s">
        <v>287</v>
      </c>
      <c r="G9" s="155" t="s">
        <v>288</v>
      </c>
      <c r="H9" s="155" t="s">
        <v>289</v>
      </c>
      <c r="I9" s="156" t="s">
        <v>46</v>
      </c>
      <c r="J9" s="131"/>
      <c r="K9" s="196" t="s">
        <v>290</v>
      </c>
      <c r="L9" s="197" t="s">
        <v>291</v>
      </c>
      <c r="M9" s="197" t="s">
        <v>292</v>
      </c>
      <c r="N9" s="197" t="s">
        <v>291</v>
      </c>
      <c r="O9" s="197" t="s">
        <v>292</v>
      </c>
      <c r="P9" s="198" t="s">
        <v>293</v>
      </c>
    </row>
    <row r="10" spans="1:16" s="280" customFormat="1" ht="90" customHeight="1">
      <c r="A10" s="143">
        <v>2005</v>
      </c>
      <c r="B10" s="214">
        <v>61</v>
      </c>
      <c r="C10" s="214">
        <v>26</v>
      </c>
      <c r="D10" s="217">
        <v>21</v>
      </c>
      <c r="E10" s="217" t="s">
        <v>294</v>
      </c>
      <c r="F10" s="217">
        <v>1</v>
      </c>
      <c r="G10" s="217" t="s">
        <v>294</v>
      </c>
      <c r="H10" s="217">
        <v>13</v>
      </c>
      <c r="I10" s="217"/>
      <c r="J10" s="218"/>
      <c r="K10" s="217">
        <v>499</v>
      </c>
      <c r="L10" s="217">
        <v>61</v>
      </c>
      <c r="M10" s="217">
        <v>122</v>
      </c>
      <c r="N10" s="217">
        <v>401</v>
      </c>
      <c r="O10" s="217">
        <v>804</v>
      </c>
      <c r="P10" s="217">
        <v>15</v>
      </c>
    </row>
    <row r="11" spans="1:16" s="151" customFormat="1" ht="90" customHeight="1">
      <c r="A11" s="143">
        <v>2006</v>
      </c>
      <c r="B11" s="234">
        <v>23</v>
      </c>
      <c r="C11" s="234">
        <v>29</v>
      </c>
      <c r="D11" s="234">
        <v>22</v>
      </c>
      <c r="E11" s="217" t="s">
        <v>190</v>
      </c>
      <c r="F11" s="217">
        <v>1</v>
      </c>
      <c r="G11" s="217" t="s">
        <v>190</v>
      </c>
      <c r="H11" s="217">
        <v>22</v>
      </c>
      <c r="I11" s="217" t="s">
        <v>190</v>
      </c>
      <c r="J11" s="218"/>
      <c r="K11" s="217">
        <v>528</v>
      </c>
      <c r="L11" s="217">
        <v>65</v>
      </c>
      <c r="M11" s="217">
        <v>123</v>
      </c>
      <c r="N11" s="217">
        <v>434</v>
      </c>
      <c r="O11" s="217">
        <v>822</v>
      </c>
      <c r="P11" s="217">
        <v>15</v>
      </c>
    </row>
    <row r="12" spans="1:16" s="151" customFormat="1" ht="90" customHeight="1">
      <c r="A12" s="143">
        <v>2007</v>
      </c>
      <c r="B12" s="234">
        <v>63</v>
      </c>
      <c r="C12" s="234">
        <v>26</v>
      </c>
      <c r="D12" s="234">
        <v>22</v>
      </c>
      <c r="E12" s="217" t="s">
        <v>294</v>
      </c>
      <c r="F12" s="217">
        <v>1</v>
      </c>
      <c r="G12" s="217" t="s">
        <v>294</v>
      </c>
      <c r="H12" s="217">
        <v>14</v>
      </c>
      <c r="I12" s="217" t="s">
        <v>294</v>
      </c>
      <c r="J12" s="218"/>
      <c r="K12" s="217">
        <v>522</v>
      </c>
      <c r="L12" s="217">
        <v>64</v>
      </c>
      <c r="M12" s="217">
        <v>122</v>
      </c>
      <c r="N12" s="217">
        <v>423</v>
      </c>
      <c r="O12" s="217">
        <v>810</v>
      </c>
      <c r="P12" s="217">
        <v>15</v>
      </c>
    </row>
    <row r="13" spans="1:16" s="151" customFormat="1" ht="90" customHeight="1">
      <c r="A13" s="143">
        <v>2008</v>
      </c>
      <c r="B13" s="269">
        <v>72</v>
      </c>
      <c r="C13" s="270">
        <v>32</v>
      </c>
      <c r="D13" s="270">
        <v>16</v>
      </c>
      <c r="E13" s="270">
        <v>24</v>
      </c>
      <c r="F13" s="270">
        <v>58</v>
      </c>
      <c r="G13" s="271" t="s">
        <v>294</v>
      </c>
      <c r="H13" s="270" t="s">
        <v>294</v>
      </c>
      <c r="I13" s="271" t="s">
        <v>294</v>
      </c>
      <c r="J13" s="272"/>
      <c r="K13" s="272">
        <v>590</v>
      </c>
      <c r="L13" s="273">
        <v>72</v>
      </c>
      <c r="M13" s="274">
        <v>122</v>
      </c>
      <c r="N13" s="274">
        <v>215</v>
      </c>
      <c r="O13" s="274">
        <v>364</v>
      </c>
      <c r="P13" s="274">
        <v>33</v>
      </c>
    </row>
    <row r="14" spans="1:16" s="151" customFormat="1" ht="90" customHeight="1" thickBot="1">
      <c r="A14" s="275">
        <v>2009</v>
      </c>
      <c r="B14" s="276">
        <v>67</v>
      </c>
      <c r="C14" s="158">
        <v>34</v>
      </c>
      <c r="D14" s="158">
        <v>2</v>
      </c>
      <c r="E14" s="158">
        <v>3</v>
      </c>
      <c r="F14" s="235">
        <v>0</v>
      </c>
      <c r="G14" s="235">
        <v>0</v>
      </c>
      <c r="H14" s="158">
        <v>28</v>
      </c>
      <c r="I14" s="235">
        <v>0</v>
      </c>
      <c r="J14" s="282"/>
      <c r="K14" s="159">
        <v>610</v>
      </c>
      <c r="L14" s="144">
        <v>67</v>
      </c>
      <c r="M14" s="277">
        <f>L14/K14*1000</f>
        <v>109.83606557377048</v>
      </c>
      <c r="N14" s="160">
        <v>222</v>
      </c>
      <c r="O14" s="283">
        <v>363.9</v>
      </c>
      <c r="P14" s="283">
        <v>30.2</v>
      </c>
    </row>
    <row r="15" spans="1:9" s="53" customFormat="1" ht="19.5" customHeight="1" thickTop="1">
      <c r="A15" s="48" t="s">
        <v>215</v>
      </c>
      <c r="B15" s="56"/>
      <c r="C15" s="56"/>
      <c r="D15" s="57"/>
      <c r="E15" s="72"/>
      <c r="F15" s="56"/>
      <c r="G15" s="56"/>
      <c r="H15" s="56"/>
      <c r="I15" s="56"/>
    </row>
    <row r="16" spans="1:12" ht="12">
      <c r="A16" s="145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7"/>
    </row>
  </sheetData>
  <mergeCells count="5">
    <mergeCell ref="F4:G4"/>
    <mergeCell ref="K1:P1"/>
    <mergeCell ref="A1:I1"/>
    <mergeCell ref="B3:I3"/>
    <mergeCell ref="K3:P3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300" verticalDpi="300" orientation="landscape" pageOrder="overThenDown" paperSize="9" scale="75" r:id="rId1"/>
  <headerFooter alignWithMargins="0">
    <oddHeader>&amp;L&amp;"돋움체,굵게"&amp;12전기·가스·수도&amp;R&amp;"Times New Roman,보통"&amp;12Electricity · Gas · Waterwork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2010-01-28T01:02:29Z</cp:lastPrinted>
  <dcterms:created xsi:type="dcterms:W3CDTF">1999-04-14T02:30:30Z</dcterms:created>
  <dcterms:modified xsi:type="dcterms:W3CDTF">2011-02-17T11:07:46Z</dcterms:modified>
  <cp:category/>
  <cp:version/>
  <cp:contentType/>
  <cp:contentStatus/>
</cp:coreProperties>
</file>