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900" windowWidth="19320" windowHeight="5325" tabRatio="787" firstSheet="1" activeTab="1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 (정곡)" sheetId="5" r:id="rId5"/>
    <sheet name="4-1.미곡" sheetId="6" r:id="rId6"/>
    <sheet name="4-2.맥류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)" sheetId="12" r:id="rId12"/>
    <sheet name="5-2.채소류생산량(속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 " sheetId="18" r:id="rId18"/>
  </sheets>
  <externalReferences>
    <externalReference r:id="rId21"/>
  </externalReferences>
  <definedNames>
    <definedName name="aaa">#REF!</definedName>
    <definedName name="_xlnm.Print_Area" localSheetId="17">'10. 정부관리양곡 보관창고 '!$A$1:$Q$19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fullCalcOnLoad="1"/>
</workbook>
</file>

<file path=xl/sharedStrings.xml><?xml version="1.0" encoding="utf-8"?>
<sst xmlns="http://schemas.openxmlformats.org/spreadsheetml/2006/main" count="1610" uniqueCount="328">
  <si>
    <t>계</t>
  </si>
  <si>
    <t>１종　겸업</t>
  </si>
  <si>
    <t>２종　겸업</t>
  </si>
  <si>
    <t>Class. 1</t>
  </si>
  <si>
    <t>Class. 2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</si>
  <si>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</si>
  <si>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</si>
  <si>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</si>
  <si>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</si>
  <si>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</si>
  <si>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</si>
  <si>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</si>
  <si>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</si>
  <si>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</si>
  <si>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</si>
  <si>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</si>
  <si>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</si>
  <si>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</si>
  <si>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</si>
  <si>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</si>
  <si>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</si>
  <si>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</si>
  <si>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</si>
  <si>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</si>
  <si>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</si>
  <si>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</si>
  <si>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</si>
  <si>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</si>
  <si>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</si>
  <si>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</si>
  <si>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</si>
  <si>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</si>
  <si>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</si>
  <si>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</si>
  <si>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</si>
  <si>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</si>
  <si>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</si>
  <si>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</si>
  <si>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</si>
  <si>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</si>
  <si>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</si>
  <si>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</si>
  <si>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</si>
  <si>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</si>
  <si>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</si>
  <si>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</si>
  <si>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</si>
  <si>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</si>
  <si>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</si>
  <si>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</si>
  <si>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</si>
  <si>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</si>
  <si>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</si>
  <si>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</si>
  <si>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</si>
  <si>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</si>
  <si>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</si>
  <si>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 계             Total</t>
  </si>
  <si>
    <t>등        외</t>
  </si>
  <si>
    <t>등  외</t>
  </si>
  <si>
    <t>합    계      Total</t>
  </si>
  <si>
    <t>동  수</t>
  </si>
  <si>
    <t>동    수</t>
  </si>
  <si>
    <t>Eup Myeon</t>
  </si>
  <si>
    <t>산서면
Sanseo-myeon</t>
  </si>
  <si>
    <t>천천면
Cheoncheon-myeon</t>
  </si>
  <si>
    <t>-</t>
  </si>
  <si>
    <t>양  파   Onion</t>
  </si>
  <si>
    <t>자료 : 농업기술센터 농업소득과</t>
  </si>
  <si>
    <t>연   별</t>
  </si>
  <si>
    <t>읍면별</t>
  </si>
  <si>
    <t>Year &amp;</t>
  </si>
  <si>
    <t>계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</si>
  <si>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</si>
  <si>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</si>
  <si>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</si>
  <si>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</si>
  <si>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</si>
  <si>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</si>
  <si>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</si>
  <si>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</si>
  <si>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</si>
  <si>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2.  경 지 면 적</t>
  </si>
  <si>
    <t>AREA OF CULTIVATED LAND</t>
  </si>
  <si>
    <t xml:space="preserve">단위 : ㏊ </t>
  </si>
  <si>
    <t>Unit : ㏊</t>
  </si>
  <si>
    <t>합  계</t>
  </si>
  <si>
    <t>가구당 경지면적(ha)     Area of cultivated land per household</t>
  </si>
  <si>
    <t>밭</t>
  </si>
  <si>
    <t>Year</t>
  </si>
  <si>
    <t>Total</t>
  </si>
  <si>
    <t>Rice Paddy</t>
  </si>
  <si>
    <t>Dry Paddy</t>
  </si>
  <si>
    <t>Paddy field</t>
  </si>
  <si>
    <t>Field</t>
  </si>
  <si>
    <t>3. 농업진흥지역 지정</t>
  </si>
  <si>
    <t>LAND DESIGNATED FOR AGRICULTURAL PROMOTION</t>
  </si>
  <si>
    <t>합    계</t>
  </si>
  <si>
    <t>농 업 진 흥 구 역</t>
  </si>
  <si>
    <t>농 업 보 호 구 역</t>
  </si>
  <si>
    <t>Year</t>
  </si>
  <si>
    <t xml:space="preserve"> 면     적</t>
  </si>
  <si>
    <t>Area</t>
  </si>
  <si>
    <t>Agricultural Promotion land</t>
  </si>
  <si>
    <t>Agricultural conservation land</t>
  </si>
  <si>
    <t>4. 식량작물 생산량(정곡)</t>
  </si>
  <si>
    <t>PRODUCTION OF FOOD GRAIN (POLISHED)</t>
  </si>
  <si>
    <t xml:space="preserve">         합      계         Total</t>
  </si>
  <si>
    <t>맥    류      Wheat &amp; Barley</t>
  </si>
  <si>
    <t>잡곡    Miscellaneous grains</t>
  </si>
  <si>
    <t>두    류      Beans</t>
  </si>
  <si>
    <t>-</t>
  </si>
  <si>
    <t>장수읍
Jangsu-eup</t>
  </si>
  <si>
    <t>번암면
Beonam-myeon</t>
  </si>
  <si>
    <t>장계면
Janggye-myeon</t>
  </si>
  <si>
    <t>천천면
Cheoncheon-myeon</t>
  </si>
  <si>
    <t>계남면
Gyenam-myeon</t>
  </si>
  <si>
    <t>계북면
Gyebuk-myeon</t>
  </si>
  <si>
    <t>4-1. 미        곡</t>
  </si>
  <si>
    <t xml:space="preserve">R I C E </t>
  </si>
  <si>
    <t>단위 : ㏊, M/T</t>
  </si>
  <si>
    <t>Unit : ㏊,  M/T</t>
  </si>
  <si>
    <t>논     벼</t>
  </si>
  <si>
    <t>밭     벼           Upland   rice</t>
  </si>
  <si>
    <t>생산량</t>
  </si>
  <si>
    <t xml:space="preserve"> Production</t>
  </si>
  <si>
    <t>kg/10a</t>
  </si>
  <si>
    <t>4-2. 맥        류</t>
  </si>
  <si>
    <t xml:space="preserve">WHEAT AND BARLEY </t>
  </si>
  <si>
    <t>Unit : ㏊, M/T</t>
  </si>
  <si>
    <t>겉보리   Unhulled barley</t>
  </si>
  <si>
    <t>쌀보리   Naked Barley</t>
  </si>
  <si>
    <t>밀       Wheat</t>
  </si>
  <si>
    <t>호    밀       Rye</t>
  </si>
  <si>
    <t>맥주보리      Beer  barley</t>
  </si>
  <si>
    <t>4-3.  잡        곡</t>
  </si>
  <si>
    <t>MISCELLANEOUS  GRAINS</t>
  </si>
  <si>
    <t>단위 : ㏊,  M/T</t>
  </si>
  <si>
    <t>조       Millet</t>
  </si>
  <si>
    <t>수    수         Sorghum</t>
  </si>
  <si>
    <t>메   밀       Buck  wheat</t>
  </si>
  <si>
    <t>-</t>
  </si>
  <si>
    <t>산서면
Sanseo-myeon</t>
  </si>
  <si>
    <t>-</t>
  </si>
  <si>
    <t>자료 : 농업기술센터 농업소득과</t>
  </si>
  <si>
    <t>4-4.  두        류</t>
  </si>
  <si>
    <t>B E A N S</t>
  </si>
  <si>
    <t xml:space="preserve">      팥    </t>
  </si>
  <si>
    <t xml:space="preserve"> Red  beans</t>
  </si>
  <si>
    <t>-</t>
  </si>
  <si>
    <t>산서면
Sanseo-myeon</t>
  </si>
  <si>
    <t>4-5.  서       류</t>
  </si>
  <si>
    <t>고     구     마 Seewt potato</t>
  </si>
  <si>
    <t>감        자            White  potatoe</t>
  </si>
  <si>
    <t>생  산  량     Production</t>
  </si>
  <si>
    <t xml:space="preserve">       생  산  량    production</t>
  </si>
  <si>
    <t>kg/10a</t>
  </si>
  <si>
    <t>5. 채소류 생산량</t>
  </si>
  <si>
    <t>VEGETABLE PRODUCTION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</si>
  <si>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</si>
  <si>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</si>
  <si>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</si>
  <si>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</si>
  <si>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</si>
  <si>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딸  기</t>
  </si>
  <si>
    <t xml:space="preserve">Strawberry </t>
  </si>
  <si>
    <t>오   이     Cucumber</t>
  </si>
  <si>
    <t>Year &amp;</t>
  </si>
  <si>
    <t>면 적</t>
  </si>
  <si>
    <t>kg/10a</t>
  </si>
  <si>
    <t>-</t>
  </si>
  <si>
    <t>3.415.9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</si>
  <si>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</si>
  <si>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</si>
  <si>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</si>
  <si>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</si>
  <si>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</si>
  <si>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</si>
  <si>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</si>
  <si>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</si>
  <si>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 xml:space="preserve"> 채소류 생산량(속1)</t>
  </si>
  <si>
    <t>VEGETABLE PRODUCTION(Cont'd 1)</t>
  </si>
  <si>
    <t xml:space="preserve"> 엽   체    류 </t>
  </si>
  <si>
    <t>Leafy and Stem Vegetables</t>
  </si>
  <si>
    <t>근 채 류   Root Vegetables</t>
  </si>
  <si>
    <t>배 추   Chinese Cabbage</t>
  </si>
  <si>
    <t>시 금 치 Spinach</t>
  </si>
  <si>
    <t>상  추   Lettuce</t>
  </si>
  <si>
    <t xml:space="preserve">             양 배 추   Cabbage</t>
  </si>
  <si>
    <t>수  량</t>
  </si>
  <si>
    <t>무   Radish</t>
  </si>
  <si>
    <t>당  근 Carrot</t>
  </si>
  <si>
    <t>면 적</t>
  </si>
  <si>
    <t>Eup Myeon</t>
  </si>
  <si>
    <t>Quantity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</si>
  <si>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</si>
  <si>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</si>
  <si>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</si>
  <si>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</si>
  <si>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</si>
  <si>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</si>
  <si>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</si>
  <si>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채소류 생산량(속2)</t>
  </si>
  <si>
    <t>VEGETABLE PRODUCTION(Cont'd 2)</t>
  </si>
  <si>
    <t>조  미  채  소</t>
  </si>
  <si>
    <t>고  추   Red    Pepper</t>
  </si>
  <si>
    <t>생  강  Ginger</t>
  </si>
  <si>
    <t xml:space="preserve">마 늘  Garlic </t>
  </si>
  <si>
    <t>6. 특용작물 생산량</t>
  </si>
  <si>
    <t>PRODUCTION OF OIL SEEDS CASH CROPS</t>
  </si>
  <si>
    <t>참   깨</t>
  </si>
  <si>
    <t>들   깨</t>
  </si>
  <si>
    <t>땅   콩</t>
  </si>
  <si>
    <t>유   채</t>
  </si>
  <si>
    <t>Sesame</t>
  </si>
  <si>
    <t>Wild Seed</t>
  </si>
  <si>
    <t>Peanut</t>
  </si>
  <si>
    <t>면   적</t>
  </si>
  <si>
    <t>7. 과실류 생산량</t>
  </si>
  <si>
    <t>FRUIT  PRODUCTION</t>
  </si>
  <si>
    <t>사    과</t>
  </si>
  <si>
    <t>감  귤</t>
  </si>
  <si>
    <t>감</t>
  </si>
  <si>
    <t>Apple</t>
  </si>
  <si>
    <t>Pear</t>
  </si>
  <si>
    <t>Peach</t>
  </si>
  <si>
    <t>Grape</t>
  </si>
  <si>
    <t>Orange</t>
  </si>
  <si>
    <t>Persimmon</t>
  </si>
  <si>
    <t>Others</t>
  </si>
  <si>
    <t>9. 보리 매입실적</t>
  </si>
  <si>
    <t>GOVERNMENT-PURCHASED BARLEY 
BY CLASS AND KIND</t>
  </si>
  <si>
    <t>단위 : 1,000㎏</t>
  </si>
  <si>
    <t>Unit : 1,000㎏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</si>
  <si>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</si>
  <si>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</si>
  <si>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</si>
  <si>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</si>
  <si>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</si>
  <si>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</si>
  <si>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</si>
  <si>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</si>
  <si>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>10. 정부관리양곡 보관창고</t>
  </si>
  <si>
    <t>WAREHOUSE OF GOVERNMENT-CONTROLLED GRAINS</t>
  </si>
  <si>
    <t>단위 : 개소, ㎡, M/T</t>
  </si>
  <si>
    <t>Unit : number, ㎡, M/T</t>
  </si>
  <si>
    <t>연   별</t>
  </si>
  <si>
    <t>정부창고 Government-run Warehouse</t>
  </si>
  <si>
    <t>농협창고</t>
  </si>
  <si>
    <t>NCAF-run WareHouse</t>
  </si>
  <si>
    <t>통운창고  Korea Express-run Warehouse</t>
  </si>
  <si>
    <t>민간창고     Private Warehouse</t>
  </si>
  <si>
    <t>읍면별</t>
  </si>
  <si>
    <t>동 수</t>
  </si>
  <si>
    <t>Year &amp;</t>
  </si>
  <si>
    <t xml:space="preserve">No.of </t>
  </si>
  <si>
    <t>Where houses</t>
  </si>
  <si>
    <t>Area</t>
  </si>
  <si>
    <t>of Custody</t>
  </si>
  <si>
    <t>Building</t>
  </si>
  <si>
    <t>Where houses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</si>
  <si>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</si>
  <si>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</si>
  <si>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</si>
  <si>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</si>
  <si>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</si>
  <si>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</si>
  <si>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</si>
  <si>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</si>
  <si>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</si>
  <si>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8. 공공비축 미곡 매입실적</t>
  </si>
  <si>
    <t>GOVERNMENT-PURCHASED RICE BY 
CLASS AND KIND(POLISHED RICE)</t>
  </si>
  <si>
    <t>단위 : 1,000kg</t>
  </si>
  <si>
    <t>Unit : 1,000kg</t>
  </si>
  <si>
    <t>연   별</t>
  </si>
  <si>
    <t>등      급      별</t>
  </si>
  <si>
    <t>By Class</t>
  </si>
  <si>
    <t>종      류      별                   By Kind</t>
  </si>
  <si>
    <t>읍면별</t>
  </si>
  <si>
    <t>특등</t>
  </si>
  <si>
    <t>3  등</t>
  </si>
  <si>
    <t>잠정등외</t>
  </si>
  <si>
    <t xml:space="preserve">기     타 </t>
  </si>
  <si>
    <t>Year &amp;</t>
  </si>
  <si>
    <t>Purchased</t>
  </si>
  <si>
    <t xml:space="preserve">Potential </t>
  </si>
  <si>
    <t>Ordinary</t>
  </si>
  <si>
    <t>(회 수)</t>
  </si>
  <si>
    <t>Quantity</t>
  </si>
  <si>
    <t>Premium</t>
  </si>
  <si>
    <t>3rd Grade</t>
  </si>
  <si>
    <t>off-grade</t>
  </si>
  <si>
    <t>Perchase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</si>
  <si>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</si>
  <si>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</si>
  <si>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</si>
  <si>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</si>
  <si>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</si>
  <si>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</si>
  <si>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</si>
  <si>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</si>
  <si>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</si>
  <si>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1. 농가 및 농가인구</t>
  </si>
  <si>
    <t>FARM HOUSEHOLDS AND POPULATION</t>
  </si>
  <si>
    <t>단위 : 호, 명</t>
  </si>
  <si>
    <t>Unit : household , person</t>
  </si>
  <si>
    <t>연   별</t>
  </si>
  <si>
    <t xml:space="preserve">                    농          가          Farm  households</t>
  </si>
  <si>
    <t xml:space="preserve"> 농  가  인  구      Farm population</t>
  </si>
  <si>
    <t>읍면별</t>
  </si>
  <si>
    <t>전    　업</t>
  </si>
  <si>
    <t xml:space="preserve">    합    계      Total</t>
  </si>
  <si>
    <t>Year &amp;</t>
  </si>
  <si>
    <t>계</t>
  </si>
  <si>
    <t xml:space="preserve">남 </t>
  </si>
  <si>
    <t>여</t>
  </si>
  <si>
    <t xml:space="preserve"> Male</t>
  </si>
  <si>
    <t xml:space="preserve"> Female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</si>
  <si>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</si>
  <si>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</si>
  <si>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</si>
  <si>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</si>
  <si>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</si>
  <si>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</si>
  <si>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</si>
  <si>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</si>
  <si>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</si>
  <si>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POTATOES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</si>
</sst>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-* #,##0.0_-;\-* #,##0.0_-;_-* &quot;-&quot;??_-;_-@_-"/>
    <numFmt numFmtId="180" formatCode="#,##0_ "/>
    <numFmt numFmtId="181" formatCode="0_);[Red]\(0\)"/>
    <numFmt numFmtId="182" formatCode="#,##0.0_ "/>
    <numFmt numFmtId="183" formatCode="#,##0_);[Red]\(#,##0\)"/>
    <numFmt numFmtId="184" formatCode="0.00_);[Red]\(0.00\)"/>
    <numFmt numFmtId="185" formatCode="0.0_);[Red]\(0.0\)"/>
    <numFmt numFmtId="186" formatCode="#,##0.0_);[Red]\(#,##0.0\)"/>
    <numFmt numFmtId="187" formatCode="0.0_ "/>
    <numFmt numFmtId="188" formatCode="_-* #,##0\ _D_M_-;\-* #,##0\ _D_M_-;_-* &quot;-&quot;\ _D_M_-;_-@_-"/>
    <numFmt numFmtId="189" formatCode="_-* #,##0.00\ _D_M_-;\-* #,##0.00\ _D_M_-;_-* &quot;-&quot;??\ _D_M_-;_-@_-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#,##0.000_);&quot;₩&quot;&quot;₩&quot;&quot;₩&quot;&quot;₩&quot;\(#,##0.000&quot;₩&quot;&quot;₩&quot;&quot;₩&quot;&quot;₩&quot;\)"/>
    <numFmt numFmtId="193" formatCode="&quot;$&quot;#,##0.0_);&quot;₩&quot;&quot;₩&quot;&quot;₩&quot;&quot;₩&quot;\(&quot;$&quot;#,##0.0&quot;₩&quot;&quot;₩&quot;&quot;₩&quot;&quot;₩&quot;\)"/>
    <numFmt numFmtId="194" formatCode="#,##0;&quot;₩&quot;&quot;₩&quot;&quot;₩&quot;&quot;₩&quot;\(#,##0&quot;₩&quot;&quot;₩&quot;&quot;₩&quot;&quot;₩&quot;\)"/>
    <numFmt numFmtId="195" formatCode="#.0"/>
    <numFmt numFmtId="196" formatCode="\-"/>
    <numFmt numFmtId="197" formatCode="0.00_ "/>
    <numFmt numFmtId="198" formatCode="#,##0.00_);[Red]\(#,##0.00\)"/>
    <numFmt numFmtId="199" formatCode="#,##0.0"/>
    <numFmt numFmtId="200" formatCode="#,##0;[Red]#,##0"/>
    <numFmt numFmtId="201" formatCode="#,##0.00_ "/>
    <numFmt numFmtId="202" formatCode="#,##0.000_ "/>
    <numFmt numFmtId="203" formatCode="#,###,\ "/>
    <numFmt numFmtId="204" formatCode="#,##0.000_);[Red]\(#,##0.000\)"/>
    <numFmt numFmtId="205" formatCode="0;[Red]0"/>
    <numFmt numFmtId="206" formatCode="_-* #,##0.0_-;\-* #,##0.0_-;_-* &quot;-&quot;?_-;_-@_-"/>
    <numFmt numFmtId="207" formatCode="0_ "/>
  </numFmts>
  <fonts count="61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25" borderId="9" applyNumberFormat="0" applyAlignment="0" applyProtection="0"/>
    <xf numFmtId="176" fontId="21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>
      <alignment/>
      <protection/>
    </xf>
    <xf numFmtId="38" fontId="23" fillId="0" borderId="0" applyFill="0" applyBorder="0" applyAlignment="0" applyProtection="0"/>
    <xf numFmtId="194" fontId="3" fillId="0" borderId="0">
      <alignment/>
      <protection/>
    </xf>
    <xf numFmtId="177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3" fillId="0" borderId="0">
      <alignment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3" fillId="0" borderId="0">
      <alignment/>
      <protection/>
    </xf>
    <xf numFmtId="38" fontId="25" fillId="32" borderId="0" applyNumberFormat="0" applyBorder="0" applyAlignment="0" applyProtection="0"/>
    <xf numFmtId="10" fontId="25" fillId="33" borderId="1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0" fillId="0" borderId="0">
      <alignment/>
      <protection/>
    </xf>
    <xf numFmtId="0" fontId="26" fillId="0" borderId="0">
      <alignment/>
      <protection/>
    </xf>
  </cellStyleXfs>
  <cellXfs count="458">
    <xf numFmtId="0" fontId="0" fillId="0" borderId="0" xfId="0" applyAlignment="1">
      <alignment/>
    </xf>
    <xf numFmtId="0" fontId="13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5" fillId="0" borderId="11" xfId="72" applyFont="1" applyBorder="1">
      <alignment/>
      <protection/>
    </xf>
    <xf numFmtId="0" fontId="14" fillId="0" borderId="0" xfId="0" applyNumberFormat="1" applyFont="1" applyAlignment="1">
      <alignment/>
    </xf>
    <xf numFmtId="0" fontId="14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 quotePrefix="1">
      <alignment horizontal="center" vertical="center"/>
    </xf>
    <xf numFmtId="183" fontId="16" fillId="0" borderId="11" xfId="0" applyNumberFormat="1" applyFont="1" applyBorder="1" applyAlignment="1" quotePrefix="1">
      <alignment horizontal="center" vertical="center"/>
    </xf>
    <xf numFmtId="183" fontId="18" fillId="0" borderId="0" xfId="73" applyNumberFormat="1" applyFont="1" applyFill="1" applyBorder="1" applyAlignment="1" applyProtection="1">
      <alignment horizontal="center" vertical="center"/>
      <protection locked="0"/>
    </xf>
    <xf numFmtId="180" fontId="18" fillId="0" borderId="0" xfId="73" applyNumberFormat="1" applyFont="1" applyFill="1" applyBorder="1" applyAlignment="1" applyProtection="1">
      <alignment horizontal="center" vertical="center"/>
      <protection locked="0"/>
    </xf>
    <xf numFmtId="0" fontId="18" fillId="0" borderId="0" xfId="73" applyFont="1" applyFill="1" applyBorder="1" applyAlignment="1" applyProtection="1">
      <alignment horizontal="center" vertical="center"/>
      <protection locked="0"/>
    </xf>
    <xf numFmtId="183" fontId="18" fillId="0" borderId="11" xfId="73" applyNumberFormat="1" applyFont="1" applyFill="1" applyBorder="1" applyAlignment="1" applyProtection="1">
      <alignment horizontal="center" vertical="center"/>
      <protection locked="0"/>
    </xf>
    <xf numFmtId="0" fontId="18" fillId="0" borderId="11" xfId="73" applyFont="1" applyFill="1" applyBorder="1" applyAlignment="1" applyProtection="1">
      <alignment horizontal="center" vertical="center"/>
      <protection locked="0"/>
    </xf>
    <xf numFmtId="186" fontId="17" fillId="0" borderId="0" xfId="73" applyNumberFormat="1" applyFont="1" applyAlignment="1" applyProtection="1">
      <alignment horizontal="center" vertical="center" shrinkToFit="1"/>
      <protection/>
    </xf>
    <xf numFmtId="180" fontId="18" fillId="0" borderId="11" xfId="7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 quotePrefix="1">
      <alignment horizontal="center" vertical="center"/>
    </xf>
    <xf numFmtId="183" fontId="17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 quotePrefix="1">
      <alignment horizontal="center" vertical="center"/>
    </xf>
    <xf numFmtId="184" fontId="17" fillId="0" borderId="11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3" fontId="16" fillId="0" borderId="0" xfId="63" applyNumberFormat="1" applyFont="1" applyBorder="1" applyAlignment="1">
      <alignment horizontal="center" vertical="center"/>
    </xf>
    <xf numFmtId="186" fontId="16" fillId="0" borderId="0" xfId="63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178" fontId="17" fillId="0" borderId="0" xfId="63" applyNumberFormat="1" applyFont="1" applyBorder="1" applyAlignment="1">
      <alignment horizontal="center"/>
    </xf>
    <xf numFmtId="176" fontId="17" fillId="0" borderId="0" xfId="63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183" fontId="17" fillId="0" borderId="0" xfId="0" applyNumberFormat="1" applyFont="1" applyBorder="1" applyAlignment="1" quotePrefix="1">
      <alignment horizontal="center" vertical="center"/>
    </xf>
    <xf numFmtId="183" fontId="16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183" fontId="16" fillId="0" borderId="15" xfId="0" applyNumberFormat="1" applyFont="1" applyBorder="1" applyAlignment="1" quotePrefix="1">
      <alignment horizontal="center" vertical="center"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 quotePrefix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2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" fontId="16" fillId="0" borderId="11" xfId="0" applyNumberFormat="1" applyFont="1" applyBorder="1" applyAlignment="1">
      <alignment horizontal="right"/>
    </xf>
    <xf numFmtId="0" fontId="16" fillId="0" borderId="27" xfId="0" applyFont="1" applyBorder="1" applyAlignment="1">
      <alignment horizontal="center" vertical="center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183" fontId="16" fillId="0" borderId="0" xfId="48" applyNumberFormat="1" applyFont="1" applyBorder="1" applyAlignment="1" quotePrefix="1">
      <alignment horizontal="center" vertical="center"/>
    </xf>
    <xf numFmtId="183" fontId="16" fillId="0" borderId="0" xfId="48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16" fillId="0" borderId="28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 quotePrefix="1">
      <alignment horizontal="center" vertical="center"/>
    </xf>
    <xf numFmtId="185" fontId="17" fillId="0" borderId="0" xfId="0" applyNumberFormat="1" applyFont="1" applyBorder="1" applyAlignment="1" quotePrefix="1">
      <alignment horizontal="center" vertical="center"/>
    </xf>
    <xf numFmtId="186" fontId="16" fillId="0" borderId="11" xfId="0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0" fontId="16" fillId="0" borderId="29" xfId="0" applyNumberFormat="1" applyFont="1" applyBorder="1" applyAlignment="1">
      <alignment horizontal="center" vertical="center"/>
    </xf>
    <xf numFmtId="185" fontId="16" fillId="0" borderId="29" xfId="0" applyNumberFormat="1" applyFont="1" applyBorder="1" applyAlignment="1">
      <alignment horizontal="center" vertical="center"/>
    </xf>
    <xf numFmtId="185" fontId="16" fillId="0" borderId="21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185" fontId="16" fillId="0" borderId="17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3" fontId="16" fillId="0" borderId="14" xfId="0" applyNumberFormat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3" fontId="16" fillId="0" borderId="17" xfId="0" applyNumberFormat="1" applyFont="1" applyBorder="1" applyAlignment="1">
      <alignment horizontal="center" vertical="center" shrinkToFit="1"/>
    </xf>
    <xf numFmtId="185" fontId="16" fillId="0" borderId="14" xfId="0" applyNumberFormat="1" applyFont="1" applyBorder="1" applyAlignment="1">
      <alignment horizontal="center" vertical="center" shrinkToFit="1"/>
    </xf>
    <xf numFmtId="0" fontId="16" fillId="0" borderId="3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6" fontId="16" fillId="0" borderId="0" xfId="0" applyNumberFormat="1" applyFont="1" applyBorder="1" applyAlignment="1" quotePrefix="1">
      <alignment/>
    </xf>
    <xf numFmtId="176" fontId="1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7" fontId="1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/>
    </xf>
    <xf numFmtId="183" fontId="16" fillId="0" borderId="0" xfId="65" applyNumberFormat="1" applyFont="1" applyBorder="1" applyAlignment="1" quotePrefix="1">
      <alignment horizontal="center" vertical="center"/>
    </xf>
    <xf numFmtId="1" fontId="1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24" xfId="0" applyFont="1" applyBorder="1" applyAlignment="1">
      <alignment horizontal="center" vertical="center" shrinkToFit="1"/>
    </xf>
    <xf numFmtId="1" fontId="16" fillId="0" borderId="14" xfId="0" applyNumberFormat="1" applyFont="1" applyBorder="1" applyAlignment="1">
      <alignment horizontal="center" vertical="center" shrinkToFit="1"/>
    </xf>
    <xf numFmtId="1" fontId="20" fillId="0" borderId="1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center"/>
    </xf>
    <xf numFmtId="176" fontId="16" fillId="0" borderId="0" xfId="0" applyNumberFormat="1" applyFont="1" applyBorder="1" applyAlignment="1">
      <alignment horizontal="right"/>
    </xf>
    <xf numFmtId="41" fontId="18" fillId="0" borderId="0" xfId="48" applyFont="1" applyBorder="1" applyAlignment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186" fontId="16" fillId="0" borderId="0" xfId="73" applyNumberFormat="1" applyFont="1" applyBorder="1" applyAlignment="1" applyProtection="1">
      <alignment horizontal="center" vertical="center" shrinkToFit="1"/>
      <protection/>
    </xf>
    <xf numFmtId="183" fontId="16" fillId="0" borderId="0" xfId="73" applyNumberFormat="1" applyFont="1" applyBorder="1" applyAlignment="1" applyProtection="1">
      <alignment horizontal="center" vertical="center" shrinkToFit="1"/>
      <protection/>
    </xf>
    <xf numFmtId="186" fontId="16" fillId="0" borderId="0" xfId="73" applyNumberFormat="1" applyFont="1" applyAlignment="1" applyProtection="1">
      <alignment horizontal="center" vertical="center" shrinkToFit="1"/>
      <protection/>
    </xf>
    <xf numFmtId="183" fontId="16" fillId="0" borderId="0" xfId="73" applyNumberFormat="1" applyFont="1" applyAlignment="1" applyProtection="1">
      <alignment horizontal="center" vertical="center" shrinkToFit="1"/>
      <protection/>
    </xf>
    <xf numFmtId="185" fontId="16" fillId="0" borderId="0" xfId="73" applyNumberFormat="1" applyFont="1" applyAlignment="1" applyProtection="1">
      <alignment horizontal="center" vertical="center" shrinkToFit="1"/>
      <protection/>
    </xf>
    <xf numFmtId="3" fontId="16" fillId="0" borderId="0" xfId="0" applyNumberFormat="1" applyFont="1" applyBorder="1" applyAlignment="1">
      <alignment vertical="center"/>
    </xf>
    <xf numFmtId="183" fontId="16" fillId="0" borderId="23" xfId="0" applyNumberFormat="1" applyFont="1" applyBorder="1" applyAlignment="1" quotePrefix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0" xfId="48" applyNumberFormat="1" applyFont="1" applyBorder="1" applyAlignment="1">
      <alignment horizontal="center" vertical="center"/>
    </xf>
    <xf numFmtId="180" fontId="16" fillId="0" borderId="11" xfId="48" applyNumberFormat="1" applyFont="1" applyBorder="1" applyAlignment="1">
      <alignment horizontal="center" vertical="center"/>
    </xf>
    <xf numFmtId="180" fontId="17" fillId="0" borderId="0" xfId="48" applyNumberFormat="1" applyFont="1" applyBorder="1" applyAlignment="1">
      <alignment horizontal="center" vertical="center"/>
    </xf>
    <xf numFmtId="183" fontId="16" fillId="0" borderId="11" xfId="48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16" fillId="0" borderId="11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6" fillId="0" borderId="0" xfId="48" applyFont="1" applyBorder="1" applyAlignment="1">
      <alignment horizontal="center" vertical="center"/>
    </xf>
    <xf numFmtId="196" fontId="16" fillId="0" borderId="0" xfId="48" applyNumberFormat="1" applyFont="1" applyBorder="1" applyAlignment="1">
      <alignment horizontal="center" vertical="center"/>
    </xf>
    <xf numFmtId="196" fontId="16" fillId="0" borderId="0" xfId="73" applyNumberFormat="1" applyFont="1" applyAlignment="1" applyProtection="1">
      <alignment horizontal="center" vertical="center" shrinkToFit="1"/>
      <protection/>
    </xf>
    <xf numFmtId="186" fontId="16" fillId="0" borderId="11" xfId="0" applyNumberFormat="1" applyFont="1" applyBorder="1" applyAlignment="1">
      <alignment horizontal="center" vertical="center"/>
    </xf>
    <xf numFmtId="186" fontId="16" fillId="0" borderId="0" xfId="48" applyNumberFormat="1" applyFont="1" applyBorder="1" applyAlignment="1">
      <alignment horizontal="center" vertical="center"/>
    </xf>
    <xf numFmtId="186" fontId="16" fillId="0" borderId="11" xfId="48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178" fontId="16" fillId="0" borderId="3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 quotePrefix="1">
      <alignment horizontal="center" vertical="center"/>
    </xf>
    <xf numFmtId="186" fontId="17" fillId="0" borderId="0" xfId="48" applyNumberFormat="1" applyFont="1" applyBorder="1" applyAlignment="1" quotePrefix="1">
      <alignment horizontal="center" vertical="center"/>
    </xf>
    <xf numFmtId="186" fontId="16" fillId="0" borderId="0" xfId="48" applyNumberFormat="1" applyFont="1" applyBorder="1" applyAlignment="1" quotePrefix="1">
      <alignment horizontal="center" vertical="center"/>
    </xf>
    <xf numFmtId="186" fontId="16" fillId="0" borderId="11" xfId="48" applyNumberFormat="1" applyFont="1" applyBorder="1" applyAlignment="1" quotePrefix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/>
    </xf>
    <xf numFmtId="183" fontId="17" fillId="0" borderId="0" xfId="73" applyNumberFormat="1" applyFont="1" applyAlignment="1" applyProtection="1">
      <alignment horizontal="center" vertical="center" shrinkToFit="1"/>
      <protection/>
    </xf>
    <xf numFmtId="182" fontId="18" fillId="0" borderId="0" xfId="73" applyNumberFormat="1" applyFont="1" applyFill="1" applyBorder="1" applyAlignment="1" applyProtection="1">
      <alignment horizontal="center" vertical="center"/>
      <protection locked="0"/>
    </xf>
    <xf numFmtId="185" fontId="16" fillId="0" borderId="15" xfId="0" applyNumberFormat="1" applyFont="1" applyBorder="1" applyAlignment="1">
      <alignment horizontal="center" vertical="center"/>
    </xf>
    <xf numFmtId="0" fontId="11" fillId="0" borderId="0" xfId="72" applyFont="1" applyBorder="1" applyAlignment="1">
      <alignment horizontal="center" vertical="center"/>
      <protection/>
    </xf>
    <xf numFmtId="183" fontId="16" fillId="0" borderId="0" xfId="65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183" fontId="16" fillId="0" borderId="15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196" fontId="16" fillId="0" borderId="0" xfId="0" applyNumberFormat="1" applyFont="1" applyAlignment="1" quotePrefix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84" fontId="18" fillId="0" borderId="0" xfId="73" applyNumberFormat="1" applyFont="1" applyFill="1" applyBorder="1" applyAlignment="1" applyProtection="1">
      <alignment horizontal="center" vertical="center"/>
      <protection locked="0"/>
    </xf>
    <xf numFmtId="184" fontId="18" fillId="0" borderId="11" xfId="7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83" fontId="16" fillId="0" borderId="0" xfId="0" applyNumberFormat="1" applyFont="1" applyBorder="1" applyAlignment="1">
      <alignment/>
    </xf>
    <xf numFmtId="183" fontId="16" fillId="0" borderId="11" xfId="65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5" fontId="16" fillId="0" borderId="15" xfId="0" applyNumberFormat="1" applyFont="1" applyBorder="1" applyAlignment="1" quotePrefix="1">
      <alignment horizontal="center" vertical="center"/>
    </xf>
    <xf numFmtId="183" fontId="17" fillId="0" borderId="0" xfId="48" applyNumberFormat="1" applyFont="1" applyBorder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41" fontId="19" fillId="0" borderId="0" xfId="48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186" fontId="17" fillId="0" borderId="11" xfId="63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 shrinkToFit="1"/>
    </xf>
    <xf numFmtId="186" fontId="16" fillId="0" borderId="0" xfId="48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96" fontId="16" fillId="0" borderId="0" xfId="48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" fontId="16" fillId="0" borderId="31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12" xfId="48" applyNumberFormat="1" applyFont="1" applyBorder="1" applyAlignment="1">
      <alignment horizontal="center" vertical="center"/>
    </xf>
    <xf numFmtId="180" fontId="17" fillId="0" borderId="0" xfId="48" applyNumberFormat="1" applyFont="1" applyBorder="1" applyAlignment="1" quotePrefix="1">
      <alignment horizontal="center" vertical="center"/>
    </xf>
    <xf numFmtId="180" fontId="17" fillId="0" borderId="0" xfId="48" applyNumberFormat="1" applyFont="1" applyBorder="1" applyAlignment="1">
      <alignment horizontal="center"/>
    </xf>
    <xf numFmtId="180" fontId="16" fillId="0" borderId="12" xfId="48" applyNumberFormat="1" applyFont="1" applyBorder="1" applyAlignment="1">
      <alignment horizontal="center" vertical="center" wrapText="1" shrinkToFit="1"/>
    </xf>
    <xf numFmtId="180" fontId="16" fillId="0" borderId="0" xfId="48" applyNumberFormat="1" applyFont="1" applyBorder="1" applyAlignment="1" quotePrefix="1">
      <alignment horizontal="center" vertical="center"/>
    </xf>
    <xf numFmtId="180" fontId="13" fillId="0" borderId="0" xfId="48" applyNumberFormat="1" applyFont="1" applyBorder="1" applyAlignment="1">
      <alignment horizontal="center"/>
    </xf>
    <xf numFmtId="180" fontId="16" fillId="0" borderId="13" xfId="48" applyNumberFormat="1" applyFont="1" applyBorder="1" applyAlignment="1">
      <alignment horizontal="center" vertical="center" wrapText="1" shrinkToFit="1"/>
    </xf>
    <xf numFmtId="180" fontId="16" fillId="0" borderId="11" xfId="48" applyNumberFormat="1" applyFont="1" applyBorder="1" applyAlignment="1" quotePrefix="1">
      <alignment horizontal="center" vertical="center"/>
    </xf>
    <xf numFmtId="180" fontId="16" fillId="0" borderId="0" xfId="48" applyNumberFormat="1" applyFont="1" applyBorder="1" applyAlignment="1">
      <alignment/>
    </xf>
    <xf numFmtId="180" fontId="16" fillId="0" borderId="0" xfId="48" applyNumberFormat="1" applyFont="1" applyAlignment="1">
      <alignment/>
    </xf>
    <xf numFmtId="180" fontId="13" fillId="0" borderId="0" xfId="48" applyNumberFormat="1" applyFont="1" applyBorder="1" applyAlignment="1">
      <alignment/>
    </xf>
    <xf numFmtId="180" fontId="13" fillId="0" borderId="14" xfId="48" applyNumberFormat="1" applyFont="1" applyBorder="1" applyAlignment="1">
      <alignment/>
    </xf>
    <xf numFmtId="180" fontId="13" fillId="0" borderId="0" xfId="48" applyNumberFormat="1" applyFont="1" applyAlignment="1">
      <alignment/>
    </xf>
    <xf numFmtId="1" fontId="16" fillId="0" borderId="0" xfId="0" applyNumberFormat="1" applyFont="1" applyBorder="1" applyAlignment="1">
      <alignment horizontal="right"/>
    </xf>
    <xf numFmtId="182" fontId="17" fillId="0" borderId="0" xfId="48" applyNumberFormat="1" applyFont="1" applyBorder="1" applyAlignment="1">
      <alignment horizontal="center" vertical="center"/>
    </xf>
    <xf numFmtId="41" fontId="17" fillId="0" borderId="0" xfId="48" applyFont="1" applyBorder="1" applyAlignment="1">
      <alignment horizontal="center" vertical="center"/>
    </xf>
    <xf numFmtId="200" fontId="17" fillId="0" borderId="0" xfId="48" applyNumberFormat="1" applyFont="1" applyBorder="1" applyAlignment="1">
      <alignment horizontal="center" vertical="center"/>
    </xf>
    <xf numFmtId="182" fontId="16" fillId="0" borderId="0" xfId="48" applyNumberFormat="1" applyFont="1" applyBorder="1" applyAlignment="1">
      <alignment horizontal="center"/>
    </xf>
    <xf numFmtId="180" fontId="16" fillId="0" borderId="0" xfId="0" applyNumberFormat="1" applyFont="1" applyAlignment="1">
      <alignment horizontal="center" vertical="center"/>
    </xf>
    <xf numFmtId="180" fontId="16" fillId="0" borderId="0" xfId="48" applyNumberFormat="1" applyFont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201" fontId="17" fillId="0" borderId="0" xfId="48" applyNumberFormat="1" applyFont="1" applyBorder="1" applyAlignment="1">
      <alignment horizontal="center" vertical="center"/>
    </xf>
    <xf numFmtId="201" fontId="16" fillId="0" borderId="0" xfId="48" applyNumberFormat="1" applyFont="1" applyBorder="1" applyAlignment="1">
      <alignment/>
    </xf>
    <xf numFmtId="201" fontId="16" fillId="0" borderId="0" xfId="48" applyNumberFormat="1" applyFont="1" applyBorder="1" applyAlignment="1">
      <alignment horizontal="center" vertical="center"/>
    </xf>
    <xf numFmtId="182" fontId="16" fillId="0" borderId="0" xfId="48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201" fontId="16" fillId="0" borderId="0" xfId="48" applyNumberFormat="1" applyFont="1" applyBorder="1" applyAlignment="1" quotePrefix="1">
      <alignment horizontal="center" vertical="center"/>
    </xf>
    <xf numFmtId="182" fontId="16" fillId="0" borderId="0" xfId="48" applyNumberFormat="1" applyFont="1" applyBorder="1" applyAlignment="1" quotePrefix="1">
      <alignment horizontal="center" vertical="center"/>
    </xf>
    <xf numFmtId="201" fontId="16" fillId="0" borderId="0" xfId="48" applyNumberFormat="1" applyFont="1" applyAlignment="1">
      <alignment horizontal="center" vertical="center"/>
    </xf>
    <xf numFmtId="182" fontId="16" fillId="0" borderId="0" xfId="48" applyNumberFormat="1" applyFont="1" applyAlignment="1">
      <alignment horizontal="center" vertical="center"/>
    </xf>
    <xf numFmtId="201" fontId="16" fillId="0" borderId="11" xfId="48" applyNumberFormat="1" applyFont="1" applyBorder="1" applyAlignment="1">
      <alignment horizontal="center" vertical="center"/>
    </xf>
    <xf numFmtId="182" fontId="16" fillId="0" borderId="11" xfId="48" applyNumberFormat="1" applyFont="1" applyBorder="1" applyAlignment="1">
      <alignment horizontal="center" vertical="center"/>
    </xf>
    <xf numFmtId="182" fontId="17" fillId="0" borderId="0" xfId="50" applyNumberFormat="1" applyFont="1" applyFill="1" applyBorder="1" applyAlignment="1">
      <alignment horizontal="center" vertical="center" shrinkToFit="1"/>
    </xf>
    <xf numFmtId="0" fontId="17" fillId="0" borderId="0" xfId="68" applyFont="1" applyFill="1" applyBorder="1" applyAlignment="1">
      <alignment horizontal="center" vertical="center" shrinkToFit="1"/>
      <protection/>
    </xf>
    <xf numFmtId="41" fontId="17" fillId="0" borderId="0" xfId="50" applyFont="1" applyFill="1" applyBorder="1" applyAlignment="1">
      <alignment horizontal="center" vertical="center" shrinkToFit="1"/>
    </xf>
    <xf numFmtId="3" fontId="17" fillId="0" borderId="0" xfId="68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69" applyFont="1" applyFill="1" applyBorder="1" applyAlignment="1">
      <alignment horizontal="center" vertical="center" shrinkToFit="1"/>
      <protection/>
    </xf>
    <xf numFmtId="0" fontId="17" fillId="0" borderId="0" xfId="70" applyFont="1" applyFill="1" applyBorder="1" applyAlignment="1">
      <alignment horizontal="center" vertical="center" shrinkToFit="1"/>
      <protection/>
    </xf>
    <xf numFmtId="0" fontId="16" fillId="34" borderId="0" xfId="71" applyFont="1" applyFill="1" applyBorder="1" applyAlignment="1">
      <alignment horizontal="center" vertical="center" shrinkToFit="1"/>
      <protection/>
    </xf>
    <xf numFmtId="0" fontId="16" fillId="34" borderId="0" xfId="68" applyFont="1" applyFill="1" applyBorder="1" applyAlignment="1">
      <alignment horizontal="center" vertical="center" shrinkToFit="1"/>
      <protection/>
    </xf>
    <xf numFmtId="41" fontId="16" fillId="34" borderId="0" xfId="50" applyFont="1" applyFill="1" applyBorder="1" applyAlignment="1">
      <alignment horizontal="center" vertical="center" shrinkToFit="1"/>
    </xf>
    <xf numFmtId="0" fontId="16" fillId="34" borderId="0" xfId="70" applyFont="1" applyFill="1" applyBorder="1" applyAlignment="1">
      <alignment horizontal="center" vertical="center" shrinkToFit="1"/>
      <protection/>
    </xf>
    <xf numFmtId="0" fontId="16" fillId="34" borderId="0" xfId="69" applyFont="1" applyFill="1" applyBorder="1" applyAlignment="1">
      <alignment horizontal="center" vertical="center" shrinkToFit="1"/>
      <protection/>
    </xf>
    <xf numFmtId="182" fontId="16" fillId="34" borderId="0" xfId="50" applyNumberFormat="1" applyFont="1" applyFill="1" applyBorder="1" applyAlignment="1">
      <alignment horizontal="center" vertical="center" shrinkToFit="1"/>
    </xf>
    <xf numFmtId="0" fontId="16" fillId="34" borderId="11" xfId="71" applyFont="1" applyFill="1" applyBorder="1" applyAlignment="1">
      <alignment horizontal="center" vertical="center" shrinkToFit="1"/>
      <protection/>
    </xf>
    <xf numFmtId="0" fontId="16" fillId="34" borderId="11" xfId="68" applyFont="1" applyFill="1" applyBorder="1" applyAlignment="1">
      <alignment horizontal="center" vertical="center" shrinkToFit="1"/>
      <protection/>
    </xf>
    <xf numFmtId="196" fontId="16" fillId="0" borderId="11" xfId="48" applyNumberFormat="1" applyFont="1" applyBorder="1" applyAlignment="1">
      <alignment horizontal="center" vertical="center" shrinkToFit="1"/>
    </xf>
    <xf numFmtId="0" fontId="16" fillId="34" borderId="11" xfId="70" applyFont="1" applyFill="1" applyBorder="1" applyAlignment="1">
      <alignment horizontal="center" vertical="center" shrinkToFit="1"/>
      <protection/>
    </xf>
    <xf numFmtId="20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180" fontId="16" fillId="0" borderId="0" xfId="49" applyNumberFormat="1" applyFont="1" applyBorder="1" applyAlignment="1">
      <alignment horizontal="center" vertical="center"/>
    </xf>
    <xf numFmtId="180" fontId="16" fillId="0" borderId="11" xfId="49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83" fontId="16" fillId="0" borderId="11" xfId="65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31" xfId="0" applyFont="1" applyBorder="1" applyAlignment="1">
      <alignment vertical="center"/>
    </xf>
    <xf numFmtId="200" fontId="16" fillId="0" borderId="12" xfId="49" applyNumberFormat="1" applyFont="1" applyBorder="1" applyAlignment="1">
      <alignment horizontal="center" vertical="center" wrapText="1" shrinkToFit="1"/>
    </xf>
    <xf numFmtId="200" fontId="16" fillId="0" borderId="0" xfId="49" applyNumberFormat="1" applyFont="1" applyBorder="1" applyAlignment="1" quotePrefix="1">
      <alignment horizontal="center" vertical="center"/>
    </xf>
    <xf numFmtId="200" fontId="16" fillId="0" borderId="0" xfId="49" applyNumberFormat="1" applyFont="1" applyBorder="1" applyAlignment="1">
      <alignment horizontal="center" vertical="center"/>
    </xf>
    <xf numFmtId="200" fontId="16" fillId="0" borderId="0" xfId="49" applyNumberFormat="1" applyFont="1" applyBorder="1" applyAlignment="1">
      <alignment/>
    </xf>
    <xf numFmtId="200" fontId="17" fillId="0" borderId="0" xfId="49" applyNumberFormat="1" applyFont="1" applyBorder="1" applyAlignment="1">
      <alignment/>
    </xf>
    <xf numFmtId="200" fontId="16" fillId="0" borderId="0" xfId="49" applyNumberFormat="1" applyFont="1" applyBorder="1" applyAlignment="1" applyProtection="1">
      <alignment horizontal="center" vertical="center"/>
      <protection locked="0"/>
    </xf>
    <xf numFmtId="200" fontId="13" fillId="0" borderId="0" xfId="49" applyNumberFormat="1" applyFont="1" applyBorder="1" applyAlignment="1">
      <alignment/>
    </xf>
    <xf numFmtId="200" fontId="16" fillId="0" borderId="13" xfId="49" applyNumberFormat="1" applyFont="1" applyBorder="1" applyAlignment="1">
      <alignment horizontal="center" vertical="center" wrapText="1" shrinkToFit="1"/>
    </xf>
    <xf numFmtId="200" fontId="16" fillId="0" borderId="11" xfId="49" applyNumberFormat="1" applyFont="1" applyBorder="1" applyAlignment="1" quotePrefix="1">
      <alignment horizontal="center" vertical="center"/>
    </xf>
    <xf numFmtId="200" fontId="16" fillId="0" borderId="11" xfId="49" applyNumberFormat="1" applyFont="1" applyBorder="1" applyAlignment="1">
      <alignment horizontal="center" vertical="center"/>
    </xf>
    <xf numFmtId="200" fontId="16" fillId="0" borderId="11" xfId="49" applyNumberFormat="1" applyFont="1" applyBorder="1" applyAlignment="1" applyProtection="1">
      <alignment horizontal="center" vertical="center"/>
      <protection locked="0"/>
    </xf>
    <xf numFmtId="204" fontId="16" fillId="0" borderId="0" xfId="0" applyNumberFormat="1" applyFont="1" applyBorder="1" applyAlignment="1" quotePrefix="1">
      <alignment horizontal="center" vertical="center"/>
    </xf>
    <xf numFmtId="41" fontId="13" fillId="0" borderId="0" xfId="0" applyNumberFormat="1" applyFont="1" applyAlignment="1">
      <alignment horizontal="right"/>
    </xf>
    <xf numFmtId="41" fontId="17" fillId="0" borderId="0" xfId="49" applyFont="1" applyBorder="1" applyAlignment="1">
      <alignment horizontal="center" vertical="center"/>
    </xf>
    <xf numFmtId="202" fontId="16" fillId="0" borderId="0" xfId="49" applyNumberFormat="1" applyFont="1" applyBorder="1" applyAlignment="1">
      <alignment horizontal="center" vertical="center"/>
    </xf>
    <xf numFmtId="180" fontId="17" fillId="0" borderId="0" xfId="49" applyNumberFormat="1" applyFont="1" applyBorder="1" applyAlignment="1">
      <alignment horizontal="center" vertical="center"/>
    </xf>
    <xf numFmtId="182" fontId="17" fillId="0" borderId="0" xfId="49" applyNumberFormat="1" applyFont="1" applyBorder="1" applyAlignment="1">
      <alignment horizontal="center" vertical="center"/>
    </xf>
    <xf numFmtId="182" fontId="16" fillId="0" borderId="0" xfId="49" applyNumberFormat="1" applyFont="1" applyBorder="1" applyAlignment="1">
      <alignment horizontal="center" vertical="center"/>
    </xf>
    <xf numFmtId="182" fontId="16" fillId="0" borderId="11" xfId="49" applyNumberFormat="1" applyFont="1" applyBorder="1" applyAlignment="1">
      <alignment horizontal="center" vertical="center"/>
    </xf>
    <xf numFmtId="182" fontId="17" fillId="0" borderId="0" xfId="71" applyNumberFormat="1" applyFont="1" applyFill="1" applyBorder="1" applyAlignment="1">
      <alignment horizontal="center" vertical="center" shrinkToFit="1"/>
      <protection/>
    </xf>
    <xf numFmtId="182" fontId="16" fillId="34" borderId="0" xfId="71" applyNumberFormat="1" applyFont="1" applyFill="1" applyBorder="1" applyAlignment="1">
      <alignment horizontal="center" vertical="center" shrinkToFit="1"/>
      <protection/>
    </xf>
    <xf numFmtId="182" fontId="16" fillId="34" borderId="11" xfId="71" applyNumberFormat="1" applyFont="1" applyFill="1" applyBorder="1" applyAlignment="1">
      <alignment horizontal="center" vertical="center" shrinkToFit="1"/>
      <protection/>
    </xf>
    <xf numFmtId="180" fontId="16" fillId="34" borderId="0" xfId="50" applyNumberFormat="1" applyFont="1" applyFill="1" applyBorder="1" applyAlignment="1">
      <alignment horizontal="center" vertical="center" shrinkToFit="1"/>
    </xf>
    <xf numFmtId="180" fontId="17" fillId="0" borderId="0" xfId="48" applyNumberFormat="1" applyFont="1" applyFill="1" applyBorder="1" applyAlignment="1">
      <alignment horizontal="center" vertical="center" shrinkToFit="1"/>
    </xf>
    <xf numFmtId="180" fontId="16" fillId="34" borderId="0" xfId="48" applyNumberFormat="1" applyFont="1" applyFill="1" applyBorder="1" applyAlignment="1">
      <alignment horizontal="center" vertical="center" shrinkToFit="1"/>
    </xf>
    <xf numFmtId="180" fontId="17" fillId="0" borderId="0" xfId="50" applyNumberFormat="1" applyFont="1" applyFill="1" applyBorder="1" applyAlignment="1">
      <alignment horizontal="center" vertical="center" shrinkToFit="1"/>
    </xf>
    <xf numFmtId="180" fontId="16" fillId="34" borderId="11" xfId="50" applyNumberFormat="1" applyFont="1" applyFill="1" applyBorder="1" applyAlignment="1">
      <alignment horizontal="center" vertical="center" shrinkToFit="1"/>
    </xf>
    <xf numFmtId="180" fontId="16" fillId="34" borderId="11" xfId="48" applyNumberFormat="1" applyFont="1" applyFill="1" applyBorder="1" applyAlignment="1">
      <alignment horizontal="center" vertical="center" shrinkToFit="1"/>
    </xf>
    <xf numFmtId="183" fontId="17" fillId="0" borderId="0" xfId="48" applyNumberFormat="1" applyFont="1" applyBorder="1" applyAlignment="1">
      <alignment horizontal="center" vertical="center"/>
    </xf>
    <xf numFmtId="182" fontId="16" fillId="0" borderId="0" xfId="48" applyNumberFormat="1" applyFont="1" applyAlignment="1" applyProtection="1">
      <alignment horizontal="center" vertical="center" shrinkToFit="1"/>
      <protection/>
    </xf>
    <xf numFmtId="182" fontId="16" fillId="0" borderId="0" xfId="0" applyNumberFormat="1" applyFont="1" applyBorder="1" applyAlignment="1">
      <alignment horizontal="center" vertical="center"/>
    </xf>
    <xf numFmtId="180" fontId="16" fillId="0" borderId="0" xfId="48" applyNumberFormat="1" applyFont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3" fontId="16" fillId="0" borderId="33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5" fontId="11" fillId="0" borderId="0" xfId="0" applyNumberFormat="1" applyFont="1" applyAlignment="1">
      <alignment horizontal="center" vertical="center"/>
    </xf>
    <xf numFmtId="185" fontId="16" fillId="0" borderId="29" xfId="0" applyNumberFormat="1" applyFont="1" applyBorder="1" applyAlignment="1">
      <alignment horizontal="center" vertical="center"/>
    </xf>
    <xf numFmtId="185" fontId="16" fillId="0" borderId="28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185" fontId="16" fillId="0" borderId="27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0" xfId="72" applyFont="1" applyBorder="1" applyAlignment="1">
      <alignment horizontal="center" vertical="center"/>
      <protection/>
    </xf>
    <xf numFmtId="0" fontId="16" fillId="0" borderId="3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180" fontId="18" fillId="0" borderId="0" xfId="48" applyNumberFormat="1" applyFont="1" applyFill="1" applyBorder="1" applyAlignment="1" applyProtection="1">
      <alignment horizontal="center" vertical="center"/>
      <protection locked="0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2. 행정구역" xfId="63"/>
    <cellStyle name="콤마_1" xfId="64"/>
    <cellStyle name="콤마_2. 행정구역" xfId="65"/>
    <cellStyle name="Currency" xfId="66"/>
    <cellStyle name="Currency [0]" xfId="67"/>
    <cellStyle name="표준 2" xfId="68"/>
    <cellStyle name="표준 3" xfId="69"/>
    <cellStyle name="표준 4" xfId="70"/>
    <cellStyle name="표준 5" xfId="71"/>
    <cellStyle name="표준_농업용기구및기계보유 " xfId="72"/>
    <cellStyle name="표준_채소류생산량" xfId="73"/>
    <cellStyle name="Hyperlink" xfId="74"/>
    <cellStyle name="category" xfId="75"/>
    <cellStyle name="Comma [0]_ARN (2)" xfId="76"/>
    <cellStyle name="comma zerodec" xfId="77"/>
    <cellStyle name="Comma_Capex" xfId="78"/>
    <cellStyle name="Currency [0]_CCOCPX" xfId="79"/>
    <cellStyle name="Currency_CCOCPX" xfId="80"/>
    <cellStyle name="Currency1" xfId="81"/>
    <cellStyle name="Dezimal [0]_laroux" xfId="82"/>
    <cellStyle name="Dezimal_laroux" xfId="83"/>
    <cellStyle name="Dollar (zero dec)" xfId="84"/>
    <cellStyle name="Grey" xfId="85"/>
    <cellStyle name="Input [yellow]" xfId="86"/>
    <cellStyle name="Milliers [0]_Arabian Spec" xfId="87"/>
    <cellStyle name="Milliers_Arabian Spec" xfId="88"/>
    <cellStyle name="Mon?aire [0]_Arabian Spec" xfId="89"/>
    <cellStyle name="Mon?aire_Arabian Spec" xfId="90"/>
    <cellStyle name="Normal - Style1" xfId="91"/>
    <cellStyle name="Normal_A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\Local%20Settings\Temporary%20Internet%20Files\Content.IE5\MMKIMPQH\&#49373;&#47749;&#45453;&#50629;%20&#53685;&#44228;&#50672;&#483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--"/>
      <sheetName val="1.농가및농가인구"/>
      <sheetName val="2.경지면적"/>
      <sheetName val="3.농업진흥지역 지정"/>
      <sheetName val="4.식량작물 생산량 (정곡)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  <sheetName val="7.과실류생산량"/>
      <sheetName val="8.공공비축 미곡 매입실적"/>
      <sheetName val="9.보리매입실적"/>
      <sheetName val="10. 정부관리양곡 보관창고 "/>
      <sheetName val="11.정부양곡가공공장"/>
      <sheetName val="13.농업용기계보유"/>
    </sheetNames>
    <sheetDataSet>
      <sheetData sheetId="5">
        <row r="11">
          <cell r="B11">
            <v>3192</v>
          </cell>
          <cell r="C11">
            <v>23365</v>
          </cell>
        </row>
        <row r="12">
          <cell r="B12">
            <v>520</v>
          </cell>
          <cell r="C12">
            <v>95160</v>
          </cell>
        </row>
        <row r="13">
          <cell r="B13">
            <v>984</v>
          </cell>
          <cell r="C13">
            <v>180072</v>
          </cell>
        </row>
        <row r="14">
          <cell r="B14">
            <v>288</v>
          </cell>
          <cell r="C14">
            <v>52704</v>
          </cell>
        </row>
        <row r="15">
          <cell r="B15">
            <v>339</v>
          </cell>
          <cell r="C15">
            <v>62037</v>
          </cell>
        </row>
        <row r="16">
          <cell r="B16">
            <v>367</v>
          </cell>
          <cell r="C16">
            <v>67161</v>
          </cell>
        </row>
        <row r="17">
          <cell r="B17">
            <v>379</v>
          </cell>
          <cell r="C17">
            <v>69357</v>
          </cell>
        </row>
        <row r="18">
          <cell r="B18">
            <v>315</v>
          </cell>
          <cell r="C18">
            <v>57645</v>
          </cell>
        </row>
      </sheetData>
      <sheetData sheetId="6">
        <row r="11">
          <cell r="B11" t="str">
            <v>-</v>
          </cell>
          <cell r="C11" t="str">
            <v>-</v>
          </cell>
        </row>
        <row r="12">
          <cell r="B12" t="str">
            <v>-</v>
          </cell>
          <cell r="C12" t="str">
            <v>-</v>
          </cell>
        </row>
        <row r="13">
          <cell r="B13" t="str">
            <v>-</v>
          </cell>
          <cell r="C13" t="str">
            <v>-</v>
          </cell>
        </row>
        <row r="14">
          <cell r="B14" t="str">
            <v>-</v>
          </cell>
          <cell r="C14" t="str">
            <v>-</v>
          </cell>
        </row>
        <row r="15"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B18" t="str">
            <v>-</v>
          </cell>
          <cell r="C18" t="str">
            <v>-</v>
          </cell>
        </row>
      </sheetData>
      <sheetData sheetId="7">
        <row r="11">
          <cell r="B11">
            <v>27.3</v>
          </cell>
          <cell r="C11">
            <v>91.89999999999999</v>
          </cell>
        </row>
        <row r="12">
          <cell r="B12">
            <v>11.220000000000002</v>
          </cell>
          <cell r="C12">
            <v>37.120000000000005</v>
          </cell>
        </row>
        <row r="13">
          <cell r="B13">
            <v>4.02</v>
          </cell>
          <cell r="C13">
            <v>13.695</v>
          </cell>
        </row>
        <row r="14">
          <cell r="B14">
            <v>2.68</v>
          </cell>
          <cell r="C14">
            <v>9.129999999999999</v>
          </cell>
        </row>
        <row r="15">
          <cell r="B15">
            <v>5.36</v>
          </cell>
          <cell r="C15">
            <v>18.259999999999998</v>
          </cell>
        </row>
        <row r="16">
          <cell r="B16">
            <v>1.34</v>
          </cell>
          <cell r="C16">
            <v>4.5649999999999995</v>
          </cell>
        </row>
        <row r="17">
          <cell r="B17">
            <v>1.34</v>
          </cell>
          <cell r="C17">
            <v>4.5649999999999995</v>
          </cell>
        </row>
        <row r="18">
          <cell r="B18">
            <v>1.34</v>
          </cell>
          <cell r="C18">
            <v>4.5649999999999995</v>
          </cell>
        </row>
      </sheetData>
      <sheetData sheetId="8">
        <row r="11">
          <cell r="B11">
            <v>45.3</v>
          </cell>
          <cell r="C11">
            <v>89.15</v>
          </cell>
        </row>
        <row r="12">
          <cell r="B12">
            <v>18.12</v>
          </cell>
          <cell r="C12">
            <v>35.660000000000004</v>
          </cell>
        </row>
        <row r="13">
          <cell r="B13">
            <v>6.795</v>
          </cell>
          <cell r="C13">
            <v>13.3725</v>
          </cell>
        </row>
        <row r="14">
          <cell r="B14">
            <v>4.53</v>
          </cell>
          <cell r="C14">
            <v>8.915000000000001</v>
          </cell>
        </row>
        <row r="15">
          <cell r="B15">
            <v>9.06</v>
          </cell>
          <cell r="C15">
            <v>17.830000000000002</v>
          </cell>
        </row>
        <row r="16">
          <cell r="B16">
            <v>2.265</v>
          </cell>
          <cell r="C16">
            <v>4.4575000000000005</v>
          </cell>
        </row>
        <row r="17">
          <cell r="B17">
            <v>2.265</v>
          </cell>
          <cell r="C17">
            <v>4.4575000000000005</v>
          </cell>
        </row>
        <row r="18">
          <cell r="B18">
            <v>2.265</v>
          </cell>
          <cell r="C18">
            <v>4.4575000000000005</v>
          </cell>
        </row>
      </sheetData>
      <sheetData sheetId="9">
        <row r="11">
          <cell r="B11">
            <v>38.1</v>
          </cell>
          <cell r="C11">
            <v>430.7</v>
          </cell>
        </row>
        <row r="12">
          <cell r="B12">
            <v>15.24</v>
          </cell>
          <cell r="C12">
            <v>172.28</v>
          </cell>
        </row>
        <row r="13">
          <cell r="B13">
            <v>5.715</v>
          </cell>
          <cell r="C13">
            <v>64.605</v>
          </cell>
        </row>
        <row r="14">
          <cell r="B14">
            <v>3.81</v>
          </cell>
          <cell r="C14">
            <v>43.07</v>
          </cell>
        </row>
        <row r="15">
          <cell r="B15">
            <v>7.62</v>
          </cell>
          <cell r="C15">
            <v>86.14</v>
          </cell>
        </row>
        <row r="16">
          <cell r="B16">
            <v>1.905</v>
          </cell>
          <cell r="C16">
            <v>21.535</v>
          </cell>
        </row>
        <row r="17">
          <cell r="B17">
            <v>1.905</v>
          </cell>
          <cell r="C17">
            <v>21.535</v>
          </cell>
        </row>
        <row r="18">
          <cell r="B18">
            <v>1.905</v>
          </cell>
          <cell r="C18">
            <v>21.535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DT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:IV11"/>
    </sheetView>
  </sheetViews>
  <sheetFormatPr defaultColWidth="8.88671875" defaultRowHeight="13.5"/>
  <cols>
    <col min="1" max="1" width="14.5546875" style="137" customWidth="1"/>
    <col min="2" max="2" width="11.5546875" style="47" customWidth="1"/>
    <col min="3" max="3" width="20.88671875" style="47" customWidth="1"/>
    <col min="4" max="4" width="11.5546875" style="145" customWidth="1"/>
    <col min="5" max="5" width="9.5546875" style="47" customWidth="1"/>
    <col min="6" max="6" width="16.77734375" style="47" customWidth="1"/>
    <col min="7" max="7" width="5.5546875" style="47" hidden="1" customWidth="1"/>
    <col min="8" max="8" width="9.99609375" style="153" customWidth="1"/>
    <col min="9" max="9" width="9.21484375" style="47" customWidth="1"/>
    <col min="10" max="10" width="13.77734375" style="124" customWidth="1"/>
    <col min="11" max="11" width="5.3359375" style="124" customWidth="1"/>
    <col min="12" max="16384" width="8.88671875" style="124" customWidth="1"/>
  </cols>
  <sheetData>
    <row r="1" spans="1:19" s="146" customFormat="1" ht="45" customHeight="1">
      <c r="A1" s="422" t="s">
        <v>151</v>
      </c>
      <c r="B1" s="422"/>
      <c r="C1" s="422"/>
      <c r="D1" s="422"/>
      <c r="E1" s="422"/>
      <c r="F1" s="213"/>
      <c r="G1" s="213"/>
      <c r="H1" s="411" t="s">
        <v>327</v>
      </c>
      <c r="I1" s="411"/>
      <c r="J1" s="411"/>
      <c r="S1" s="147"/>
    </row>
    <row r="2" spans="1:10" s="126" customFormat="1" ht="25.5" customHeight="1" thickBot="1">
      <c r="A2" s="13" t="s">
        <v>120</v>
      </c>
      <c r="B2" s="148"/>
      <c r="C2" s="148"/>
      <c r="D2" s="143"/>
      <c r="E2" s="148"/>
      <c r="F2" s="148"/>
      <c r="G2" s="148"/>
      <c r="H2" s="149"/>
      <c r="I2" s="148"/>
      <c r="J2" s="60" t="s">
        <v>121</v>
      </c>
    </row>
    <row r="3" spans="1:10" s="56" customFormat="1" ht="16.5" customHeight="1" thickTop="1">
      <c r="A3" s="84" t="s">
        <v>69</v>
      </c>
      <c r="B3" s="414" t="s">
        <v>44</v>
      </c>
      <c r="C3" s="408"/>
      <c r="D3" s="423" t="s">
        <v>152</v>
      </c>
      <c r="E3" s="409"/>
      <c r="F3" s="424"/>
      <c r="G3" s="280"/>
      <c r="H3" s="414" t="s">
        <v>153</v>
      </c>
      <c r="I3" s="432"/>
      <c r="J3" s="432"/>
    </row>
    <row r="4" spans="1:14" s="56" customFormat="1" ht="15.75" customHeight="1">
      <c r="A4" s="9" t="s">
        <v>70</v>
      </c>
      <c r="B4" s="128" t="s">
        <v>45</v>
      </c>
      <c r="C4" s="107" t="s">
        <v>154</v>
      </c>
      <c r="D4" s="139" t="s">
        <v>46</v>
      </c>
      <c r="E4" s="430" t="s">
        <v>155</v>
      </c>
      <c r="F4" s="431"/>
      <c r="G4" s="294"/>
      <c r="H4" s="107" t="s">
        <v>34</v>
      </c>
      <c r="I4" s="430" t="s">
        <v>155</v>
      </c>
      <c r="J4" s="431"/>
      <c r="N4" s="150"/>
    </row>
    <row r="5" spans="1:10" s="56" customFormat="1" ht="15.75" customHeight="1">
      <c r="A5" s="9" t="s">
        <v>71</v>
      </c>
      <c r="B5" s="128"/>
      <c r="C5" s="284"/>
      <c r="D5" s="140"/>
      <c r="E5" s="428"/>
      <c r="F5" s="429"/>
      <c r="G5" s="128"/>
      <c r="H5" s="109"/>
      <c r="I5" s="428"/>
      <c r="J5" s="429"/>
    </row>
    <row r="6" spans="1:124" s="133" customFormat="1" ht="15.75" customHeight="1">
      <c r="A6" s="95" t="s">
        <v>63</v>
      </c>
      <c r="B6" s="111" t="s">
        <v>10</v>
      </c>
      <c r="C6" s="285"/>
      <c r="D6" s="141" t="s">
        <v>10</v>
      </c>
      <c r="E6" s="285"/>
      <c r="F6" s="293" t="s">
        <v>156</v>
      </c>
      <c r="G6" s="110"/>
      <c r="H6" s="110" t="s">
        <v>10</v>
      </c>
      <c r="I6" s="285"/>
      <c r="J6" s="293" t="s">
        <v>156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</row>
    <row r="7" spans="1:10" s="126" customFormat="1" ht="42" customHeight="1">
      <c r="A7" s="93">
        <v>2006</v>
      </c>
      <c r="B7" s="151">
        <v>40</v>
      </c>
      <c r="C7" s="152">
        <v>117.28</v>
      </c>
      <c r="D7" s="151">
        <v>26.8</v>
      </c>
      <c r="E7" s="152">
        <v>75.04</v>
      </c>
      <c r="F7" s="152">
        <v>280</v>
      </c>
      <c r="G7" s="152"/>
      <c r="H7" s="151">
        <v>13.2</v>
      </c>
      <c r="I7" s="152">
        <v>42.24</v>
      </c>
      <c r="J7" s="152">
        <v>320</v>
      </c>
    </row>
    <row r="8" spans="1:10" s="126" customFormat="1" ht="42" customHeight="1">
      <c r="A8" s="9">
        <v>2007</v>
      </c>
      <c r="B8" s="151">
        <v>37</v>
      </c>
      <c r="C8" s="152">
        <v>491.1</v>
      </c>
      <c r="D8" s="151">
        <v>24</v>
      </c>
      <c r="E8" s="152">
        <v>245.1</v>
      </c>
      <c r="F8" s="152">
        <v>1090</v>
      </c>
      <c r="G8" s="152"/>
      <c r="H8" s="151">
        <v>13</v>
      </c>
      <c r="I8" s="152">
        <v>246</v>
      </c>
      <c r="J8" s="152">
        <v>1730</v>
      </c>
    </row>
    <row r="9" spans="1:10" s="126" customFormat="1" ht="42" customHeight="1">
      <c r="A9" s="9">
        <v>2008</v>
      </c>
      <c r="B9" s="267">
        <v>29</v>
      </c>
      <c r="C9" s="267">
        <v>348.4</v>
      </c>
      <c r="D9" s="151">
        <v>26</v>
      </c>
      <c r="E9" s="267">
        <v>309.4</v>
      </c>
      <c r="F9" s="152" t="s">
        <v>111</v>
      </c>
      <c r="G9" s="152"/>
      <c r="H9" s="267">
        <v>3</v>
      </c>
      <c r="I9" s="267">
        <v>39</v>
      </c>
      <c r="J9" s="152" t="s">
        <v>111</v>
      </c>
    </row>
    <row r="10" spans="1:10" s="126" customFormat="1" ht="42" customHeight="1">
      <c r="A10" s="9">
        <v>2009</v>
      </c>
      <c r="B10" s="267">
        <v>31.5</v>
      </c>
      <c r="C10" s="267">
        <v>383.3</v>
      </c>
      <c r="D10" s="151">
        <v>28</v>
      </c>
      <c r="E10" s="151">
        <v>336</v>
      </c>
      <c r="F10" s="152" t="s">
        <v>111</v>
      </c>
      <c r="G10" s="152"/>
      <c r="H10" s="267">
        <v>3.5</v>
      </c>
      <c r="I10" s="267">
        <v>47.3</v>
      </c>
      <c r="J10" s="152" t="s">
        <v>111</v>
      </c>
    </row>
    <row r="11" spans="1:10" s="134" customFormat="1" ht="42" customHeight="1">
      <c r="A11" s="10">
        <v>2010</v>
      </c>
      <c r="B11" s="266">
        <f>SUM(D11,H11)</f>
        <v>38.1</v>
      </c>
      <c r="C11" s="266">
        <f>SUM(E11,I11)</f>
        <v>430.7</v>
      </c>
      <c r="D11" s="297">
        <v>35</v>
      </c>
      <c r="E11" s="297">
        <v>391</v>
      </c>
      <c r="F11" s="400">
        <v>1117</v>
      </c>
      <c r="G11" s="400"/>
      <c r="H11" s="266">
        <v>3.1</v>
      </c>
      <c r="I11" s="266">
        <v>39.7</v>
      </c>
      <c r="J11" s="400">
        <v>1280</v>
      </c>
    </row>
    <row r="12" spans="1:10" s="126" customFormat="1" ht="42" customHeight="1">
      <c r="A12" s="11" t="s">
        <v>74</v>
      </c>
      <c r="B12" s="267">
        <f>SUM(D12,H12)</f>
        <v>15.24</v>
      </c>
      <c r="C12" s="267">
        <f>SUM(E12,I12)</f>
        <v>172.28</v>
      </c>
      <c r="D12" s="151">
        <f>D11*40%</f>
        <v>14</v>
      </c>
      <c r="E12" s="151">
        <f>E11*40%</f>
        <v>156.4</v>
      </c>
      <c r="F12" s="152">
        <v>1117</v>
      </c>
      <c r="G12" s="255"/>
      <c r="H12" s="267">
        <f>H11*40%</f>
        <v>1.2400000000000002</v>
      </c>
      <c r="I12" s="267">
        <f>I11*40%</f>
        <v>15.880000000000003</v>
      </c>
      <c r="J12" s="152">
        <v>1280</v>
      </c>
    </row>
    <row r="13" spans="1:10" s="126" customFormat="1" ht="42" customHeight="1">
      <c r="A13" s="11" t="s">
        <v>75</v>
      </c>
      <c r="B13" s="267">
        <f aca="true" t="shared" si="0" ref="B13:C18">SUM(D13,H13)</f>
        <v>5.715</v>
      </c>
      <c r="C13" s="267">
        <f t="shared" si="0"/>
        <v>64.605</v>
      </c>
      <c r="D13" s="151">
        <f>D11*15%</f>
        <v>5.25</v>
      </c>
      <c r="E13" s="151">
        <f>E11*15%</f>
        <v>58.65</v>
      </c>
      <c r="F13" s="152">
        <v>1117</v>
      </c>
      <c r="G13" s="255"/>
      <c r="H13" s="267">
        <f>H11*15%</f>
        <v>0.46499999999999997</v>
      </c>
      <c r="I13" s="267">
        <f>I11*15%</f>
        <v>5.955</v>
      </c>
      <c r="J13" s="152">
        <v>1280</v>
      </c>
    </row>
    <row r="14" spans="1:10" s="126" customFormat="1" ht="42" customHeight="1">
      <c r="A14" s="11" t="s">
        <v>113</v>
      </c>
      <c r="B14" s="267">
        <f t="shared" si="0"/>
        <v>3.5</v>
      </c>
      <c r="C14" s="267">
        <f t="shared" si="0"/>
        <v>43.07</v>
      </c>
      <c r="D14" s="151">
        <f>D11*10%</f>
        <v>3.5</v>
      </c>
      <c r="E14" s="151">
        <f>E11*10%</f>
        <v>39.1</v>
      </c>
      <c r="F14" s="152">
        <v>1117</v>
      </c>
      <c r="G14" s="255"/>
      <c r="H14" s="152" t="s">
        <v>143</v>
      </c>
      <c r="I14" s="151">
        <f>I11*10%</f>
        <v>3.9700000000000006</v>
      </c>
      <c r="J14" s="152">
        <v>1280</v>
      </c>
    </row>
    <row r="15" spans="1:10" s="134" customFormat="1" ht="42" customHeight="1">
      <c r="A15" s="11" t="s">
        <v>114</v>
      </c>
      <c r="B15" s="267">
        <f t="shared" si="0"/>
        <v>7.62</v>
      </c>
      <c r="C15" s="267">
        <f t="shared" si="0"/>
        <v>86.14</v>
      </c>
      <c r="D15" s="151">
        <f>D11*20%</f>
        <v>7</v>
      </c>
      <c r="E15" s="151">
        <f>E11*20%</f>
        <v>78.2</v>
      </c>
      <c r="F15" s="152">
        <v>1117</v>
      </c>
      <c r="G15" s="255"/>
      <c r="H15" s="267">
        <f>H11*20%</f>
        <v>0.6200000000000001</v>
      </c>
      <c r="I15" s="267">
        <f>I11*20%</f>
        <v>7.940000000000001</v>
      </c>
      <c r="J15" s="152">
        <v>1280</v>
      </c>
    </row>
    <row r="16" spans="1:10" ht="42" customHeight="1">
      <c r="A16" s="11" t="s">
        <v>65</v>
      </c>
      <c r="B16" s="267">
        <f t="shared" si="0"/>
        <v>1.75</v>
      </c>
      <c r="C16" s="267">
        <f t="shared" si="0"/>
        <v>21.535</v>
      </c>
      <c r="D16" s="24">
        <f>D11*5%</f>
        <v>1.75</v>
      </c>
      <c r="E16" s="24">
        <f>E11*5%</f>
        <v>19.55</v>
      </c>
      <c r="F16" s="152">
        <v>1117</v>
      </c>
      <c r="G16" s="255"/>
      <c r="H16" s="152" t="s">
        <v>143</v>
      </c>
      <c r="I16" s="152">
        <f>I11*5%</f>
        <v>1.9850000000000003</v>
      </c>
      <c r="J16" s="152">
        <v>1280</v>
      </c>
    </row>
    <row r="17" spans="1:10" ht="42" customHeight="1">
      <c r="A17" s="11" t="s">
        <v>116</v>
      </c>
      <c r="B17" s="267">
        <f t="shared" si="0"/>
        <v>1.75</v>
      </c>
      <c r="C17" s="267">
        <f t="shared" si="0"/>
        <v>21.535</v>
      </c>
      <c r="D17" s="24">
        <f>D11*5%</f>
        <v>1.75</v>
      </c>
      <c r="E17" s="24">
        <f>E11*5%</f>
        <v>19.55</v>
      </c>
      <c r="F17" s="152">
        <v>1117</v>
      </c>
      <c r="G17" s="255"/>
      <c r="H17" s="152" t="s">
        <v>143</v>
      </c>
      <c r="I17" s="152">
        <f>I11*5%</f>
        <v>1.9850000000000003</v>
      </c>
      <c r="J17" s="152">
        <v>1280</v>
      </c>
    </row>
    <row r="18" spans="1:10" ht="42" customHeight="1" thickBot="1">
      <c r="A18" s="12" t="s">
        <v>117</v>
      </c>
      <c r="B18" s="268">
        <f t="shared" si="0"/>
        <v>1.75</v>
      </c>
      <c r="C18" s="268">
        <f t="shared" si="0"/>
        <v>21.535</v>
      </c>
      <c r="D18" s="75">
        <f>D11*5%</f>
        <v>1.75</v>
      </c>
      <c r="E18" s="75">
        <f>E11*5%</f>
        <v>19.55</v>
      </c>
      <c r="F18" s="244">
        <v>1117</v>
      </c>
      <c r="G18" s="256"/>
      <c r="H18" s="244" t="s">
        <v>143</v>
      </c>
      <c r="I18" s="75">
        <f>I11*5%</f>
        <v>1.9850000000000003</v>
      </c>
      <c r="J18" s="244">
        <v>1280</v>
      </c>
    </row>
    <row r="19" spans="1:17" ht="12" customHeight="1" thickTop="1">
      <c r="A19" s="65" t="s">
        <v>144</v>
      </c>
      <c r="B19" s="46"/>
      <c r="C19" s="46"/>
      <c r="D19" s="46"/>
      <c r="E19" s="46"/>
      <c r="F19" s="135"/>
      <c r="G19" s="135"/>
      <c r="H19" s="46"/>
      <c r="I19" s="135"/>
      <c r="J19" s="136"/>
      <c r="K19" s="135"/>
      <c r="L19" s="135"/>
      <c r="M19" s="135"/>
      <c r="N19" s="135"/>
      <c r="O19" s="46"/>
      <c r="P19" s="46"/>
      <c r="Q19" s="135"/>
    </row>
  </sheetData>
  <sheetProtection/>
  <mergeCells count="9">
    <mergeCell ref="E5:F5"/>
    <mergeCell ref="I4:J4"/>
    <mergeCell ref="I5:J5"/>
    <mergeCell ref="A1:E1"/>
    <mergeCell ref="B3:C3"/>
    <mergeCell ref="H3:J3"/>
    <mergeCell ref="D3:F3"/>
    <mergeCell ref="H1:J1"/>
    <mergeCell ref="E4: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E7">
      <selection activeCell="C18" activeCellId="1" sqref="C15 C18"/>
    </sheetView>
  </sheetViews>
  <sheetFormatPr defaultColWidth="8.88671875" defaultRowHeight="13.5"/>
  <cols>
    <col min="1" max="1" width="14.5546875" style="8" customWidth="1"/>
    <col min="2" max="2" width="7.4453125" style="76" customWidth="1"/>
    <col min="3" max="3" width="7.4453125" style="77" customWidth="1"/>
    <col min="4" max="4" width="7.4453125" style="163" customWidth="1"/>
    <col min="5" max="5" width="7.4453125" style="77" customWidth="1"/>
    <col min="6" max="6" width="7.4453125" style="76" customWidth="1"/>
    <col min="7" max="7" width="7.4453125" style="163" customWidth="1"/>
    <col min="8" max="8" width="7.4453125" style="77" customWidth="1"/>
    <col min="9" max="9" width="7.4453125" style="76" customWidth="1"/>
    <col min="10" max="10" width="7.4453125" style="163" customWidth="1"/>
    <col min="11" max="11" width="2.77734375" style="163" customWidth="1"/>
    <col min="12" max="12" width="7.77734375" style="77" customWidth="1"/>
    <col min="13" max="13" width="6.10546875" style="76" customWidth="1"/>
    <col min="14" max="14" width="6.10546875" style="163" customWidth="1"/>
    <col min="15" max="15" width="7.77734375" style="77" customWidth="1"/>
    <col min="16" max="16" width="6.10546875" style="76" customWidth="1"/>
    <col min="17" max="17" width="6.10546875" style="163" customWidth="1"/>
    <col min="18" max="18" width="7.77734375" style="77" customWidth="1"/>
    <col min="19" max="19" width="6.10546875" style="76" customWidth="1"/>
    <col min="20" max="20" width="6.10546875" style="163" customWidth="1"/>
    <col min="21" max="21" width="7.10546875" style="77" customWidth="1"/>
    <col min="22" max="22" width="6.6640625" style="76" customWidth="1"/>
    <col min="23" max="16384" width="8.88671875" style="49" customWidth="1"/>
  </cols>
  <sheetData>
    <row r="1" spans="1:22" s="37" customFormat="1" ht="45" customHeight="1">
      <c r="A1" s="412" t="s">
        <v>157</v>
      </c>
      <c r="B1" s="412"/>
      <c r="C1" s="412"/>
      <c r="D1" s="412"/>
      <c r="E1" s="412"/>
      <c r="F1" s="412"/>
      <c r="G1" s="412"/>
      <c r="H1" s="412"/>
      <c r="I1" s="412"/>
      <c r="J1" s="412"/>
      <c r="K1" s="218"/>
      <c r="L1" s="433" t="s">
        <v>158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</row>
    <row r="2" spans="1:22" s="16" customFormat="1" ht="25.5" customHeight="1" thickBot="1">
      <c r="A2" s="13" t="s">
        <v>120</v>
      </c>
      <c r="B2" s="71"/>
      <c r="C2" s="72"/>
      <c r="D2" s="155"/>
      <c r="E2" s="71"/>
      <c r="F2" s="71"/>
      <c r="G2" s="155"/>
      <c r="H2" s="72"/>
      <c r="I2" s="71"/>
      <c r="J2" s="155"/>
      <c r="K2" s="156"/>
      <c r="L2" s="72"/>
      <c r="M2" s="71"/>
      <c r="N2" s="155"/>
      <c r="O2" s="72"/>
      <c r="P2" s="71"/>
      <c r="Q2" s="155"/>
      <c r="R2" s="72"/>
      <c r="S2" s="71"/>
      <c r="T2" s="155"/>
      <c r="U2" s="72"/>
      <c r="V2" s="60" t="s">
        <v>121</v>
      </c>
    </row>
    <row r="3" spans="1:22" s="15" customFormat="1" ht="16.5" customHeight="1" thickTop="1">
      <c r="A3" s="84" t="s">
        <v>69</v>
      </c>
      <c r="B3" s="421" t="s">
        <v>159</v>
      </c>
      <c r="C3" s="419"/>
      <c r="D3" s="419"/>
      <c r="E3" s="419"/>
      <c r="F3" s="419"/>
      <c r="G3" s="419"/>
      <c r="H3" s="419"/>
      <c r="I3" s="419"/>
      <c r="J3" s="419"/>
      <c r="K3" s="181"/>
      <c r="L3" s="180"/>
      <c r="M3" s="180"/>
      <c r="N3" s="419" t="s">
        <v>160</v>
      </c>
      <c r="O3" s="419"/>
      <c r="P3" s="419"/>
      <c r="Q3" s="419"/>
      <c r="R3" s="419"/>
      <c r="S3" s="419"/>
      <c r="T3" s="419"/>
      <c r="U3" s="419"/>
      <c r="V3" s="419"/>
    </row>
    <row r="4" spans="1:22" s="15" customFormat="1" ht="15.75" customHeight="1">
      <c r="A4" s="9" t="s">
        <v>70</v>
      </c>
      <c r="B4" s="119" t="s">
        <v>161</v>
      </c>
      <c r="C4" s="107" t="s">
        <v>13</v>
      </c>
      <c r="D4" s="436" t="s">
        <v>162</v>
      </c>
      <c r="E4" s="437"/>
      <c r="F4" s="438"/>
      <c r="G4" s="436" t="s">
        <v>163</v>
      </c>
      <c r="H4" s="437"/>
      <c r="I4" s="438"/>
      <c r="J4" s="168" t="s">
        <v>164</v>
      </c>
      <c r="K4" s="182"/>
      <c r="L4" s="435" t="s">
        <v>165</v>
      </c>
      <c r="M4" s="435"/>
      <c r="N4" s="435" t="s">
        <v>166</v>
      </c>
      <c r="O4" s="435"/>
      <c r="P4" s="439"/>
      <c r="Q4" s="25"/>
      <c r="R4" s="154" t="s">
        <v>47</v>
      </c>
      <c r="S4" s="93"/>
      <c r="T4" s="434" t="s">
        <v>48</v>
      </c>
      <c r="U4" s="435"/>
      <c r="V4" s="435"/>
    </row>
    <row r="5" spans="1:22" s="15" customFormat="1" ht="15.75" customHeight="1">
      <c r="A5" s="9" t="s">
        <v>167</v>
      </c>
      <c r="B5" s="130"/>
      <c r="C5" s="17"/>
      <c r="D5" s="169" t="s">
        <v>168</v>
      </c>
      <c r="E5" s="108" t="s">
        <v>13</v>
      </c>
      <c r="F5" s="144"/>
      <c r="G5" s="169" t="s">
        <v>168</v>
      </c>
      <c r="H5" s="108" t="s">
        <v>13</v>
      </c>
      <c r="I5" s="144"/>
      <c r="J5" s="25" t="s">
        <v>168</v>
      </c>
      <c r="K5" s="25"/>
      <c r="L5" s="88" t="s">
        <v>13</v>
      </c>
      <c r="M5" s="171"/>
      <c r="N5" s="170" t="s">
        <v>168</v>
      </c>
      <c r="O5" s="108" t="s">
        <v>13</v>
      </c>
      <c r="P5" s="144"/>
      <c r="Q5" s="169" t="s">
        <v>168</v>
      </c>
      <c r="R5" s="108" t="s">
        <v>13</v>
      </c>
      <c r="S5" s="144"/>
      <c r="T5" s="170" t="s">
        <v>168</v>
      </c>
      <c r="U5" s="108" t="s">
        <v>13</v>
      </c>
      <c r="V5" s="171"/>
    </row>
    <row r="6" spans="1:22" s="15" customFormat="1" ht="15.75" customHeight="1">
      <c r="A6" s="95" t="s">
        <v>63</v>
      </c>
      <c r="B6" s="172" t="s">
        <v>10</v>
      </c>
      <c r="C6" s="173" t="s">
        <v>11</v>
      </c>
      <c r="D6" s="174" t="s">
        <v>10</v>
      </c>
      <c r="E6" s="173" t="s">
        <v>11</v>
      </c>
      <c r="F6" s="175" t="s">
        <v>169</v>
      </c>
      <c r="G6" s="174" t="s">
        <v>10</v>
      </c>
      <c r="H6" s="173" t="s">
        <v>11</v>
      </c>
      <c r="I6" s="175" t="s">
        <v>169</v>
      </c>
      <c r="J6" s="179" t="s">
        <v>10</v>
      </c>
      <c r="K6" s="183"/>
      <c r="L6" s="176" t="s">
        <v>11</v>
      </c>
      <c r="M6" s="177" t="s">
        <v>169</v>
      </c>
      <c r="N6" s="174" t="s">
        <v>10</v>
      </c>
      <c r="O6" s="178" t="s">
        <v>11</v>
      </c>
      <c r="P6" s="175" t="s">
        <v>169</v>
      </c>
      <c r="Q6" s="174" t="s">
        <v>10</v>
      </c>
      <c r="R6" s="178" t="s">
        <v>11</v>
      </c>
      <c r="S6" s="175" t="s">
        <v>169</v>
      </c>
      <c r="T6" s="174" t="s">
        <v>10</v>
      </c>
      <c r="U6" s="178" t="s">
        <v>11</v>
      </c>
      <c r="V6" s="177" t="s">
        <v>169</v>
      </c>
    </row>
    <row r="7" spans="1:23" s="16" customFormat="1" ht="41.25" customHeight="1">
      <c r="A7" s="9">
        <v>2006</v>
      </c>
      <c r="B7" s="28">
        <v>161</v>
      </c>
      <c r="C7" s="157">
        <v>10948</v>
      </c>
      <c r="D7" s="229">
        <v>55</v>
      </c>
      <c r="E7" s="229">
        <v>2155</v>
      </c>
      <c r="F7" s="230">
        <v>3090.285714285714</v>
      </c>
      <c r="G7" s="22" t="s">
        <v>170</v>
      </c>
      <c r="H7" s="22" t="s">
        <v>170</v>
      </c>
      <c r="I7" s="22" t="s">
        <v>170</v>
      </c>
      <c r="J7" s="22" t="s">
        <v>170</v>
      </c>
      <c r="K7" s="22"/>
      <c r="L7" s="22" t="s">
        <v>170</v>
      </c>
      <c r="M7" s="22" t="s">
        <v>170</v>
      </c>
      <c r="N7" s="229">
        <v>53</v>
      </c>
      <c r="O7" s="229">
        <v>3892.8</v>
      </c>
      <c r="P7" s="230">
        <v>7029.857142857143</v>
      </c>
      <c r="Q7" s="229">
        <v>33.8</v>
      </c>
      <c r="R7" s="229">
        <v>1508.7</v>
      </c>
      <c r="S7" s="230">
        <v>3809</v>
      </c>
      <c r="T7" s="229">
        <v>48</v>
      </c>
      <c r="U7" s="229">
        <v>3365.8</v>
      </c>
      <c r="V7" s="230">
        <v>53171</v>
      </c>
      <c r="W7" s="42"/>
    </row>
    <row r="8" spans="1:23" s="16" customFormat="1" ht="41.25" customHeight="1">
      <c r="A8" s="9">
        <v>2007</v>
      </c>
      <c r="B8" s="28">
        <v>117.81</v>
      </c>
      <c r="C8" s="157">
        <v>3208.9</v>
      </c>
      <c r="D8" s="229">
        <v>26.9</v>
      </c>
      <c r="E8" s="229">
        <v>470.7</v>
      </c>
      <c r="F8" s="230">
        <v>8642.75</v>
      </c>
      <c r="G8" s="22" t="s">
        <v>170</v>
      </c>
      <c r="H8" s="22" t="s">
        <v>170</v>
      </c>
      <c r="I8" s="22" t="s">
        <v>170</v>
      </c>
      <c r="J8" s="22" t="s">
        <v>170</v>
      </c>
      <c r="K8" s="22"/>
      <c r="L8" s="22" t="s">
        <v>170</v>
      </c>
      <c r="M8" s="22" t="s">
        <v>170</v>
      </c>
      <c r="N8" s="229">
        <v>27.51</v>
      </c>
      <c r="O8" s="229">
        <v>346</v>
      </c>
      <c r="P8" s="230">
        <v>3410.75</v>
      </c>
      <c r="Q8" s="229">
        <v>18.8</v>
      </c>
      <c r="R8" s="229">
        <v>113.3</v>
      </c>
      <c r="S8" s="230">
        <v>3247.5</v>
      </c>
      <c r="T8" s="229">
        <v>44.6</v>
      </c>
      <c r="U8" s="229">
        <v>2278.9</v>
      </c>
      <c r="V8" s="230">
        <v>11943.666666666666</v>
      </c>
      <c r="W8" s="42"/>
    </row>
    <row r="9" spans="1:23" s="16" customFormat="1" ht="41.25" customHeight="1">
      <c r="A9" s="9">
        <v>2008</v>
      </c>
      <c r="B9" s="269">
        <v>139.39</v>
      </c>
      <c r="C9" s="270">
        <v>5967.6</v>
      </c>
      <c r="D9" s="25">
        <v>29.6</v>
      </c>
      <c r="E9" s="25">
        <v>848.95</v>
      </c>
      <c r="F9" s="24">
        <v>8886</v>
      </c>
      <c r="G9" s="247">
        <v>0</v>
      </c>
      <c r="H9" s="247">
        <v>0</v>
      </c>
      <c r="I9" s="247">
        <v>0</v>
      </c>
      <c r="J9" s="247">
        <v>0</v>
      </c>
      <c r="K9" s="25"/>
      <c r="L9" s="247">
        <v>0</v>
      </c>
      <c r="M9" s="247">
        <v>0</v>
      </c>
      <c r="N9" s="25">
        <v>37.11</v>
      </c>
      <c r="O9" s="23">
        <v>1221.67</v>
      </c>
      <c r="P9" s="24">
        <v>4479</v>
      </c>
      <c r="Q9" s="25">
        <v>22.06</v>
      </c>
      <c r="R9" s="25">
        <v>481.06</v>
      </c>
      <c r="S9" s="24">
        <v>3564</v>
      </c>
      <c r="T9" s="25">
        <v>50.6</v>
      </c>
      <c r="U9" s="25" t="s">
        <v>171</v>
      </c>
      <c r="V9" s="24">
        <v>5518</v>
      </c>
      <c r="W9" s="42"/>
    </row>
    <row r="10" spans="1:23" s="16" customFormat="1" ht="41.25" customHeight="1">
      <c r="A10" s="9">
        <v>2009</v>
      </c>
      <c r="B10" s="269">
        <v>723.1</v>
      </c>
      <c r="C10" s="270">
        <v>30114.6</v>
      </c>
      <c r="D10" s="25">
        <v>17</v>
      </c>
      <c r="E10" s="25">
        <v>506.6</v>
      </c>
      <c r="F10" s="24">
        <v>2942.3333333333335</v>
      </c>
      <c r="G10" s="247">
        <v>0</v>
      </c>
      <c r="H10" s="247">
        <v>0</v>
      </c>
      <c r="I10" s="247">
        <v>0</v>
      </c>
      <c r="J10" s="247">
        <v>0</v>
      </c>
      <c r="K10" s="25"/>
      <c r="L10" s="247">
        <v>0</v>
      </c>
      <c r="M10" s="247">
        <v>0</v>
      </c>
      <c r="N10" s="25">
        <v>25</v>
      </c>
      <c r="O10" s="338">
        <v>1182</v>
      </c>
      <c r="P10" s="24">
        <v>3216.6666666666665</v>
      </c>
      <c r="Q10" s="25">
        <v>20.3</v>
      </c>
      <c r="R10" s="25">
        <v>621.1</v>
      </c>
      <c r="S10" s="24">
        <v>4137.666666666667</v>
      </c>
      <c r="T10" s="25">
        <v>56.2</v>
      </c>
      <c r="U10" s="338">
        <v>3372</v>
      </c>
      <c r="V10" s="24">
        <v>5931.857142857143</v>
      </c>
      <c r="W10" s="42"/>
    </row>
    <row r="11" spans="1:22" s="330" customFormat="1" ht="41.25" customHeight="1">
      <c r="A11" s="313">
        <v>2010</v>
      </c>
      <c r="B11" s="327">
        <f>SUM(B12:B18)</f>
        <v>109.9</v>
      </c>
      <c r="C11" s="327">
        <f>SUM(C12:C18)</f>
        <v>5529.59</v>
      </c>
      <c r="D11" s="327">
        <f>SUM(D12:D18)</f>
        <v>21.34</v>
      </c>
      <c r="E11" s="327">
        <f>SUM(E12:E18)</f>
        <v>914.02</v>
      </c>
      <c r="F11" s="243">
        <v>4291</v>
      </c>
      <c r="G11" s="247">
        <v>0</v>
      </c>
      <c r="H11" s="247">
        <v>0</v>
      </c>
      <c r="I11" s="247">
        <v>0</v>
      </c>
      <c r="J11" s="247">
        <v>0</v>
      </c>
      <c r="K11" s="327"/>
      <c r="L11" s="247">
        <v>0</v>
      </c>
      <c r="M11" s="247">
        <v>0</v>
      </c>
      <c r="N11" s="327">
        <f>SUM(N12:N18)</f>
        <v>19.36</v>
      </c>
      <c r="O11" s="327">
        <f>SUM(O12:O18)</f>
        <v>831.0699999999999</v>
      </c>
      <c r="P11" s="328">
        <v>4284</v>
      </c>
      <c r="Q11" s="327">
        <v>23.6</v>
      </c>
      <c r="R11" s="329">
        <v>1098</v>
      </c>
      <c r="S11" s="329">
        <v>4652</v>
      </c>
      <c r="T11" s="327">
        <f>SUM(T12:T18)</f>
        <v>45.599999999999994</v>
      </c>
      <c r="U11" s="329">
        <v>3053</v>
      </c>
      <c r="V11" s="329">
        <v>6695</v>
      </c>
    </row>
    <row r="12" spans="1:23" s="16" customFormat="1" ht="41.25" customHeight="1">
      <c r="A12" s="11" t="s">
        <v>172</v>
      </c>
      <c r="B12" s="269">
        <f>SUM(D12,N12,Q12,T12)</f>
        <v>24.7</v>
      </c>
      <c r="C12" s="338">
        <f>SUM(E12,O12,R12,U12)</f>
        <v>1172.5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37"/>
      <c r="L12" s="247">
        <v>0</v>
      </c>
      <c r="M12" s="247">
        <v>0</v>
      </c>
      <c r="N12" s="237">
        <v>11</v>
      </c>
      <c r="O12" s="106">
        <v>510.5</v>
      </c>
      <c r="P12" s="106">
        <v>4645</v>
      </c>
      <c r="Q12" s="237">
        <v>5</v>
      </c>
      <c r="R12" s="106">
        <v>159</v>
      </c>
      <c r="S12" s="106">
        <v>3180</v>
      </c>
      <c r="T12" s="237">
        <v>8.7</v>
      </c>
      <c r="U12" s="106">
        <v>503</v>
      </c>
      <c r="V12" s="106">
        <v>5781</v>
      </c>
      <c r="W12" s="42"/>
    </row>
    <row r="13" spans="1:23" s="16" customFormat="1" ht="41.25" customHeight="1">
      <c r="A13" s="11" t="s">
        <v>173</v>
      </c>
      <c r="B13" s="269">
        <f aca="true" t="shared" si="0" ref="B13:C18">SUM(D13,N13,Q13,T13)</f>
        <v>4.4</v>
      </c>
      <c r="C13" s="25">
        <f t="shared" si="0"/>
        <v>323.4</v>
      </c>
      <c r="D13" s="239">
        <v>3.9</v>
      </c>
      <c r="E13" s="237">
        <v>287</v>
      </c>
      <c r="F13" s="331">
        <v>7358</v>
      </c>
      <c r="G13" s="247">
        <v>0</v>
      </c>
      <c r="H13" s="247">
        <v>0</v>
      </c>
      <c r="I13" s="247">
        <v>0</v>
      </c>
      <c r="J13" s="247">
        <v>0</v>
      </c>
      <c r="K13" s="237"/>
      <c r="L13" s="247">
        <v>0</v>
      </c>
      <c r="M13" s="247">
        <v>0</v>
      </c>
      <c r="N13" s="239">
        <v>0.1</v>
      </c>
      <c r="O13" s="239">
        <v>7.4</v>
      </c>
      <c r="P13" s="246">
        <v>7400</v>
      </c>
      <c r="Q13" s="246">
        <v>0</v>
      </c>
      <c r="R13" s="246">
        <v>0</v>
      </c>
      <c r="S13" s="246">
        <v>0</v>
      </c>
      <c r="T13" s="237">
        <v>0.4</v>
      </c>
      <c r="U13" s="106">
        <v>29</v>
      </c>
      <c r="V13" s="106">
        <v>7250</v>
      </c>
      <c r="W13" s="42"/>
    </row>
    <row r="14" spans="1:23" s="16" customFormat="1" ht="41.25" customHeight="1">
      <c r="A14" s="11" t="s">
        <v>174</v>
      </c>
      <c r="B14" s="269">
        <f t="shared" si="0"/>
        <v>10.5</v>
      </c>
      <c r="C14" s="25">
        <f t="shared" si="0"/>
        <v>343</v>
      </c>
      <c r="D14" s="239">
        <v>3.8</v>
      </c>
      <c r="E14" s="237">
        <v>179</v>
      </c>
      <c r="F14" s="331">
        <v>2078</v>
      </c>
      <c r="G14" s="247">
        <v>0</v>
      </c>
      <c r="H14" s="247">
        <v>0</v>
      </c>
      <c r="I14" s="247">
        <v>0</v>
      </c>
      <c r="J14" s="247">
        <v>0</v>
      </c>
      <c r="K14" s="237"/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37">
        <v>6.7</v>
      </c>
      <c r="R14" s="332">
        <v>164</v>
      </c>
      <c r="S14" s="106">
        <v>2447</v>
      </c>
      <c r="T14" s="247">
        <v>0</v>
      </c>
      <c r="U14" s="286">
        <v>0</v>
      </c>
      <c r="V14" s="286">
        <v>0</v>
      </c>
      <c r="W14" s="42"/>
    </row>
    <row r="15" spans="1:23" s="16" customFormat="1" ht="41.25" customHeight="1">
      <c r="A15" s="11" t="s">
        <v>175</v>
      </c>
      <c r="B15" s="269">
        <f t="shared" si="0"/>
        <v>23.5</v>
      </c>
      <c r="C15" s="338">
        <f t="shared" si="0"/>
        <v>1177.5</v>
      </c>
      <c r="D15" s="61">
        <v>7.9</v>
      </c>
      <c r="E15" s="25">
        <v>247</v>
      </c>
      <c r="F15" s="18">
        <v>3126</v>
      </c>
      <c r="G15" s="247">
        <v>0</v>
      </c>
      <c r="H15" s="247">
        <v>0</v>
      </c>
      <c r="I15" s="247">
        <v>0</v>
      </c>
      <c r="J15" s="247">
        <v>0</v>
      </c>
      <c r="K15" s="25"/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5">
        <v>0.3</v>
      </c>
      <c r="R15" s="88">
        <v>38.5</v>
      </c>
      <c r="S15" s="88">
        <v>13000</v>
      </c>
      <c r="T15" s="61">
        <v>15.3</v>
      </c>
      <c r="U15" s="88">
        <v>892</v>
      </c>
      <c r="V15" s="88">
        <v>5830</v>
      </c>
      <c r="W15" s="42"/>
    </row>
    <row r="16" spans="1:23" s="16" customFormat="1" ht="41.25" customHeight="1">
      <c r="A16" s="11" t="s">
        <v>176</v>
      </c>
      <c r="B16" s="269">
        <f t="shared" si="0"/>
        <v>16.2</v>
      </c>
      <c r="C16" s="25">
        <f t="shared" si="0"/>
        <v>806</v>
      </c>
      <c r="D16" s="61">
        <v>4.7</v>
      </c>
      <c r="E16" s="25">
        <v>183</v>
      </c>
      <c r="F16" s="18">
        <v>3893</v>
      </c>
      <c r="G16" s="247">
        <v>0</v>
      </c>
      <c r="H16" s="247">
        <v>0</v>
      </c>
      <c r="I16" s="247">
        <v>0</v>
      </c>
      <c r="J16" s="247">
        <v>0</v>
      </c>
      <c r="K16" s="25"/>
      <c r="L16" s="247">
        <v>0</v>
      </c>
      <c r="M16" s="247">
        <v>0</v>
      </c>
      <c r="N16" s="25">
        <v>4</v>
      </c>
      <c r="O16" s="88">
        <v>160</v>
      </c>
      <c r="P16" s="88">
        <v>4000</v>
      </c>
      <c r="Q16" s="25">
        <v>4</v>
      </c>
      <c r="R16" s="88">
        <v>342</v>
      </c>
      <c r="S16" s="88">
        <v>8550</v>
      </c>
      <c r="T16" s="61">
        <v>3.5</v>
      </c>
      <c r="U16" s="88">
        <v>121</v>
      </c>
      <c r="V16" s="88">
        <v>3457</v>
      </c>
      <c r="W16" s="42"/>
    </row>
    <row r="17" spans="1:23" s="16" customFormat="1" ht="41.25" customHeight="1">
      <c r="A17" s="11" t="s">
        <v>177</v>
      </c>
      <c r="B17" s="269">
        <f t="shared" si="0"/>
        <v>8.700000000000001</v>
      </c>
      <c r="C17" s="25">
        <f t="shared" si="0"/>
        <v>493</v>
      </c>
      <c r="D17" s="61">
        <v>0.4</v>
      </c>
      <c r="E17" s="25">
        <v>13.8</v>
      </c>
      <c r="F17" s="18">
        <v>3450</v>
      </c>
      <c r="G17" s="247">
        <v>0</v>
      </c>
      <c r="H17" s="247">
        <v>0</v>
      </c>
      <c r="I17" s="247">
        <v>0</v>
      </c>
      <c r="J17" s="247">
        <v>0</v>
      </c>
      <c r="K17" s="25"/>
      <c r="L17" s="247">
        <v>0</v>
      </c>
      <c r="M17" s="247">
        <v>0</v>
      </c>
      <c r="N17" s="25">
        <v>4.2</v>
      </c>
      <c r="O17" s="270">
        <v>146.2</v>
      </c>
      <c r="P17" s="88">
        <v>3480</v>
      </c>
      <c r="Q17" s="25">
        <v>3.6</v>
      </c>
      <c r="R17" s="88">
        <v>312</v>
      </c>
      <c r="S17" s="88">
        <v>8666</v>
      </c>
      <c r="T17" s="61">
        <v>0.5</v>
      </c>
      <c r="U17" s="88">
        <v>21</v>
      </c>
      <c r="V17" s="88">
        <v>4200</v>
      </c>
      <c r="W17" s="42"/>
    </row>
    <row r="18" spans="1:23" s="45" customFormat="1" ht="41.25" customHeight="1" thickBot="1">
      <c r="A18" s="12" t="s">
        <v>178</v>
      </c>
      <c r="B18" s="333">
        <f t="shared" si="0"/>
        <v>21.9</v>
      </c>
      <c r="C18" s="345">
        <f t="shared" si="0"/>
        <v>1214.19</v>
      </c>
      <c r="D18" s="245">
        <v>0.64</v>
      </c>
      <c r="E18" s="210">
        <v>4.22</v>
      </c>
      <c r="F18" s="334">
        <v>6562</v>
      </c>
      <c r="G18" s="248">
        <v>0</v>
      </c>
      <c r="H18" s="248">
        <v>0</v>
      </c>
      <c r="I18" s="248">
        <v>0</v>
      </c>
      <c r="J18" s="248">
        <v>0</v>
      </c>
      <c r="K18" s="25"/>
      <c r="L18" s="248">
        <v>0</v>
      </c>
      <c r="M18" s="248">
        <v>0</v>
      </c>
      <c r="N18" s="245">
        <v>0.06</v>
      </c>
      <c r="O18" s="245">
        <v>6.97</v>
      </c>
      <c r="P18" s="75">
        <v>11616</v>
      </c>
      <c r="Q18" s="210">
        <v>4</v>
      </c>
      <c r="R18" s="238">
        <v>83</v>
      </c>
      <c r="S18" s="248">
        <v>0</v>
      </c>
      <c r="T18" s="245">
        <v>17.2</v>
      </c>
      <c r="U18" s="238">
        <v>1120</v>
      </c>
      <c r="V18" s="238">
        <v>6511</v>
      </c>
      <c r="W18" s="160"/>
    </row>
    <row r="19" spans="1:16" s="124" customFormat="1" ht="12" customHeight="1" thickTop="1">
      <c r="A19" s="65" t="s">
        <v>179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1:22" ht="13.5">
      <c r="A20" s="16"/>
      <c r="B20" s="83"/>
      <c r="C20" s="83"/>
      <c r="D20" s="161"/>
      <c r="E20" s="83"/>
      <c r="F20" s="83"/>
      <c r="G20" s="162"/>
      <c r="H20" s="83"/>
      <c r="I20" s="83"/>
      <c r="J20" s="161"/>
      <c r="K20" s="161"/>
      <c r="L20" s="83"/>
      <c r="M20" s="83"/>
      <c r="N20" s="161"/>
      <c r="O20" s="83"/>
      <c r="P20" s="83"/>
      <c r="Q20" s="161"/>
      <c r="R20" s="83"/>
      <c r="S20" s="83"/>
      <c r="T20" s="161"/>
      <c r="U20" s="83"/>
      <c r="V20" s="83"/>
    </row>
    <row r="21" spans="2:22" ht="13.5">
      <c r="B21" s="46"/>
      <c r="C21" s="46"/>
      <c r="E21" s="46"/>
      <c r="F21" s="46"/>
      <c r="G21" s="164"/>
      <c r="H21" s="46"/>
      <c r="I21" s="46"/>
      <c r="L21" s="46"/>
      <c r="M21" s="46"/>
      <c r="O21" s="46"/>
      <c r="P21" s="46"/>
      <c r="R21" s="46"/>
      <c r="S21" s="46"/>
      <c r="U21" s="46"/>
      <c r="V21" s="46"/>
    </row>
    <row r="22" spans="2:22" ht="13.5">
      <c r="B22" s="46"/>
      <c r="C22" s="46"/>
      <c r="E22" s="46"/>
      <c r="F22" s="46"/>
      <c r="G22" s="164"/>
      <c r="H22" s="46"/>
      <c r="I22" s="46"/>
      <c r="L22" s="46"/>
      <c r="M22" s="46"/>
      <c r="O22" s="46"/>
      <c r="P22" s="46"/>
      <c r="R22" s="46"/>
      <c r="S22" s="46"/>
      <c r="U22" s="46"/>
      <c r="V22" s="46"/>
    </row>
    <row r="23" spans="2:22" ht="13.5">
      <c r="B23" s="46"/>
      <c r="C23" s="46"/>
      <c r="E23" s="46"/>
      <c r="F23" s="46"/>
      <c r="G23" s="164"/>
      <c r="H23" s="46"/>
      <c r="I23" s="46"/>
      <c r="L23" s="46"/>
      <c r="M23" s="46"/>
      <c r="O23" s="46"/>
      <c r="P23" s="46"/>
      <c r="R23" s="46"/>
      <c r="S23" s="46"/>
      <c r="U23" s="46"/>
      <c r="V23" s="46"/>
    </row>
    <row r="24" spans="1:22" ht="13.5">
      <c r="A24" s="49"/>
      <c r="B24" s="83"/>
      <c r="C24" s="83"/>
      <c r="D24" s="161"/>
      <c r="E24" s="83"/>
      <c r="F24" s="83"/>
      <c r="G24" s="162"/>
      <c r="H24" s="83"/>
      <c r="I24" s="83"/>
      <c r="J24" s="161"/>
      <c r="K24" s="161"/>
      <c r="L24" s="83"/>
      <c r="M24" s="83"/>
      <c r="N24" s="161"/>
      <c r="O24" s="83"/>
      <c r="P24" s="83"/>
      <c r="Q24" s="161"/>
      <c r="R24" s="83"/>
      <c r="S24" s="83"/>
      <c r="T24" s="161"/>
      <c r="U24" s="83"/>
      <c r="V24" s="83"/>
    </row>
    <row r="25" spans="1:22" ht="13.5">
      <c r="A25" s="49"/>
      <c r="B25" s="83"/>
      <c r="C25" s="83"/>
      <c r="D25" s="161"/>
      <c r="E25" s="83"/>
      <c r="F25" s="83"/>
      <c r="G25" s="162"/>
      <c r="H25" s="83"/>
      <c r="I25" s="83"/>
      <c r="J25" s="161"/>
      <c r="K25" s="161"/>
      <c r="L25" s="83"/>
      <c r="M25" s="83"/>
      <c r="N25" s="161"/>
      <c r="O25" s="83"/>
      <c r="P25" s="83"/>
      <c r="Q25" s="161"/>
      <c r="R25" s="83"/>
      <c r="S25" s="83"/>
      <c r="T25" s="161"/>
      <c r="U25" s="83"/>
      <c r="V25" s="83"/>
    </row>
    <row r="26" spans="1:22" ht="13.5">
      <c r="A26" s="49"/>
      <c r="B26" s="83"/>
      <c r="C26" s="83"/>
      <c r="D26" s="161"/>
      <c r="E26" s="83"/>
      <c r="F26" s="83"/>
      <c r="G26" s="162"/>
      <c r="H26" s="83"/>
      <c r="I26" s="83"/>
      <c r="J26" s="161"/>
      <c r="K26" s="161"/>
      <c r="L26" s="83"/>
      <c r="M26" s="83"/>
      <c r="N26" s="161"/>
      <c r="O26" s="83"/>
      <c r="P26" s="83"/>
      <c r="Q26" s="161"/>
      <c r="R26" s="83"/>
      <c r="S26" s="83"/>
      <c r="T26" s="161"/>
      <c r="U26" s="83"/>
      <c r="V26" s="83"/>
    </row>
    <row r="27" spans="1:22" ht="13.5">
      <c r="A27" s="49"/>
      <c r="B27" s="83"/>
      <c r="C27" s="83"/>
      <c r="D27" s="161"/>
      <c r="E27" s="83"/>
      <c r="F27" s="83"/>
      <c r="G27" s="162"/>
      <c r="H27" s="83"/>
      <c r="I27" s="83"/>
      <c r="J27" s="161"/>
      <c r="K27" s="161"/>
      <c r="L27" s="83"/>
      <c r="M27" s="83"/>
      <c r="N27" s="161"/>
      <c r="O27" s="83"/>
      <c r="P27" s="83"/>
      <c r="Q27" s="161"/>
      <c r="R27" s="83"/>
      <c r="S27" s="83"/>
      <c r="T27" s="161"/>
      <c r="U27" s="83"/>
      <c r="V27" s="83"/>
    </row>
    <row r="28" spans="1:22" ht="13.5">
      <c r="A28" s="49"/>
      <c r="B28" s="83"/>
      <c r="C28" s="83"/>
      <c r="D28" s="161"/>
      <c r="E28" s="83"/>
      <c r="F28" s="83"/>
      <c r="G28" s="162"/>
      <c r="H28" s="83"/>
      <c r="I28" s="83"/>
      <c r="J28" s="161"/>
      <c r="K28" s="161"/>
      <c r="L28" s="83"/>
      <c r="M28" s="83"/>
      <c r="N28" s="161"/>
      <c r="O28" s="83"/>
      <c r="P28" s="83"/>
      <c r="Q28" s="161"/>
      <c r="R28" s="83"/>
      <c r="S28" s="83"/>
      <c r="T28" s="161"/>
      <c r="U28" s="83"/>
      <c r="V28" s="83"/>
    </row>
    <row r="29" spans="1:22" ht="13.5">
      <c r="A29" s="49"/>
      <c r="B29" s="83"/>
      <c r="C29" s="83"/>
      <c r="D29" s="161"/>
      <c r="E29" s="83"/>
      <c r="F29" s="83"/>
      <c r="G29" s="162"/>
      <c r="H29" s="83"/>
      <c r="I29" s="83"/>
      <c r="J29" s="161"/>
      <c r="K29" s="161"/>
      <c r="L29" s="83"/>
      <c r="M29" s="83"/>
      <c r="N29" s="161"/>
      <c r="O29" s="83"/>
      <c r="P29" s="83"/>
      <c r="Q29" s="161"/>
      <c r="R29" s="83"/>
      <c r="S29" s="83"/>
      <c r="T29" s="161"/>
      <c r="U29" s="83"/>
      <c r="V29" s="83"/>
    </row>
    <row r="30" spans="1:22" ht="13.5">
      <c r="A30" s="49"/>
      <c r="B30" s="83"/>
      <c r="C30" s="83"/>
      <c r="D30" s="161"/>
      <c r="E30" s="83"/>
      <c r="F30" s="83"/>
      <c r="G30" s="162"/>
      <c r="H30" s="83"/>
      <c r="I30" s="83"/>
      <c r="J30" s="161"/>
      <c r="K30" s="161"/>
      <c r="L30" s="83"/>
      <c r="M30" s="83"/>
      <c r="N30" s="161"/>
      <c r="O30" s="83"/>
      <c r="P30" s="83"/>
      <c r="Q30" s="161"/>
      <c r="R30" s="83"/>
      <c r="S30" s="83"/>
      <c r="T30" s="161"/>
      <c r="U30" s="83"/>
      <c r="V30" s="83"/>
    </row>
    <row r="31" spans="1:22" ht="13.5">
      <c r="A31" s="49"/>
      <c r="B31" s="83"/>
      <c r="C31" s="83"/>
      <c r="D31" s="161"/>
      <c r="E31" s="83"/>
      <c r="F31" s="83"/>
      <c r="G31" s="162"/>
      <c r="H31" s="83"/>
      <c r="I31" s="83"/>
      <c r="J31" s="161"/>
      <c r="K31" s="161"/>
      <c r="L31" s="83"/>
      <c r="M31" s="83"/>
      <c r="N31" s="161"/>
      <c r="O31" s="83"/>
      <c r="P31" s="83"/>
      <c r="Q31" s="161"/>
      <c r="R31" s="83"/>
      <c r="S31" s="83"/>
      <c r="T31" s="161"/>
      <c r="U31" s="83"/>
      <c r="V31" s="83"/>
    </row>
    <row r="32" spans="1:22" ht="13.5">
      <c r="A32" s="49"/>
      <c r="B32" s="83"/>
      <c r="C32" s="83"/>
      <c r="D32" s="161"/>
      <c r="E32" s="83"/>
      <c r="F32" s="83"/>
      <c r="G32" s="162"/>
      <c r="H32" s="83"/>
      <c r="I32" s="83"/>
      <c r="J32" s="161"/>
      <c r="K32" s="161"/>
      <c r="L32" s="83"/>
      <c r="M32" s="83"/>
      <c r="N32" s="161"/>
      <c r="O32" s="83"/>
      <c r="P32" s="83"/>
      <c r="Q32" s="161"/>
      <c r="R32" s="83"/>
      <c r="S32" s="83"/>
      <c r="T32" s="161"/>
      <c r="U32" s="83"/>
      <c r="V32" s="83"/>
    </row>
    <row r="33" spans="1:22" ht="13.5">
      <c r="A33" s="49"/>
      <c r="B33" s="83"/>
      <c r="C33" s="83"/>
      <c r="D33" s="161"/>
      <c r="E33" s="83"/>
      <c r="F33" s="83"/>
      <c r="G33" s="162"/>
      <c r="H33" s="83"/>
      <c r="I33" s="83"/>
      <c r="J33" s="161"/>
      <c r="K33" s="161"/>
      <c r="L33" s="83"/>
      <c r="M33" s="83"/>
      <c r="N33" s="161"/>
      <c r="O33" s="83"/>
      <c r="P33" s="83"/>
      <c r="Q33" s="161"/>
      <c r="R33" s="83"/>
      <c r="S33" s="83"/>
      <c r="T33" s="161"/>
      <c r="U33" s="83"/>
      <c r="V33" s="83"/>
    </row>
    <row r="34" spans="1:22" ht="13.5">
      <c r="A34" s="49"/>
      <c r="B34" s="83"/>
      <c r="C34" s="83"/>
      <c r="D34" s="161"/>
      <c r="E34" s="83"/>
      <c r="F34" s="83"/>
      <c r="G34" s="162"/>
      <c r="H34" s="83"/>
      <c r="I34" s="83"/>
      <c r="J34" s="161"/>
      <c r="K34" s="161"/>
      <c r="L34" s="83"/>
      <c r="M34" s="83"/>
      <c r="N34" s="161"/>
      <c r="O34" s="83"/>
      <c r="P34" s="83"/>
      <c r="Q34" s="161"/>
      <c r="R34" s="83"/>
      <c r="S34" s="83"/>
      <c r="T34" s="161"/>
      <c r="U34" s="83"/>
      <c r="V34" s="83"/>
    </row>
    <row r="35" spans="1:22" ht="13.5">
      <c r="A35" s="49"/>
      <c r="B35" s="83"/>
      <c r="C35" s="83"/>
      <c r="D35" s="161"/>
      <c r="E35" s="83"/>
      <c r="F35" s="83"/>
      <c r="G35" s="161"/>
      <c r="H35" s="83"/>
      <c r="I35" s="83"/>
      <c r="J35" s="161"/>
      <c r="K35" s="161"/>
      <c r="L35" s="83"/>
      <c r="M35" s="83"/>
      <c r="N35" s="161"/>
      <c r="O35" s="83"/>
      <c r="P35" s="83"/>
      <c r="Q35" s="161"/>
      <c r="R35" s="83"/>
      <c r="S35" s="83"/>
      <c r="T35" s="161"/>
      <c r="U35" s="83"/>
      <c r="V35" s="83"/>
    </row>
    <row r="36" spans="1:22" ht="13.5">
      <c r="A36" s="49"/>
      <c r="B36" s="83"/>
      <c r="C36" s="83"/>
      <c r="D36" s="161"/>
      <c r="E36" s="83"/>
      <c r="F36" s="83"/>
      <c r="G36" s="161"/>
      <c r="H36" s="83"/>
      <c r="I36" s="83"/>
      <c r="J36" s="161"/>
      <c r="K36" s="161"/>
      <c r="L36" s="83"/>
      <c r="M36" s="83"/>
      <c r="N36" s="161"/>
      <c r="O36" s="83"/>
      <c r="P36" s="83"/>
      <c r="Q36" s="161"/>
      <c r="R36" s="83"/>
      <c r="S36" s="83"/>
      <c r="T36" s="161"/>
      <c r="U36" s="83"/>
      <c r="V36" s="83"/>
    </row>
    <row r="37" spans="1:22" ht="13.5">
      <c r="A37" s="49"/>
      <c r="B37" s="83"/>
      <c r="C37" s="83"/>
      <c r="D37" s="161"/>
      <c r="E37" s="83"/>
      <c r="F37" s="83"/>
      <c r="G37" s="161"/>
      <c r="H37" s="83"/>
      <c r="I37" s="83"/>
      <c r="J37" s="161"/>
      <c r="K37" s="161"/>
      <c r="L37" s="83"/>
      <c r="M37" s="83"/>
      <c r="N37" s="161"/>
      <c r="O37" s="83"/>
      <c r="P37" s="83"/>
      <c r="Q37" s="161"/>
      <c r="R37" s="83"/>
      <c r="S37" s="83"/>
      <c r="T37" s="161"/>
      <c r="U37" s="83"/>
      <c r="V37" s="83"/>
    </row>
    <row r="38" spans="1:22" ht="13.5">
      <c r="A38" s="49"/>
      <c r="B38" s="83"/>
      <c r="C38" s="83"/>
      <c r="D38" s="161"/>
      <c r="E38" s="83"/>
      <c r="F38" s="83"/>
      <c r="G38" s="161"/>
      <c r="H38" s="83"/>
      <c r="I38" s="83"/>
      <c r="J38" s="161"/>
      <c r="K38" s="161"/>
      <c r="L38" s="83"/>
      <c r="M38" s="83"/>
      <c r="N38" s="161"/>
      <c r="O38" s="83"/>
      <c r="P38" s="83"/>
      <c r="Q38" s="161"/>
      <c r="R38" s="83"/>
      <c r="S38" s="83"/>
      <c r="T38" s="161"/>
      <c r="U38" s="83"/>
      <c r="V38" s="83"/>
    </row>
    <row r="39" spans="1:22" ht="13.5">
      <c r="A39" s="49"/>
      <c r="B39" s="83"/>
      <c r="C39" s="83"/>
      <c r="D39" s="161"/>
      <c r="E39" s="83"/>
      <c r="F39" s="83"/>
      <c r="G39" s="161"/>
      <c r="H39" s="83"/>
      <c r="I39" s="83"/>
      <c r="J39" s="161"/>
      <c r="K39" s="161"/>
      <c r="L39" s="83"/>
      <c r="M39" s="83"/>
      <c r="N39" s="161"/>
      <c r="O39" s="83"/>
      <c r="P39" s="83"/>
      <c r="Q39" s="161"/>
      <c r="R39" s="83"/>
      <c r="S39" s="83"/>
      <c r="T39" s="161"/>
      <c r="U39" s="83"/>
      <c r="V39" s="83"/>
    </row>
    <row r="40" spans="1:22" ht="13.5">
      <c r="A40" s="49"/>
      <c r="B40" s="83"/>
      <c r="C40" s="83"/>
      <c r="D40" s="161"/>
      <c r="E40" s="83"/>
      <c r="F40" s="83"/>
      <c r="G40" s="161"/>
      <c r="H40" s="83"/>
      <c r="I40" s="83"/>
      <c r="J40" s="161"/>
      <c r="K40" s="161"/>
      <c r="L40" s="83"/>
      <c r="M40" s="83"/>
      <c r="N40" s="161"/>
      <c r="O40" s="83"/>
      <c r="P40" s="83"/>
      <c r="Q40" s="161"/>
      <c r="R40" s="83"/>
      <c r="S40" s="83"/>
      <c r="T40" s="161"/>
      <c r="U40" s="83"/>
      <c r="V40" s="83"/>
    </row>
    <row r="41" spans="1:22" ht="13.5">
      <c r="A41" s="49"/>
      <c r="B41" s="83"/>
      <c r="C41" s="83"/>
      <c r="D41" s="161"/>
      <c r="E41" s="83"/>
      <c r="F41" s="83"/>
      <c r="G41" s="161"/>
      <c r="H41" s="83"/>
      <c r="I41" s="83"/>
      <c r="J41" s="161"/>
      <c r="K41" s="161"/>
      <c r="L41" s="83"/>
      <c r="M41" s="83"/>
      <c r="N41" s="161"/>
      <c r="O41" s="83"/>
      <c r="P41" s="83"/>
      <c r="Q41" s="161"/>
      <c r="R41" s="83"/>
      <c r="S41" s="83"/>
      <c r="T41" s="161"/>
      <c r="U41" s="83"/>
      <c r="V41" s="83"/>
    </row>
    <row r="42" spans="1:22" ht="13.5">
      <c r="A42" s="49"/>
      <c r="B42" s="83"/>
      <c r="C42" s="83"/>
      <c r="D42" s="161"/>
      <c r="E42" s="83"/>
      <c r="F42" s="83"/>
      <c r="G42" s="161"/>
      <c r="H42" s="83"/>
      <c r="I42" s="83"/>
      <c r="J42" s="161"/>
      <c r="K42" s="161"/>
      <c r="L42" s="83"/>
      <c r="M42" s="83"/>
      <c r="N42" s="161"/>
      <c r="O42" s="83"/>
      <c r="P42" s="83"/>
      <c r="Q42" s="161"/>
      <c r="R42" s="83"/>
      <c r="S42" s="83"/>
      <c r="T42" s="161"/>
      <c r="U42" s="83"/>
      <c r="V42" s="83"/>
    </row>
    <row r="43" spans="1:22" ht="13.5">
      <c r="A43" s="49"/>
      <c r="B43" s="83"/>
      <c r="C43" s="83"/>
      <c r="D43" s="161"/>
      <c r="E43" s="83"/>
      <c r="F43" s="83"/>
      <c r="G43" s="161"/>
      <c r="H43" s="83"/>
      <c r="I43" s="83"/>
      <c r="J43" s="161"/>
      <c r="K43" s="161"/>
      <c r="L43" s="83"/>
      <c r="M43" s="83"/>
      <c r="N43" s="161"/>
      <c r="O43" s="83"/>
      <c r="P43" s="83"/>
      <c r="Q43" s="161"/>
      <c r="R43" s="83"/>
      <c r="S43" s="83"/>
      <c r="T43" s="161"/>
      <c r="U43" s="83"/>
      <c r="V43" s="83"/>
    </row>
    <row r="44" spans="2:22" ht="13.5">
      <c r="B44" s="46"/>
      <c r="C44" s="46"/>
      <c r="E44" s="46"/>
      <c r="F44" s="46"/>
      <c r="H44" s="46"/>
      <c r="I44" s="46"/>
      <c r="L44" s="46"/>
      <c r="M44" s="46"/>
      <c r="O44" s="46"/>
      <c r="P44" s="46"/>
      <c r="R44" s="46"/>
      <c r="S44" s="46"/>
      <c r="U44" s="46"/>
      <c r="V44" s="46"/>
    </row>
    <row r="45" spans="2:22" ht="13.5">
      <c r="B45" s="46"/>
      <c r="C45" s="46"/>
      <c r="E45" s="46"/>
      <c r="F45" s="46"/>
      <c r="H45" s="46"/>
      <c r="I45" s="46"/>
      <c r="L45" s="46"/>
      <c r="M45" s="46"/>
      <c r="O45" s="46"/>
      <c r="P45" s="46"/>
      <c r="R45" s="46"/>
      <c r="S45" s="46"/>
      <c r="U45" s="46"/>
      <c r="V45" s="46"/>
    </row>
    <row r="46" spans="2:22" ht="13.5">
      <c r="B46" s="46"/>
      <c r="C46" s="46"/>
      <c r="E46" s="46"/>
      <c r="F46" s="46"/>
      <c r="H46" s="46"/>
      <c r="I46" s="46"/>
      <c r="L46" s="46"/>
      <c r="M46" s="46"/>
      <c r="O46" s="46"/>
      <c r="P46" s="46"/>
      <c r="R46" s="46"/>
      <c r="S46" s="46"/>
      <c r="U46" s="46"/>
      <c r="V46" s="46"/>
    </row>
    <row r="47" spans="2:22" ht="13.5">
      <c r="B47" s="46"/>
      <c r="C47" s="46"/>
      <c r="E47" s="46"/>
      <c r="F47" s="46"/>
      <c r="H47" s="46"/>
      <c r="I47" s="46"/>
      <c r="L47" s="46"/>
      <c r="M47" s="46"/>
      <c r="O47" s="46"/>
      <c r="P47" s="46"/>
      <c r="R47" s="46"/>
      <c r="S47" s="46"/>
      <c r="U47" s="46"/>
      <c r="V47" s="46"/>
    </row>
    <row r="48" spans="2:22" ht="13.5">
      <c r="B48" s="46"/>
      <c r="C48" s="46"/>
      <c r="E48" s="46"/>
      <c r="F48" s="46"/>
      <c r="H48" s="46"/>
      <c r="I48" s="46"/>
      <c r="L48" s="46"/>
      <c r="M48" s="46"/>
      <c r="O48" s="46"/>
      <c r="P48" s="46"/>
      <c r="R48" s="46"/>
      <c r="S48" s="46"/>
      <c r="U48" s="46"/>
      <c r="V48" s="46"/>
    </row>
    <row r="49" spans="2:22" ht="13.5">
      <c r="B49" s="46"/>
      <c r="C49" s="46"/>
      <c r="E49" s="46"/>
      <c r="F49" s="46"/>
      <c r="H49" s="46"/>
      <c r="I49" s="46"/>
      <c r="L49" s="46"/>
      <c r="M49" s="46"/>
      <c r="O49" s="46"/>
      <c r="P49" s="46"/>
      <c r="R49" s="46"/>
      <c r="S49" s="46"/>
      <c r="U49" s="46"/>
      <c r="V49" s="46"/>
    </row>
    <row r="50" spans="2:22" ht="13.5">
      <c r="B50" s="46"/>
      <c r="C50" s="46"/>
      <c r="E50" s="46"/>
      <c r="F50" s="46"/>
      <c r="H50" s="46"/>
      <c r="I50" s="46"/>
      <c r="L50" s="46"/>
      <c r="M50" s="46"/>
      <c r="O50" s="46"/>
      <c r="P50" s="46"/>
      <c r="R50" s="46"/>
      <c r="S50" s="46"/>
      <c r="U50" s="46"/>
      <c r="V50" s="46"/>
    </row>
    <row r="51" spans="1:22" s="124" customFormat="1" ht="105.75" customHeight="1">
      <c r="A51" s="137"/>
      <c r="B51" s="47"/>
      <c r="C51" s="47"/>
      <c r="D51" s="164"/>
      <c r="E51" s="1"/>
      <c r="F51" s="145"/>
      <c r="G51" s="165"/>
      <c r="H51" s="153"/>
      <c r="I51" s="145"/>
      <c r="J51" s="165"/>
      <c r="K51" s="165"/>
      <c r="L51" s="47"/>
      <c r="M51" s="145"/>
      <c r="N51" s="165"/>
      <c r="O51" s="137"/>
      <c r="P51" s="145"/>
      <c r="Q51" s="166"/>
      <c r="S51" s="145"/>
      <c r="T51" s="166"/>
      <c r="V51" s="145"/>
    </row>
    <row r="52" spans="1:22" s="124" customFormat="1" ht="105.75" customHeight="1">
      <c r="A52" s="137"/>
      <c r="B52" s="47"/>
      <c r="C52" s="47"/>
      <c r="D52" s="164"/>
      <c r="E52" s="1"/>
      <c r="F52" s="145"/>
      <c r="G52" s="165"/>
      <c r="H52" s="153"/>
      <c r="I52" s="145"/>
      <c r="J52" s="165"/>
      <c r="K52" s="165"/>
      <c r="L52" s="47"/>
      <c r="M52" s="145"/>
      <c r="N52" s="165"/>
      <c r="O52" s="137"/>
      <c r="P52" s="145"/>
      <c r="Q52" s="166"/>
      <c r="S52" s="145"/>
      <c r="T52" s="166"/>
      <c r="V52" s="145"/>
    </row>
    <row r="53" spans="1:22" s="124" customFormat="1" ht="69" customHeight="1">
      <c r="A53" s="137"/>
      <c r="B53" s="47"/>
      <c r="C53" s="47"/>
      <c r="D53" s="164"/>
      <c r="E53" s="1"/>
      <c r="F53" s="145"/>
      <c r="G53" s="165"/>
      <c r="H53" s="153"/>
      <c r="I53" s="145"/>
      <c r="J53" s="165"/>
      <c r="K53" s="165"/>
      <c r="L53" s="47"/>
      <c r="M53" s="145"/>
      <c r="N53" s="165"/>
      <c r="O53" s="137"/>
      <c r="P53" s="145"/>
      <c r="Q53" s="166"/>
      <c r="S53" s="145"/>
      <c r="T53" s="166"/>
      <c r="V53" s="145"/>
    </row>
  </sheetData>
  <sheetProtection/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E7">
      <selection activeCell="I15" sqref="I15"/>
    </sheetView>
  </sheetViews>
  <sheetFormatPr defaultColWidth="8.88671875" defaultRowHeight="13.5"/>
  <cols>
    <col min="1" max="1" width="14.5546875" style="8" customWidth="1"/>
    <col min="2" max="2" width="6.4453125" style="76" customWidth="1"/>
    <col min="3" max="3" width="9.5546875" style="77" bestFit="1" customWidth="1"/>
    <col min="4" max="4" width="5.77734375" style="76" customWidth="1"/>
    <col min="5" max="5" width="7.77734375" style="77" customWidth="1"/>
    <col min="6" max="6" width="6.88671875" style="76" customWidth="1"/>
    <col min="7" max="7" width="5.10546875" style="76" customWidth="1"/>
    <col min="8" max="8" width="6.5546875" style="77" customWidth="1"/>
    <col min="9" max="9" width="7.4453125" style="76" customWidth="1"/>
    <col min="10" max="10" width="5.10546875" style="76" customWidth="1"/>
    <col min="11" max="11" width="7.77734375" style="77" customWidth="1"/>
    <col min="12" max="12" width="7.6640625" style="76" customWidth="1"/>
    <col min="13" max="13" width="2.77734375" style="194" customWidth="1"/>
    <col min="14" max="14" width="5.4453125" style="76" customWidth="1"/>
    <col min="15" max="15" width="6.99609375" style="77" customWidth="1"/>
    <col min="16" max="16" width="7.88671875" style="76" customWidth="1"/>
    <col min="17" max="17" width="6.99609375" style="76" bestFit="1" customWidth="1"/>
    <col min="18" max="18" width="8.77734375" style="77" bestFit="1" customWidth="1"/>
    <col min="19" max="19" width="6.99609375" style="76" bestFit="1" customWidth="1"/>
    <col min="20" max="20" width="7.77734375" style="77" customWidth="1"/>
    <col min="21" max="21" width="7.21484375" style="77" customWidth="1"/>
    <col min="22" max="22" width="4.6640625" style="77" bestFit="1" customWidth="1"/>
    <col min="23" max="23" width="7.77734375" style="77" customWidth="1"/>
    <col min="24" max="24" width="6.3359375" style="77" customWidth="1"/>
    <col min="25" max="16384" width="8.88671875" style="49" customWidth="1"/>
  </cols>
  <sheetData>
    <row r="1" spans="1:24" s="37" customFormat="1" ht="45" customHeight="1">
      <c r="A1" s="412" t="s">
        <v>180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219"/>
      <c r="N1" s="413" t="s">
        <v>181</v>
      </c>
      <c r="O1" s="413"/>
      <c r="P1" s="413"/>
      <c r="Q1" s="413"/>
      <c r="R1" s="413"/>
      <c r="S1" s="413"/>
      <c r="T1" s="413"/>
      <c r="U1" s="413"/>
      <c r="V1" s="413"/>
      <c r="W1" s="413"/>
      <c r="X1" s="413"/>
    </row>
    <row r="2" spans="1:24" s="16" customFormat="1" ht="25.5" customHeight="1" thickBot="1">
      <c r="A2" s="13" t="s">
        <v>120</v>
      </c>
      <c r="B2" s="71"/>
      <c r="C2" s="72"/>
      <c r="D2" s="71"/>
      <c r="E2" s="71"/>
      <c r="F2" s="71"/>
      <c r="G2" s="71"/>
      <c r="H2" s="72"/>
      <c r="I2" s="71"/>
      <c r="J2" s="71"/>
      <c r="K2" s="72"/>
      <c r="L2" s="71"/>
      <c r="M2" s="65"/>
      <c r="N2" s="71"/>
      <c r="O2" s="72"/>
      <c r="P2" s="71"/>
      <c r="Q2" s="71"/>
      <c r="R2" s="72"/>
      <c r="S2" s="71"/>
      <c r="T2" s="72"/>
      <c r="U2" s="72"/>
      <c r="V2" s="72"/>
      <c r="W2" s="72"/>
      <c r="X2" s="60" t="s">
        <v>129</v>
      </c>
    </row>
    <row r="3" spans="1:24" s="15" customFormat="1" ht="16.5" customHeight="1" thickTop="1">
      <c r="A3" s="84" t="s">
        <v>69</v>
      </c>
      <c r="B3" s="421" t="s">
        <v>182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17"/>
      <c r="N3" s="419" t="s">
        <v>183</v>
      </c>
      <c r="O3" s="419"/>
      <c r="P3" s="420"/>
      <c r="Q3" s="421" t="s">
        <v>184</v>
      </c>
      <c r="R3" s="419"/>
      <c r="S3" s="419"/>
      <c r="T3" s="419"/>
      <c r="U3" s="419"/>
      <c r="V3" s="419"/>
      <c r="W3" s="419"/>
      <c r="X3" s="419"/>
    </row>
    <row r="4" spans="1:24" s="15" customFormat="1" ht="15.75" customHeight="1">
      <c r="A4" s="9" t="s">
        <v>70</v>
      </c>
      <c r="B4" s="119" t="s">
        <v>161</v>
      </c>
      <c r="C4" s="107" t="s">
        <v>13</v>
      </c>
      <c r="D4" s="436" t="s">
        <v>185</v>
      </c>
      <c r="E4" s="437"/>
      <c r="F4" s="438"/>
      <c r="G4" s="17"/>
      <c r="H4" s="167" t="s">
        <v>186</v>
      </c>
      <c r="I4" s="9"/>
      <c r="J4" s="436" t="s">
        <v>187</v>
      </c>
      <c r="K4" s="437"/>
      <c r="L4" s="437"/>
      <c r="M4" s="17"/>
      <c r="N4" s="437" t="s">
        <v>188</v>
      </c>
      <c r="O4" s="437"/>
      <c r="P4" s="438"/>
      <c r="Q4" s="119" t="s">
        <v>161</v>
      </c>
      <c r="R4" s="107" t="s">
        <v>189</v>
      </c>
      <c r="S4" s="436" t="s">
        <v>190</v>
      </c>
      <c r="T4" s="437"/>
      <c r="U4" s="438"/>
      <c r="V4" s="436" t="s">
        <v>191</v>
      </c>
      <c r="W4" s="437"/>
      <c r="X4" s="437"/>
    </row>
    <row r="5" spans="1:24" s="15" customFormat="1" ht="15.75" customHeight="1">
      <c r="A5" s="9" t="s">
        <v>71</v>
      </c>
      <c r="B5" s="130"/>
      <c r="C5" s="17"/>
      <c r="D5" s="119" t="s">
        <v>192</v>
      </c>
      <c r="E5" s="108" t="s">
        <v>13</v>
      </c>
      <c r="F5" s="144"/>
      <c r="G5" s="119" t="s">
        <v>192</v>
      </c>
      <c r="H5" s="108" t="s">
        <v>13</v>
      </c>
      <c r="I5" s="144"/>
      <c r="J5" s="119" t="s">
        <v>192</v>
      </c>
      <c r="K5" s="88" t="s">
        <v>13</v>
      </c>
      <c r="L5" s="171"/>
      <c r="M5" s="17"/>
      <c r="N5" s="92" t="s">
        <v>192</v>
      </c>
      <c r="O5" s="108" t="s">
        <v>13</v>
      </c>
      <c r="P5" s="144"/>
      <c r="Q5" s="130"/>
      <c r="R5" s="130"/>
      <c r="S5" s="92" t="s">
        <v>192</v>
      </c>
      <c r="T5" s="88" t="s">
        <v>13</v>
      </c>
      <c r="U5" s="144"/>
      <c r="V5" s="92" t="s">
        <v>192</v>
      </c>
      <c r="W5" s="88" t="s">
        <v>13</v>
      </c>
      <c r="X5" s="171"/>
    </row>
    <row r="6" spans="1:24" s="15" customFormat="1" ht="15.75" customHeight="1">
      <c r="A6" s="96" t="s">
        <v>193</v>
      </c>
      <c r="B6" s="172" t="s">
        <v>10</v>
      </c>
      <c r="C6" s="173" t="s">
        <v>11</v>
      </c>
      <c r="D6" s="172" t="s">
        <v>10</v>
      </c>
      <c r="E6" s="173" t="s">
        <v>11</v>
      </c>
      <c r="F6" s="175" t="s">
        <v>126</v>
      </c>
      <c r="G6" s="172" t="s">
        <v>10</v>
      </c>
      <c r="H6" s="173" t="s">
        <v>11</v>
      </c>
      <c r="I6" s="175" t="s">
        <v>126</v>
      </c>
      <c r="J6" s="172" t="s">
        <v>10</v>
      </c>
      <c r="K6" s="176" t="s">
        <v>11</v>
      </c>
      <c r="L6" s="177" t="s">
        <v>126</v>
      </c>
      <c r="M6" s="195"/>
      <c r="N6" s="172" t="s">
        <v>10</v>
      </c>
      <c r="O6" s="178" t="s">
        <v>11</v>
      </c>
      <c r="P6" s="175" t="s">
        <v>126</v>
      </c>
      <c r="Q6" s="172" t="s">
        <v>10</v>
      </c>
      <c r="R6" s="172" t="s">
        <v>194</v>
      </c>
      <c r="S6" s="172" t="s">
        <v>10</v>
      </c>
      <c r="T6" s="178" t="s">
        <v>11</v>
      </c>
      <c r="U6" s="175" t="s">
        <v>126</v>
      </c>
      <c r="V6" s="172" t="s">
        <v>10</v>
      </c>
      <c r="W6" s="173" t="s">
        <v>11</v>
      </c>
      <c r="X6" s="177" t="s">
        <v>126</v>
      </c>
    </row>
    <row r="7" spans="1:24" s="16" customFormat="1" ht="41.25" customHeight="1">
      <c r="A7" s="9">
        <v>2006</v>
      </c>
      <c r="B7" s="157">
        <v>307.4</v>
      </c>
      <c r="C7" s="157">
        <v>15560.7</v>
      </c>
      <c r="D7" s="231">
        <v>293.9</v>
      </c>
      <c r="E7" s="231">
        <v>15034</v>
      </c>
      <c r="F7" s="232">
        <v>5159.666666666667</v>
      </c>
      <c r="G7" s="253">
        <v>0</v>
      </c>
      <c r="H7" s="253">
        <v>0</v>
      </c>
      <c r="I7" s="253">
        <v>0</v>
      </c>
      <c r="J7" s="231">
        <v>13.5</v>
      </c>
      <c r="K7" s="233">
        <v>526.7</v>
      </c>
      <c r="L7" s="253">
        <v>0</v>
      </c>
      <c r="M7" s="189"/>
      <c r="N7" s="253">
        <v>0</v>
      </c>
      <c r="O7" s="253">
        <v>0</v>
      </c>
      <c r="P7" s="253">
        <v>0</v>
      </c>
      <c r="Q7" s="157">
        <v>111.1</v>
      </c>
      <c r="R7" s="26">
        <v>4960</v>
      </c>
      <c r="S7" s="231">
        <v>111.1</v>
      </c>
      <c r="T7" s="231">
        <v>4960</v>
      </c>
      <c r="U7" s="232">
        <v>3947.8333333333335</v>
      </c>
      <c r="V7" s="23" t="s">
        <v>66</v>
      </c>
      <c r="W7" s="23" t="s">
        <v>66</v>
      </c>
      <c r="X7" s="23" t="s">
        <v>66</v>
      </c>
    </row>
    <row r="8" spans="1:24" s="16" customFormat="1" ht="41.25" customHeight="1">
      <c r="A8" s="9">
        <v>2007</v>
      </c>
      <c r="B8" s="157">
        <v>184.5</v>
      </c>
      <c r="C8" s="157">
        <v>3104.7</v>
      </c>
      <c r="D8" s="231">
        <v>173</v>
      </c>
      <c r="E8" s="231">
        <v>857.8</v>
      </c>
      <c r="F8" s="232">
        <v>4159.142857142857</v>
      </c>
      <c r="G8" s="253">
        <v>0</v>
      </c>
      <c r="H8" s="253">
        <v>0</v>
      </c>
      <c r="I8" s="253">
        <v>0</v>
      </c>
      <c r="J8" s="231">
        <v>11.5</v>
      </c>
      <c r="K8" s="401">
        <v>2246.9</v>
      </c>
      <c r="L8" s="231">
        <v>1794.9</v>
      </c>
      <c r="M8" s="189"/>
      <c r="N8" s="253">
        <v>0</v>
      </c>
      <c r="O8" s="253">
        <v>0</v>
      </c>
      <c r="P8" s="253">
        <v>0</v>
      </c>
      <c r="Q8" s="157">
        <v>86.9</v>
      </c>
      <c r="R8" s="157">
        <v>161.3</v>
      </c>
      <c r="S8" s="231">
        <v>86.9</v>
      </c>
      <c r="T8" s="231">
        <v>161.3</v>
      </c>
      <c r="U8" s="232">
        <v>3812.8</v>
      </c>
      <c r="V8" s="23" t="s">
        <v>111</v>
      </c>
      <c r="W8" s="23" t="s">
        <v>111</v>
      </c>
      <c r="X8" s="23" t="s">
        <v>111</v>
      </c>
    </row>
    <row r="9" spans="1:24" s="16" customFormat="1" ht="41.25" customHeight="1">
      <c r="A9" s="9">
        <v>2008</v>
      </c>
      <c r="B9" s="19">
        <v>252.13</v>
      </c>
      <c r="C9" s="23">
        <v>5445.9</v>
      </c>
      <c r="D9" s="287">
        <v>226.65</v>
      </c>
      <c r="E9" s="337">
        <v>2951.48</v>
      </c>
      <c r="F9" s="24">
        <v>3542</v>
      </c>
      <c r="G9" s="19">
        <v>0.2</v>
      </c>
      <c r="H9" s="19">
        <v>0.3</v>
      </c>
      <c r="I9" s="18">
        <v>1560</v>
      </c>
      <c r="J9" s="287">
        <v>19.58</v>
      </c>
      <c r="K9" s="337">
        <v>2478.82</v>
      </c>
      <c r="L9" s="24">
        <v>3109</v>
      </c>
      <c r="M9" s="17"/>
      <c r="N9" s="19">
        <v>5.7</v>
      </c>
      <c r="O9" s="19">
        <v>20.3</v>
      </c>
      <c r="P9" s="24">
        <v>3615</v>
      </c>
      <c r="Q9" s="157">
        <v>81.6</v>
      </c>
      <c r="R9" s="241">
        <v>1353</v>
      </c>
      <c r="S9" s="157">
        <v>81.6</v>
      </c>
      <c r="T9" s="337">
        <v>1353.44</v>
      </c>
      <c r="U9" s="402">
        <v>3676</v>
      </c>
      <c r="V9" s="247" t="s">
        <v>111</v>
      </c>
      <c r="W9" s="247" t="s">
        <v>111</v>
      </c>
      <c r="X9" s="247" t="s">
        <v>111</v>
      </c>
    </row>
    <row r="10" spans="1:24" s="16" customFormat="1" ht="41.25" customHeight="1">
      <c r="A10" s="9">
        <v>2009</v>
      </c>
      <c r="B10" s="19">
        <v>252.89999999999998</v>
      </c>
      <c r="C10" s="23">
        <v>11123.100000000002</v>
      </c>
      <c r="D10" s="287">
        <v>229.9</v>
      </c>
      <c r="E10" s="337">
        <v>8484.7</v>
      </c>
      <c r="F10" s="24">
        <v>3842</v>
      </c>
      <c r="G10" s="19">
        <v>0.2</v>
      </c>
      <c r="H10" s="19">
        <v>3.1</v>
      </c>
      <c r="I10" s="18">
        <v>1560</v>
      </c>
      <c r="J10" s="287">
        <v>19.1</v>
      </c>
      <c r="K10" s="337">
        <v>2635.3</v>
      </c>
      <c r="L10" s="24">
        <v>2606.4285714285716</v>
      </c>
      <c r="M10" s="17"/>
      <c r="N10" s="19">
        <v>3.7</v>
      </c>
      <c r="O10" s="19">
        <v>127</v>
      </c>
      <c r="P10" s="24">
        <v>3450</v>
      </c>
      <c r="Q10" s="19">
        <v>74.9</v>
      </c>
      <c r="R10" s="338">
        <v>1750.3</v>
      </c>
      <c r="S10" s="287">
        <v>74.9</v>
      </c>
      <c r="T10" s="337">
        <v>1750.3000000000002</v>
      </c>
      <c r="U10" s="402">
        <v>2309.8571428571427</v>
      </c>
      <c r="V10" s="247">
        <v>0</v>
      </c>
      <c r="W10" s="247">
        <v>0</v>
      </c>
      <c r="X10" s="247">
        <v>0</v>
      </c>
    </row>
    <row r="11" spans="1:24" s="336" customFormat="1" ht="41.25" customHeight="1">
      <c r="A11" s="10">
        <v>2010</v>
      </c>
      <c r="B11" s="271">
        <v>277.20000000000005</v>
      </c>
      <c r="C11" s="327">
        <v>13176.8</v>
      </c>
      <c r="D11" s="272">
        <v>250.4</v>
      </c>
      <c r="E11" s="335">
        <v>11335</v>
      </c>
      <c r="F11" s="243">
        <v>4534</v>
      </c>
      <c r="G11" s="271">
        <v>0.30000000000000004</v>
      </c>
      <c r="H11" s="271">
        <v>4.8</v>
      </c>
      <c r="I11" s="273">
        <v>1600</v>
      </c>
      <c r="J11" s="272">
        <v>20.400000000000002</v>
      </c>
      <c r="K11" s="335">
        <v>1544</v>
      </c>
      <c r="L11" s="20">
        <v>2666</v>
      </c>
      <c r="M11" s="250"/>
      <c r="N11" s="271">
        <v>6.1</v>
      </c>
      <c r="O11" s="271">
        <v>293</v>
      </c>
      <c r="P11" s="243">
        <v>4803</v>
      </c>
      <c r="Q11" s="271">
        <v>82.9</v>
      </c>
      <c r="R11" s="327">
        <v>2409.1000000000004</v>
      </c>
      <c r="S11" s="272">
        <v>82.9</v>
      </c>
      <c r="T11" s="335">
        <v>2409.1000000000004</v>
      </c>
      <c r="U11" s="327">
        <v>3147</v>
      </c>
      <c r="V11" s="247">
        <v>0</v>
      </c>
      <c r="W11" s="247">
        <v>0</v>
      </c>
      <c r="X11" s="247">
        <v>0</v>
      </c>
    </row>
    <row r="12" spans="1:24" s="336" customFormat="1" ht="41.25" customHeight="1">
      <c r="A12" s="11" t="s">
        <v>195</v>
      </c>
      <c r="B12" s="19">
        <v>113.2</v>
      </c>
      <c r="C12" s="338">
        <v>4902.8</v>
      </c>
      <c r="D12" s="61">
        <v>101.5</v>
      </c>
      <c r="E12" s="337">
        <v>3910</v>
      </c>
      <c r="F12" s="241">
        <v>3852</v>
      </c>
      <c r="G12" s="25">
        <v>0.2</v>
      </c>
      <c r="H12" s="25">
        <v>3.1</v>
      </c>
      <c r="I12" s="24">
        <v>1550</v>
      </c>
      <c r="J12" s="61">
        <v>7.8</v>
      </c>
      <c r="K12" s="337">
        <v>834</v>
      </c>
      <c r="L12" s="18">
        <v>1069</v>
      </c>
      <c r="M12" s="17"/>
      <c r="N12" s="25">
        <v>3.7</v>
      </c>
      <c r="O12" s="25">
        <v>155.7</v>
      </c>
      <c r="P12" s="241">
        <v>4208</v>
      </c>
      <c r="Q12" s="19">
        <v>13</v>
      </c>
      <c r="R12" s="338">
        <v>655.3</v>
      </c>
      <c r="S12" s="61">
        <v>13</v>
      </c>
      <c r="T12" s="337">
        <v>655.3</v>
      </c>
      <c r="U12" s="338">
        <v>5040</v>
      </c>
      <c r="V12" s="247">
        <v>0</v>
      </c>
      <c r="W12" s="247">
        <v>0</v>
      </c>
      <c r="X12" s="247">
        <v>0</v>
      </c>
    </row>
    <row r="13" spans="1:24" s="336" customFormat="1" ht="41.25" customHeight="1">
      <c r="A13" s="11" t="s">
        <v>196</v>
      </c>
      <c r="B13" s="19">
        <v>13.3</v>
      </c>
      <c r="C13" s="338">
        <v>593</v>
      </c>
      <c r="D13" s="239">
        <v>13</v>
      </c>
      <c r="E13" s="337">
        <v>585</v>
      </c>
      <c r="F13" s="241">
        <v>4500</v>
      </c>
      <c r="G13" s="247">
        <v>0</v>
      </c>
      <c r="H13" s="247">
        <v>0</v>
      </c>
      <c r="I13" s="247">
        <v>0</v>
      </c>
      <c r="J13" s="239">
        <v>0.3</v>
      </c>
      <c r="K13" s="337">
        <v>8</v>
      </c>
      <c r="L13" s="24">
        <v>2140</v>
      </c>
      <c r="M13" s="17"/>
      <c r="N13" s="247">
        <v>0</v>
      </c>
      <c r="O13" s="247">
        <v>0</v>
      </c>
      <c r="P13" s="247">
        <v>0</v>
      </c>
      <c r="Q13" s="19">
        <v>7.8</v>
      </c>
      <c r="R13" s="338">
        <v>209.6</v>
      </c>
      <c r="S13" s="339">
        <v>7.8</v>
      </c>
      <c r="T13" s="340">
        <v>209.6</v>
      </c>
      <c r="U13" s="341">
        <v>2687</v>
      </c>
      <c r="V13" s="247">
        <v>0</v>
      </c>
      <c r="W13" s="247">
        <v>0</v>
      </c>
      <c r="X13" s="247">
        <v>0</v>
      </c>
    </row>
    <row r="14" spans="1:24" s="336" customFormat="1" ht="41.25" customHeight="1">
      <c r="A14" s="11" t="s">
        <v>197</v>
      </c>
      <c r="B14" s="19">
        <v>27</v>
      </c>
      <c r="C14" s="338">
        <v>1950.3</v>
      </c>
      <c r="D14" s="239">
        <v>18</v>
      </c>
      <c r="E14" s="342">
        <v>1511</v>
      </c>
      <c r="F14" s="332">
        <v>8394</v>
      </c>
      <c r="G14" s="247">
        <v>0</v>
      </c>
      <c r="H14" s="247">
        <v>0</v>
      </c>
      <c r="I14" s="247">
        <v>0</v>
      </c>
      <c r="J14" s="239">
        <v>6.6</v>
      </c>
      <c r="K14" s="342">
        <v>302</v>
      </c>
      <c r="L14" s="274">
        <v>5333</v>
      </c>
      <c r="M14" s="17"/>
      <c r="N14" s="239">
        <v>2.4</v>
      </c>
      <c r="O14" s="239">
        <v>137.3</v>
      </c>
      <c r="P14" s="332">
        <v>5720</v>
      </c>
      <c r="Q14" s="19">
        <v>8</v>
      </c>
      <c r="R14" s="338">
        <v>349</v>
      </c>
      <c r="S14" s="239">
        <v>8</v>
      </c>
      <c r="T14" s="342">
        <v>349</v>
      </c>
      <c r="U14" s="343">
        <v>4362</v>
      </c>
      <c r="V14" s="247">
        <v>0</v>
      </c>
      <c r="W14" s="247">
        <v>0</v>
      </c>
      <c r="X14" s="247">
        <v>0</v>
      </c>
    </row>
    <row r="15" spans="1:24" s="336" customFormat="1" ht="41.25" customHeight="1">
      <c r="A15" s="11" t="s">
        <v>198</v>
      </c>
      <c r="B15" s="19">
        <v>14.6</v>
      </c>
      <c r="C15" s="338">
        <v>505.7</v>
      </c>
      <c r="D15" s="239">
        <v>10.9</v>
      </c>
      <c r="E15" s="342">
        <v>303</v>
      </c>
      <c r="F15" s="332">
        <v>2779</v>
      </c>
      <c r="G15" s="239">
        <v>0.1</v>
      </c>
      <c r="H15" s="239">
        <v>1.7</v>
      </c>
      <c r="I15" s="332">
        <v>1700</v>
      </c>
      <c r="J15" s="237">
        <v>3.6</v>
      </c>
      <c r="K15" s="342">
        <v>201</v>
      </c>
      <c r="L15" s="274">
        <v>5638</v>
      </c>
      <c r="M15" s="17"/>
      <c r="N15" s="247">
        <v>0</v>
      </c>
      <c r="O15" s="247">
        <v>0</v>
      </c>
      <c r="P15" s="247">
        <v>0</v>
      </c>
      <c r="Q15" s="286">
        <v>0</v>
      </c>
      <c r="R15" s="286">
        <v>0</v>
      </c>
      <c r="S15" s="286">
        <v>0</v>
      </c>
      <c r="T15" s="286">
        <v>0</v>
      </c>
      <c r="U15" s="286">
        <v>0</v>
      </c>
      <c r="V15" s="247">
        <v>0</v>
      </c>
      <c r="W15" s="247">
        <v>0</v>
      </c>
      <c r="X15" s="247">
        <v>0</v>
      </c>
    </row>
    <row r="16" spans="1:24" s="336" customFormat="1" ht="41.25" customHeight="1">
      <c r="A16" s="11" t="s">
        <v>199</v>
      </c>
      <c r="B16" s="19">
        <v>21.3</v>
      </c>
      <c r="C16" s="338">
        <v>1235</v>
      </c>
      <c r="D16" s="239">
        <v>19.2</v>
      </c>
      <c r="E16" s="342">
        <v>1036</v>
      </c>
      <c r="F16" s="332">
        <v>1875</v>
      </c>
      <c r="G16" s="247">
        <v>0</v>
      </c>
      <c r="H16" s="247">
        <v>0</v>
      </c>
      <c r="I16" s="247">
        <v>0</v>
      </c>
      <c r="J16" s="237">
        <v>2.1</v>
      </c>
      <c r="K16" s="342">
        <v>199</v>
      </c>
      <c r="L16" s="274">
        <v>1376</v>
      </c>
      <c r="M16" s="17"/>
      <c r="N16" s="247">
        <v>0</v>
      </c>
      <c r="O16" s="247">
        <v>0</v>
      </c>
      <c r="P16" s="247">
        <v>0</v>
      </c>
      <c r="Q16" s="19">
        <v>0.4</v>
      </c>
      <c r="R16" s="338">
        <v>17.2</v>
      </c>
      <c r="S16" s="239">
        <v>0.4</v>
      </c>
      <c r="T16" s="342">
        <v>17.2</v>
      </c>
      <c r="U16" s="343">
        <v>4300</v>
      </c>
      <c r="V16" s="247">
        <v>0</v>
      </c>
      <c r="W16" s="247">
        <v>0</v>
      </c>
      <c r="X16" s="247">
        <v>0</v>
      </c>
    </row>
    <row r="17" spans="1:24" s="336" customFormat="1" ht="41.25" customHeight="1">
      <c r="A17" s="11" t="s">
        <v>200</v>
      </c>
      <c r="B17" s="19">
        <v>17.3</v>
      </c>
      <c r="C17" s="338">
        <v>520</v>
      </c>
      <c r="D17" s="99">
        <v>17.3</v>
      </c>
      <c r="E17" s="342">
        <v>520</v>
      </c>
      <c r="F17" s="332">
        <v>3005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17"/>
      <c r="N17" s="247">
        <v>0</v>
      </c>
      <c r="O17" s="247">
        <v>0</v>
      </c>
      <c r="P17" s="247">
        <v>0</v>
      </c>
      <c r="Q17" s="19">
        <v>4.7</v>
      </c>
      <c r="R17" s="338">
        <v>180</v>
      </c>
      <c r="S17" s="239">
        <v>4.7</v>
      </c>
      <c r="T17" s="342">
        <v>180</v>
      </c>
      <c r="U17" s="343">
        <v>3829</v>
      </c>
      <c r="V17" s="247">
        <v>0</v>
      </c>
      <c r="W17" s="247">
        <v>0</v>
      </c>
      <c r="X17" s="247">
        <v>0</v>
      </c>
    </row>
    <row r="18" spans="1:24" s="336" customFormat="1" ht="41.25" customHeight="1" thickBot="1">
      <c r="A18" s="12" t="s">
        <v>201</v>
      </c>
      <c r="B18" s="193">
        <v>70.5</v>
      </c>
      <c r="C18" s="345">
        <v>3470</v>
      </c>
      <c r="D18" s="240">
        <v>70.5</v>
      </c>
      <c r="E18" s="344">
        <v>3470</v>
      </c>
      <c r="F18" s="242">
        <v>4921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17"/>
      <c r="N18" s="248">
        <v>0</v>
      </c>
      <c r="O18" s="248">
        <v>0</v>
      </c>
      <c r="P18" s="248">
        <v>0</v>
      </c>
      <c r="Q18" s="193">
        <v>49</v>
      </c>
      <c r="R18" s="345">
        <v>998</v>
      </c>
      <c r="S18" s="245">
        <v>49</v>
      </c>
      <c r="T18" s="344">
        <v>998</v>
      </c>
      <c r="U18" s="345">
        <v>2036</v>
      </c>
      <c r="V18" s="248">
        <v>0</v>
      </c>
      <c r="W18" s="248">
        <v>0</v>
      </c>
      <c r="X18" s="248">
        <v>0</v>
      </c>
    </row>
    <row r="19" spans="1:16" s="124" customFormat="1" ht="12" customHeight="1" thickTop="1">
      <c r="A19" s="65" t="s">
        <v>81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1:24" ht="13.5">
      <c r="A20" s="49"/>
      <c r="B20" s="82"/>
      <c r="C20" s="196"/>
      <c r="D20" s="82"/>
      <c r="E20" s="196"/>
      <c r="F20" s="82"/>
      <c r="G20" s="82"/>
      <c r="H20" s="196"/>
      <c r="I20" s="82"/>
      <c r="J20" s="82"/>
      <c r="K20" s="196"/>
      <c r="L20" s="82"/>
      <c r="N20" s="82"/>
      <c r="O20" s="196"/>
      <c r="P20" s="82"/>
      <c r="Q20" s="82"/>
      <c r="R20" s="196"/>
      <c r="S20" s="82"/>
      <c r="T20" s="196"/>
      <c r="U20" s="196"/>
      <c r="V20" s="196"/>
      <c r="W20" s="196"/>
      <c r="X20" s="196"/>
    </row>
    <row r="21" spans="1:24" ht="13.5">
      <c r="A21" s="49"/>
      <c r="B21" s="82"/>
      <c r="C21" s="196"/>
      <c r="D21" s="82"/>
      <c r="E21" s="196"/>
      <c r="F21" s="82"/>
      <c r="G21" s="82"/>
      <c r="H21" s="196"/>
      <c r="I21" s="82"/>
      <c r="J21" s="82"/>
      <c r="K21" s="196"/>
      <c r="L21" s="82"/>
      <c r="N21" s="82"/>
      <c r="O21" s="196"/>
      <c r="P21" s="82"/>
      <c r="Q21" s="82"/>
      <c r="R21" s="196"/>
      <c r="S21" s="82"/>
      <c r="T21" s="196"/>
      <c r="U21" s="196"/>
      <c r="V21" s="196"/>
      <c r="W21" s="196"/>
      <c r="X21" s="196"/>
    </row>
    <row r="22" spans="1:24" ht="13.5">
      <c r="A22" s="49"/>
      <c r="B22" s="82"/>
      <c r="C22" s="196"/>
      <c r="D22" s="82"/>
      <c r="E22" s="196"/>
      <c r="F22" s="82"/>
      <c r="G22" s="82"/>
      <c r="H22" s="196"/>
      <c r="I22" s="82"/>
      <c r="J22" s="82"/>
      <c r="K22" s="196"/>
      <c r="L22" s="82"/>
      <c r="N22" s="82"/>
      <c r="O22" s="196"/>
      <c r="P22" s="82"/>
      <c r="Q22" s="82"/>
      <c r="R22" s="196"/>
      <c r="S22" s="82"/>
      <c r="T22" s="196"/>
      <c r="U22" s="196"/>
      <c r="V22" s="196"/>
      <c r="W22" s="196"/>
      <c r="X22" s="196"/>
    </row>
  </sheetData>
  <sheetProtection/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F7">
      <selection activeCell="M13" sqref="M13:M15"/>
    </sheetView>
  </sheetViews>
  <sheetFormatPr defaultColWidth="8.88671875" defaultRowHeight="13.5"/>
  <cols>
    <col min="1" max="1" width="14.5546875" style="8" customWidth="1"/>
    <col min="2" max="2" width="8.4453125" style="76" customWidth="1"/>
    <col min="3" max="3" width="8.4453125" style="77" customWidth="1"/>
    <col min="4" max="4" width="8.4453125" style="76" customWidth="1"/>
    <col min="5" max="5" width="8.4453125" style="77" customWidth="1"/>
    <col min="6" max="7" width="8.4453125" style="76" customWidth="1"/>
    <col min="8" max="8" width="8.4453125" style="77" customWidth="1"/>
    <col min="9" max="9" width="8.4453125" style="76" customWidth="1"/>
    <col min="10" max="10" width="2.77734375" style="194" customWidth="1"/>
    <col min="11" max="11" width="11.88671875" style="76" customWidth="1"/>
    <col min="12" max="12" width="11.88671875" style="77" customWidth="1"/>
    <col min="13" max="13" width="11.88671875" style="76" customWidth="1"/>
    <col min="14" max="15" width="11.88671875" style="77" customWidth="1"/>
    <col min="16" max="16" width="11.88671875" style="76" customWidth="1"/>
    <col min="17" max="16384" width="8.88671875" style="49" customWidth="1"/>
  </cols>
  <sheetData>
    <row r="1" spans="1:21" s="192" customFormat="1" ht="45" customHeight="1">
      <c r="A1" s="412" t="s">
        <v>202</v>
      </c>
      <c r="B1" s="412"/>
      <c r="C1" s="412"/>
      <c r="D1" s="412"/>
      <c r="E1" s="412"/>
      <c r="F1" s="412"/>
      <c r="G1" s="412"/>
      <c r="H1" s="412"/>
      <c r="I1" s="412"/>
      <c r="J1" s="212"/>
      <c r="K1" s="413" t="s">
        <v>203</v>
      </c>
      <c r="L1" s="413"/>
      <c r="M1" s="413"/>
      <c r="N1" s="413"/>
      <c r="O1" s="413"/>
      <c r="P1" s="413"/>
      <c r="Q1" s="295"/>
      <c r="R1" s="295"/>
      <c r="S1" s="295"/>
      <c r="T1" s="295"/>
      <c r="U1" s="295"/>
    </row>
    <row r="2" spans="1:16" s="16" customFormat="1" ht="25.5" customHeight="1" thickBot="1">
      <c r="A2" s="13" t="s">
        <v>120</v>
      </c>
      <c r="B2" s="71"/>
      <c r="C2" s="72"/>
      <c r="D2" s="71"/>
      <c r="E2" s="71"/>
      <c r="F2" s="71"/>
      <c r="G2" s="71"/>
      <c r="H2" s="72"/>
      <c r="I2" s="71"/>
      <c r="J2" s="65"/>
      <c r="K2" s="71"/>
      <c r="L2" s="72"/>
      <c r="M2" s="71"/>
      <c r="N2" s="72"/>
      <c r="O2" s="72"/>
      <c r="P2" s="60" t="s">
        <v>121</v>
      </c>
    </row>
    <row r="3" spans="1:16" s="15" customFormat="1" ht="16.5" customHeight="1" thickTop="1">
      <c r="A3" s="84" t="s">
        <v>69</v>
      </c>
      <c r="B3" s="421" t="s">
        <v>204</v>
      </c>
      <c r="C3" s="419"/>
      <c r="D3" s="419"/>
      <c r="E3" s="419"/>
      <c r="F3" s="419"/>
      <c r="G3" s="419"/>
      <c r="H3" s="419"/>
      <c r="I3" s="419"/>
      <c r="J3" s="17"/>
      <c r="K3" s="419"/>
      <c r="L3" s="419"/>
      <c r="M3" s="419"/>
      <c r="N3" s="419"/>
      <c r="O3" s="419"/>
      <c r="P3" s="419"/>
    </row>
    <row r="4" spans="1:16" s="15" customFormat="1" ht="15.75" customHeight="1">
      <c r="A4" s="9" t="s">
        <v>70</v>
      </c>
      <c r="B4" s="119" t="s">
        <v>161</v>
      </c>
      <c r="C4" s="107" t="s">
        <v>13</v>
      </c>
      <c r="D4" s="436" t="s">
        <v>205</v>
      </c>
      <c r="E4" s="437"/>
      <c r="F4" s="438"/>
      <c r="G4" s="440" t="s">
        <v>67</v>
      </c>
      <c r="H4" s="440"/>
      <c r="I4" s="440"/>
      <c r="J4" s="17"/>
      <c r="K4" s="436" t="s">
        <v>206</v>
      </c>
      <c r="L4" s="437"/>
      <c r="M4" s="437"/>
      <c r="N4" s="437" t="s">
        <v>207</v>
      </c>
      <c r="O4" s="437"/>
      <c r="P4" s="438"/>
    </row>
    <row r="5" spans="1:16" s="15" customFormat="1" ht="15.75" customHeight="1">
      <c r="A5" s="9" t="s">
        <v>71</v>
      </c>
      <c r="B5" s="130"/>
      <c r="C5" s="17"/>
      <c r="D5" s="119" t="s">
        <v>192</v>
      </c>
      <c r="E5" s="108" t="s">
        <v>13</v>
      </c>
      <c r="F5" s="144"/>
      <c r="G5" s="92" t="s">
        <v>192</v>
      </c>
      <c r="H5" s="108" t="s">
        <v>13</v>
      </c>
      <c r="I5" s="171"/>
      <c r="J5" s="17"/>
      <c r="K5" s="92" t="s">
        <v>192</v>
      </c>
      <c r="L5" s="108" t="s">
        <v>13</v>
      </c>
      <c r="M5" s="171"/>
      <c r="N5" s="92" t="s">
        <v>192</v>
      </c>
      <c r="O5" s="108" t="s">
        <v>13</v>
      </c>
      <c r="P5" s="144"/>
    </row>
    <row r="6" spans="1:16" s="15" customFormat="1" ht="15.75" customHeight="1">
      <c r="A6" s="95" t="s">
        <v>63</v>
      </c>
      <c r="B6" s="86" t="s">
        <v>10</v>
      </c>
      <c r="C6" s="110" t="s">
        <v>11</v>
      </c>
      <c r="D6" s="86" t="s">
        <v>10</v>
      </c>
      <c r="E6" s="110" t="s">
        <v>11</v>
      </c>
      <c r="F6" s="186" t="s">
        <v>126</v>
      </c>
      <c r="G6" s="86" t="s">
        <v>10</v>
      </c>
      <c r="H6" s="112" t="s">
        <v>11</v>
      </c>
      <c r="I6" s="187" t="s">
        <v>126</v>
      </c>
      <c r="J6" s="17"/>
      <c r="K6" s="86" t="s">
        <v>10</v>
      </c>
      <c r="L6" s="110" t="s">
        <v>11</v>
      </c>
      <c r="M6" s="187" t="s">
        <v>126</v>
      </c>
      <c r="N6" s="86" t="s">
        <v>10</v>
      </c>
      <c r="O6" s="110" t="s">
        <v>11</v>
      </c>
      <c r="P6" s="186" t="s">
        <v>126</v>
      </c>
    </row>
    <row r="7" spans="1:19" s="16" customFormat="1" ht="41.25" customHeight="1">
      <c r="A7" s="9">
        <v>2006</v>
      </c>
      <c r="B7" s="28">
        <v>355</v>
      </c>
      <c r="C7" s="157">
        <v>5103.5</v>
      </c>
      <c r="D7" s="231">
        <v>317.8</v>
      </c>
      <c r="E7" s="231">
        <v>625.7</v>
      </c>
      <c r="F7" s="232">
        <v>1374</v>
      </c>
      <c r="G7" s="231" t="s">
        <v>66</v>
      </c>
      <c r="H7" s="231" t="s">
        <v>66</v>
      </c>
      <c r="I7" s="232" t="s">
        <v>66</v>
      </c>
      <c r="J7" s="188"/>
      <c r="K7" s="231">
        <v>6.3</v>
      </c>
      <c r="L7" s="231">
        <v>84.1</v>
      </c>
      <c r="M7" s="232">
        <v>1316.5</v>
      </c>
      <c r="N7" s="231">
        <v>30.5</v>
      </c>
      <c r="O7" s="231">
        <v>1783.7</v>
      </c>
      <c r="P7" s="232">
        <v>7809</v>
      </c>
      <c r="Q7" s="188"/>
      <c r="R7" s="188"/>
      <c r="S7" s="42"/>
    </row>
    <row r="8" spans="1:19" s="16" customFormat="1" ht="41.25" customHeight="1">
      <c r="A8" s="9">
        <v>2007</v>
      </c>
      <c r="B8" s="28">
        <v>291.5</v>
      </c>
      <c r="C8" s="157">
        <v>705.6</v>
      </c>
      <c r="D8" s="231">
        <v>259.5</v>
      </c>
      <c r="E8" s="231">
        <v>665.9</v>
      </c>
      <c r="F8" s="232">
        <v>1680.857142857143</v>
      </c>
      <c r="G8" s="231">
        <v>1</v>
      </c>
      <c r="H8" s="231">
        <v>2.1</v>
      </c>
      <c r="I8" s="232">
        <v>4200</v>
      </c>
      <c r="J8" s="188"/>
      <c r="K8" s="231">
        <v>20.6</v>
      </c>
      <c r="L8" s="231">
        <v>27.4</v>
      </c>
      <c r="M8" s="232">
        <v>1228</v>
      </c>
      <c r="N8" s="231">
        <v>10.4</v>
      </c>
      <c r="O8" s="231">
        <v>10.2</v>
      </c>
      <c r="P8" s="232">
        <v>751.3333333333334</v>
      </c>
      <c r="Q8" s="188"/>
      <c r="R8" s="188"/>
      <c r="S8" s="42"/>
    </row>
    <row r="9" spans="1:19" s="16" customFormat="1" ht="41.25" customHeight="1">
      <c r="A9" s="9">
        <v>2008</v>
      </c>
      <c r="B9" s="28">
        <v>387.37</v>
      </c>
      <c r="C9" s="157">
        <v>728.7</v>
      </c>
      <c r="D9" s="231">
        <v>362.37</v>
      </c>
      <c r="E9" s="231">
        <v>699.3</v>
      </c>
      <c r="F9" s="231">
        <v>187</v>
      </c>
      <c r="G9" s="231" t="s">
        <v>111</v>
      </c>
      <c r="H9" s="231" t="s">
        <v>111</v>
      </c>
      <c r="I9" s="231" t="s">
        <v>111</v>
      </c>
      <c r="J9" s="188"/>
      <c r="K9" s="231">
        <v>18</v>
      </c>
      <c r="L9" s="231">
        <v>21.6</v>
      </c>
      <c r="M9" s="231">
        <v>1200</v>
      </c>
      <c r="N9" s="231">
        <v>7</v>
      </c>
      <c r="O9" s="231">
        <v>7.8</v>
      </c>
      <c r="P9" s="232">
        <v>1094</v>
      </c>
      <c r="Q9" s="188"/>
      <c r="R9" s="188"/>
      <c r="S9" s="42"/>
    </row>
    <row r="10" spans="1:19" s="16" customFormat="1" ht="41.25" customHeight="1">
      <c r="A10" s="9">
        <v>2009</v>
      </c>
      <c r="B10" s="28">
        <v>400.2</v>
      </c>
      <c r="C10" s="28">
        <v>790.4</v>
      </c>
      <c r="D10" s="231">
        <v>372</v>
      </c>
      <c r="E10" s="231">
        <v>752</v>
      </c>
      <c r="F10" s="231">
        <v>1992.2857142857142</v>
      </c>
      <c r="G10" s="231">
        <v>0.8999999999999999</v>
      </c>
      <c r="H10" s="231">
        <v>7.4</v>
      </c>
      <c r="I10" s="403">
        <v>3565</v>
      </c>
      <c r="J10" s="188"/>
      <c r="K10" s="231">
        <v>19.5</v>
      </c>
      <c r="L10" s="231">
        <v>23.1</v>
      </c>
      <c r="M10" s="231">
        <v>1283.142857142857</v>
      </c>
      <c r="N10" s="231">
        <v>7.799999999999999</v>
      </c>
      <c r="O10" s="231">
        <v>7.9</v>
      </c>
      <c r="P10" s="232">
        <v>1046</v>
      </c>
      <c r="Q10" s="188"/>
      <c r="R10" s="188"/>
      <c r="S10" s="42"/>
    </row>
    <row r="11" spans="1:19" s="16" customFormat="1" ht="41.25" customHeight="1">
      <c r="A11" s="10">
        <v>2010</v>
      </c>
      <c r="B11" s="158">
        <f>SUM(B12:B18)</f>
        <v>250.76</v>
      </c>
      <c r="C11" s="158">
        <f>SUM(C12:C18)</f>
        <v>697.3</v>
      </c>
      <c r="D11" s="35">
        <f>SUM(D12:D18)</f>
        <v>232.6</v>
      </c>
      <c r="E11" s="35">
        <f>SUM(E12:E18)</f>
        <v>477.03</v>
      </c>
      <c r="F11" s="35">
        <v>2050</v>
      </c>
      <c r="G11" s="231" t="s">
        <v>111</v>
      </c>
      <c r="H11" s="231" t="s">
        <v>111</v>
      </c>
      <c r="I11" s="231" t="s">
        <v>111</v>
      </c>
      <c r="J11" s="188"/>
      <c r="K11" s="35">
        <f>SUM(K12:K18)</f>
        <v>12.16</v>
      </c>
      <c r="L11" s="35">
        <f>SUM(L12:L18)</f>
        <v>148</v>
      </c>
      <c r="M11" s="35">
        <v>1213</v>
      </c>
      <c r="N11" s="35">
        <f>SUM(N12:N18)</f>
        <v>6.000000000000001</v>
      </c>
      <c r="O11" s="35">
        <f>SUM(O12:O18)</f>
        <v>72.27</v>
      </c>
      <c r="P11" s="275">
        <v>1205</v>
      </c>
      <c r="Q11" s="188"/>
      <c r="R11" s="188"/>
      <c r="S11" s="42"/>
    </row>
    <row r="12" spans="1:19" s="16" customFormat="1" ht="41.25" customHeight="1">
      <c r="A12" s="11" t="s">
        <v>74</v>
      </c>
      <c r="B12" s="28">
        <f>SUM(D12,K12,N12)</f>
        <v>1.8</v>
      </c>
      <c r="C12" s="28">
        <f>SUM(E12,L12,O12)</f>
        <v>31.23</v>
      </c>
      <c r="D12" s="231" t="s">
        <v>111</v>
      </c>
      <c r="E12" s="231" t="s">
        <v>111</v>
      </c>
      <c r="F12" s="231" t="s">
        <v>111</v>
      </c>
      <c r="G12" s="231" t="s">
        <v>111</v>
      </c>
      <c r="H12" s="231" t="s">
        <v>111</v>
      </c>
      <c r="I12" s="231" t="s">
        <v>111</v>
      </c>
      <c r="J12" s="188"/>
      <c r="K12" s="231" t="s">
        <v>111</v>
      </c>
      <c r="L12" s="231" t="s">
        <v>111</v>
      </c>
      <c r="M12" s="231" t="s">
        <v>111</v>
      </c>
      <c r="N12" s="32">
        <v>1.8</v>
      </c>
      <c r="O12" s="19">
        <v>31.23</v>
      </c>
      <c r="P12" s="30">
        <v>1733</v>
      </c>
      <c r="Q12" s="188"/>
      <c r="R12" s="188"/>
      <c r="S12" s="42"/>
    </row>
    <row r="13" spans="1:19" s="16" customFormat="1" ht="41.25" customHeight="1">
      <c r="A13" s="11" t="s">
        <v>75</v>
      </c>
      <c r="B13" s="28">
        <f aca="true" t="shared" si="0" ref="B13:C18">SUM(D13,K13,N13)</f>
        <v>92.3</v>
      </c>
      <c r="C13" s="28">
        <f t="shared" si="0"/>
        <v>279.71999999999997</v>
      </c>
      <c r="D13" s="288">
        <v>82</v>
      </c>
      <c r="E13" s="19">
        <v>162.4</v>
      </c>
      <c r="F13" s="31">
        <v>1980</v>
      </c>
      <c r="G13" s="231" t="s">
        <v>111</v>
      </c>
      <c r="H13" s="231" t="s">
        <v>111</v>
      </c>
      <c r="I13" s="231" t="s">
        <v>111</v>
      </c>
      <c r="J13" s="188"/>
      <c r="K13" s="32">
        <v>10</v>
      </c>
      <c r="L13" s="32">
        <v>115</v>
      </c>
      <c r="M13" s="457">
        <v>1150</v>
      </c>
      <c r="N13" s="32">
        <v>0.3</v>
      </c>
      <c r="O13" s="19">
        <v>2.32</v>
      </c>
      <c r="P13" s="30">
        <v>766</v>
      </c>
      <c r="Q13" s="188"/>
      <c r="R13" s="188"/>
      <c r="S13" s="42"/>
    </row>
    <row r="14" spans="1:19" s="16" customFormat="1" ht="41.25" customHeight="1">
      <c r="A14" s="11" t="s">
        <v>76</v>
      </c>
      <c r="B14" s="28">
        <f t="shared" si="0"/>
        <v>1.8900000000000001</v>
      </c>
      <c r="C14" s="28">
        <f t="shared" si="0"/>
        <v>20.72</v>
      </c>
      <c r="D14" s="231" t="s">
        <v>111</v>
      </c>
      <c r="E14" s="231" t="s">
        <v>111</v>
      </c>
      <c r="F14" s="231" t="s">
        <v>111</v>
      </c>
      <c r="G14" s="231" t="s">
        <v>111</v>
      </c>
      <c r="H14" s="231" t="s">
        <v>111</v>
      </c>
      <c r="I14" s="231" t="s">
        <v>111</v>
      </c>
      <c r="J14" s="188"/>
      <c r="K14" s="32">
        <v>0.99</v>
      </c>
      <c r="L14" s="32">
        <v>17</v>
      </c>
      <c r="M14" s="457">
        <v>1717</v>
      </c>
      <c r="N14" s="32">
        <v>0.9</v>
      </c>
      <c r="O14" s="19">
        <v>3.72</v>
      </c>
      <c r="P14" s="30">
        <v>411</v>
      </c>
      <c r="Q14" s="188"/>
      <c r="R14" s="188"/>
      <c r="S14" s="42"/>
    </row>
    <row r="15" spans="1:19" s="16" customFormat="1" ht="41.25" customHeight="1">
      <c r="A15" s="11" t="s">
        <v>77</v>
      </c>
      <c r="B15" s="28">
        <f t="shared" si="0"/>
        <v>28.37</v>
      </c>
      <c r="C15" s="28">
        <f t="shared" si="0"/>
        <v>99.24</v>
      </c>
      <c r="D15" s="288">
        <v>26</v>
      </c>
      <c r="E15" s="19">
        <v>57.3</v>
      </c>
      <c r="F15" s="276">
        <v>2203</v>
      </c>
      <c r="G15" s="231" t="s">
        <v>111</v>
      </c>
      <c r="H15" s="231" t="s">
        <v>111</v>
      </c>
      <c r="I15" s="231" t="s">
        <v>111</v>
      </c>
      <c r="J15" s="188"/>
      <c r="K15" s="32">
        <v>1.17</v>
      </c>
      <c r="L15" s="32">
        <v>16</v>
      </c>
      <c r="M15" s="457">
        <v>1367</v>
      </c>
      <c r="N15" s="32">
        <v>1.2</v>
      </c>
      <c r="O15" s="19">
        <v>25.94</v>
      </c>
      <c r="P15" s="30">
        <v>2158</v>
      </c>
      <c r="Q15" s="188"/>
      <c r="R15" s="188"/>
      <c r="S15" s="42"/>
    </row>
    <row r="16" spans="1:19" s="16" customFormat="1" ht="41.25" customHeight="1">
      <c r="A16" s="11" t="s">
        <v>78</v>
      </c>
      <c r="B16" s="28">
        <f t="shared" si="0"/>
        <v>94.9</v>
      </c>
      <c r="C16" s="28">
        <f t="shared" si="0"/>
        <v>190.01</v>
      </c>
      <c r="D16" s="288">
        <v>94.2</v>
      </c>
      <c r="E16" s="19">
        <v>186.5</v>
      </c>
      <c r="F16" s="276">
        <v>1979</v>
      </c>
      <c r="G16" s="231" t="s">
        <v>111</v>
      </c>
      <c r="H16" s="231" t="s">
        <v>111</v>
      </c>
      <c r="I16" s="231" t="s">
        <v>111</v>
      </c>
      <c r="J16" s="188"/>
      <c r="K16" s="231" t="s">
        <v>111</v>
      </c>
      <c r="L16" s="231" t="s">
        <v>111</v>
      </c>
      <c r="M16" s="231" t="s">
        <v>111</v>
      </c>
      <c r="N16" s="32">
        <v>0.7</v>
      </c>
      <c r="O16" s="19">
        <v>3.51</v>
      </c>
      <c r="P16" s="30">
        <v>500</v>
      </c>
      <c r="Q16" s="188"/>
      <c r="R16" s="188"/>
      <c r="S16" s="42"/>
    </row>
    <row r="17" spans="1:19" s="16" customFormat="1" ht="41.25" customHeight="1">
      <c r="A17" s="11" t="s">
        <v>79</v>
      </c>
      <c r="B17" s="28">
        <f t="shared" si="0"/>
        <v>0.7</v>
      </c>
      <c r="C17" s="28">
        <f t="shared" si="0"/>
        <v>3.59</v>
      </c>
      <c r="D17" s="231" t="s">
        <v>111</v>
      </c>
      <c r="E17" s="231" t="s">
        <v>111</v>
      </c>
      <c r="F17" s="231" t="s">
        <v>111</v>
      </c>
      <c r="G17" s="231" t="s">
        <v>111</v>
      </c>
      <c r="H17" s="231" t="s">
        <v>111</v>
      </c>
      <c r="I17" s="231" t="s">
        <v>111</v>
      </c>
      <c r="J17" s="188"/>
      <c r="K17" s="231" t="s">
        <v>111</v>
      </c>
      <c r="L17" s="231" t="s">
        <v>111</v>
      </c>
      <c r="M17" s="231" t="s">
        <v>111</v>
      </c>
      <c r="N17" s="32">
        <v>0.7</v>
      </c>
      <c r="O17" s="19">
        <v>3.59</v>
      </c>
      <c r="P17" s="30">
        <v>514</v>
      </c>
      <c r="Q17" s="188"/>
      <c r="R17" s="188"/>
      <c r="S17" s="42"/>
    </row>
    <row r="18" spans="1:19" s="16" customFormat="1" ht="41.25" customHeight="1" thickBot="1">
      <c r="A18" s="12" t="s">
        <v>80</v>
      </c>
      <c r="B18" s="296">
        <f t="shared" si="0"/>
        <v>30.799999999999997</v>
      </c>
      <c r="C18" s="211">
        <f t="shared" si="0"/>
        <v>72.78999999999999</v>
      </c>
      <c r="D18" s="289">
        <v>30.4</v>
      </c>
      <c r="E18" s="193">
        <v>70.83</v>
      </c>
      <c r="F18" s="36">
        <v>2328</v>
      </c>
      <c r="G18" s="248">
        <v>0</v>
      </c>
      <c r="H18" s="248">
        <v>0</v>
      </c>
      <c r="I18" s="248">
        <v>0</v>
      </c>
      <c r="J18" s="188"/>
      <c r="K18" s="248">
        <v>0</v>
      </c>
      <c r="L18" s="248">
        <v>0</v>
      </c>
      <c r="M18" s="248">
        <v>0</v>
      </c>
      <c r="N18" s="34">
        <v>0.4</v>
      </c>
      <c r="O18" s="193">
        <v>1.96</v>
      </c>
      <c r="P18" s="33">
        <v>500</v>
      </c>
      <c r="Q18" s="188"/>
      <c r="R18" s="188"/>
      <c r="S18" s="42"/>
    </row>
    <row r="19" spans="1:16" s="124" customFormat="1" ht="12" customHeight="1" thickTop="1">
      <c r="A19" s="65" t="s">
        <v>81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1:16" ht="13.5">
      <c r="A20" s="49"/>
      <c r="B20" s="83"/>
      <c r="C20" s="83"/>
      <c r="D20" s="83"/>
      <c r="E20" s="83"/>
      <c r="F20" s="83"/>
      <c r="G20" s="191"/>
      <c r="H20" s="83"/>
      <c r="I20" s="83"/>
      <c r="J20" s="78"/>
      <c r="K20" s="83"/>
      <c r="L20" s="83"/>
      <c r="M20" s="83"/>
      <c r="N20" s="83"/>
      <c r="O20" s="83"/>
      <c r="P20" s="83"/>
    </row>
    <row r="21" spans="1:16" ht="13.5">
      <c r="A21" s="49"/>
      <c r="B21" s="83"/>
      <c r="C21" s="83"/>
      <c r="D21" s="83"/>
      <c r="E21" s="83"/>
      <c r="F21" s="83"/>
      <c r="G21" s="191"/>
      <c r="H21" s="83"/>
      <c r="I21" s="83"/>
      <c r="J21" s="78"/>
      <c r="K21" s="83"/>
      <c r="L21" s="83"/>
      <c r="M21" s="83"/>
      <c r="N21" s="83"/>
      <c r="O21" s="83"/>
      <c r="P21" s="83"/>
    </row>
    <row r="22" spans="1:16" ht="13.5">
      <c r="A22" s="49"/>
      <c r="B22" s="83"/>
      <c r="C22" s="83"/>
      <c r="D22" s="83"/>
      <c r="E22" s="83"/>
      <c r="F22" s="83"/>
      <c r="G22" s="191"/>
      <c r="H22" s="83"/>
      <c r="I22" s="83"/>
      <c r="J22" s="78"/>
      <c r="K22" s="83"/>
      <c r="L22" s="83"/>
      <c r="M22" s="83"/>
      <c r="N22" s="83"/>
      <c r="O22" s="83"/>
      <c r="P22" s="83"/>
    </row>
    <row r="23" spans="1:16" ht="13.5">
      <c r="A23" s="49"/>
      <c r="B23" s="83"/>
      <c r="C23" s="83"/>
      <c r="D23" s="83"/>
      <c r="E23" s="83"/>
      <c r="F23" s="83"/>
      <c r="G23" s="191"/>
      <c r="H23" s="83"/>
      <c r="I23" s="83"/>
      <c r="J23" s="78"/>
      <c r="K23" s="83"/>
      <c r="L23" s="83"/>
      <c r="M23" s="83"/>
      <c r="N23" s="83"/>
      <c r="O23" s="83"/>
      <c r="P23" s="83"/>
    </row>
    <row r="24" spans="1:16" ht="13.5">
      <c r="A24" s="49"/>
      <c r="B24" s="83"/>
      <c r="C24" s="83"/>
      <c r="D24" s="83"/>
      <c r="E24" s="83"/>
      <c r="F24" s="83"/>
      <c r="G24" s="191"/>
      <c r="H24" s="83"/>
      <c r="I24" s="83"/>
      <c r="J24" s="78"/>
      <c r="K24" s="83"/>
      <c r="L24" s="83"/>
      <c r="M24" s="83"/>
      <c r="N24" s="83"/>
      <c r="O24" s="83"/>
      <c r="P24" s="83"/>
    </row>
    <row r="25" spans="1:16" ht="13.5">
      <c r="A25" s="49"/>
      <c r="B25" s="83"/>
      <c r="C25" s="83"/>
      <c r="D25" s="83"/>
      <c r="E25" s="83"/>
      <c r="F25" s="83"/>
      <c r="G25" s="191"/>
      <c r="H25" s="83"/>
      <c r="I25" s="83"/>
      <c r="J25" s="78"/>
      <c r="K25" s="83"/>
      <c r="L25" s="83"/>
      <c r="M25" s="83"/>
      <c r="N25" s="83"/>
      <c r="O25" s="83"/>
      <c r="P25" s="83"/>
    </row>
    <row r="26" spans="1:16" ht="13.5">
      <c r="A26" s="49"/>
      <c r="B26" s="83"/>
      <c r="C26" s="83"/>
      <c r="D26" s="83"/>
      <c r="E26" s="83"/>
      <c r="F26" s="83"/>
      <c r="G26" s="191"/>
      <c r="H26" s="83"/>
      <c r="I26" s="83"/>
      <c r="J26" s="78"/>
      <c r="K26" s="83"/>
      <c r="L26" s="83"/>
      <c r="M26" s="83"/>
      <c r="N26" s="83"/>
      <c r="O26" s="83"/>
      <c r="P26" s="83"/>
    </row>
    <row r="27" spans="1:16" ht="13.5">
      <c r="A27" s="49"/>
      <c r="B27" s="83"/>
      <c r="C27" s="83"/>
      <c r="D27" s="83"/>
      <c r="E27" s="83"/>
      <c r="F27" s="83"/>
      <c r="G27" s="191"/>
      <c r="H27" s="83"/>
      <c r="I27" s="83"/>
      <c r="J27" s="78"/>
      <c r="K27" s="83"/>
      <c r="L27" s="83"/>
      <c r="M27" s="83"/>
      <c r="N27" s="83"/>
      <c r="O27" s="83"/>
      <c r="P27" s="83"/>
    </row>
    <row r="28" spans="1:16" ht="13.5">
      <c r="A28" s="49"/>
      <c r="B28" s="83"/>
      <c r="C28" s="83"/>
      <c r="D28" s="83"/>
      <c r="E28" s="83"/>
      <c r="F28" s="83"/>
      <c r="G28" s="191"/>
      <c r="H28" s="83"/>
      <c r="I28" s="83"/>
      <c r="J28" s="78"/>
      <c r="K28" s="83"/>
      <c r="L28" s="83"/>
      <c r="M28" s="83"/>
      <c r="N28" s="83"/>
      <c r="O28" s="83"/>
      <c r="P28" s="83"/>
    </row>
    <row r="29" spans="1:16" ht="13.5">
      <c r="A29" s="49"/>
      <c r="B29" s="83"/>
      <c r="C29" s="83"/>
      <c r="D29" s="83"/>
      <c r="E29" s="83"/>
      <c r="F29" s="83"/>
      <c r="G29" s="191"/>
      <c r="H29" s="83"/>
      <c r="I29" s="83"/>
      <c r="J29" s="78"/>
      <c r="K29" s="83"/>
      <c r="L29" s="83"/>
      <c r="M29" s="83"/>
      <c r="N29" s="83"/>
      <c r="O29" s="83"/>
      <c r="P29" s="83"/>
    </row>
    <row r="30" spans="1:16" ht="13.5">
      <c r="A30" s="49"/>
      <c r="B30" s="83"/>
      <c r="C30" s="83"/>
      <c r="D30" s="83"/>
      <c r="E30" s="83"/>
      <c r="F30" s="83"/>
      <c r="G30" s="191"/>
      <c r="H30" s="83"/>
      <c r="I30" s="83"/>
      <c r="J30" s="78"/>
      <c r="K30" s="83"/>
      <c r="L30" s="83"/>
      <c r="M30" s="83"/>
      <c r="N30" s="83"/>
      <c r="O30" s="83"/>
      <c r="P30" s="83"/>
    </row>
    <row r="31" spans="1:16" ht="13.5">
      <c r="A31" s="49"/>
      <c r="B31" s="83"/>
      <c r="C31" s="83"/>
      <c r="D31" s="83"/>
      <c r="E31" s="83"/>
      <c r="F31" s="83"/>
      <c r="G31" s="191"/>
      <c r="H31" s="83"/>
      <c r="I31" s="83"/>
      <c r="J31" s="78"/>
      <c r="K31" s="83"/>
      <c r="L31" s="83"/>
      <c r="M31" s="83"/>
      <c r="N31" s="83"/>
      <c r="O31" s="83"/>
      <c r="P31" s="83"/>
    </row>
    <row r="32" spans="1:16" ht="13.5">
      <c r="A32" s="49"/>
      <c r="B32" s="83"/>
      <c r="C32" s="83"/>
      <c r="D32" s="83"/>
      <c r="E32" s="83"/>
      <c r="F32" s="83"/>
      <c r="G32" s="191"/>
      <c r="H32" s="83"/>
      <c r="I32" s="83"/>
      <c r="J32" s="78"/>
      <c r="K32" s="83"/>
      <c r="L32" s="83"/>
      <c r="M32" s="83"/>
      <c r="N32" s="83"/>
      <c r="O32" s="83"/>
      <c r="P32" s="83"/>
    </row>
    <row r="33" spans="1:16" ht="13.5">
      <c r="A33" s="49"/>
      <c r="B33" s="83"/>
      <c r="C33" s="83"/>
      <c r="D33" s="83"/>
      <c r="E33" s="83"/>
      <c r="F33" s="83"/>
      <c r="G33" s="83"/>
      <c r="H33" s="83"/>
      <c r="I33" s="83"/>
      <c r="J33" s="78"/>
      <c r="K33" s="83"/>
      <c r="L33" s="83"/>
      <c r="M33" s="83"/>
      <c r="N33" s="83"/>
      <c r="O33" s="83"/>
      <c r="P33" s="83"/>
    </row>
    <row r="34" spans="1:16" ht="13.5">
      <c r="A34" s="49"/>
      <c r="B34" s="83"/>
      <c r="C34" s="83"/>
      <c r="D34" s="83"/>
      <c r="E34" s="83"/>
      <c r="F34" s="83"/>
      <c r="G34" s="83"/>
      <c r="H34" s="83"/>
      <c r="I34" s="83"/>
      <c r="J34" s="78"/>
      <c r="K34" s="83"/>
      <c r="L34" s="83"/>
      <c r="M34" s="83"/>
      <c r="N34" s="83"/>
      <c r="O34" s="83"/>
      <c r="P34" s="83"/>
    </row>
    <row r="35" spans="1:16" ht="13.5">
      <c r="A35" s="49"/>
      <c r="B35" s="83"/>
      <c r="C35" s="83"/>
      <c r="D35" s="83"/>
      <c r="E35" s="83"/>
      <c r="F35" s="83"/>
      <c r="G35" s="83"/>
      <c r="H35" s="83"/>
      <c r="I35" s="83"/>
      <c r="J35" s="78"/>
      <c r="K35" s="83"/>
      <c r="L35" s="83"/>
      <c r="M35" s="83"/>
      <c r="N35" s="83"/>
      <c r="O35" s="83"/>
      <c r="P35" s="83"/>
    </row>
    <row r="36" spans="1:16" ht="13.5">
      <c r="A36" s="49"/>
      <c r="B36" s="83"/>
      <c r="C36" s="83"/>
      <c r="D36" s="83"/>
      <c r="E36" s="83"/>
      <c r="F36" s="83"/>
      <c r="G36" s="83"/>
      <c r="H36" s="83"/>
      <c r="I36" s="83"/>
      <c r="J36" s="78"/>
      <c r="K36" s="83"/>
      <c r="L36" s="83"/>
      <c r="M36" s="83"/>
      <c r="N36" s="83"/>
      <c r="O36" s="83"/>
      <c r="P36" s="83"/>
    </row>
    <row r="37" spans="1:16" ht="13.5">
      <c r="A37" s="49"/>
      <c r="B37" s="83"/>
      <c r="C37" s="83"/>
      <c r="D37" s="83"/>
      <c r="E37" s="83"/>
      <c r="F37" s="83"/>
      <c r="G37" s="83"/>
      <c r="H37" s="83"/>
      <c r="I37" s="83"/>
      <c r="J37" s="78"/>
      <c r="K37" s="83"/>
      <c r="L37" s="83"/>
      <c r="M37" s="83"/>
      <c r="N37" s="83"/>
      <c r="O37" s="83"/>
      <c r="P37" s="83"/>
    </row>
    <row r="38" spans="1:16" ht="13.5">
      <c r="A38" s="49"/>
      <c r="B38" s="83"/>
      <c r="C38" s="83"/>
      <c r="D38" s="83"/>
      <c r="E38" s="83"/>
      <c r="F38" s="83"/>
      <c r="G38" s="83"/>
      <c r="H38" s="83"/>
      <c r="I38" s="83"/>
      <c r="J38" s="78"/>
      <c r="K38" s="83"/>
      <c r="L38" s="83"/>
      <c r="M38" s="83"/>
      <c r="N38" s="83"/>
      <c r="O38" s="83"/>
      <c r="P38" s="83"/>
    </row>
  </sheetData>
  <sheetProtection/>
  <mergeCells count="8">
    <mergeCell ref="G4:I4"/>
    <mergeCell ref="D4:F4"/>
    <mergeCell ref="K1:P1"/>
    <mergeCell ref="A1:I1"/>
    <mergeCell ref="B3:I3"/>
    <mergeCell ref="K3:P3"/>
    <mergeCell ref="K4:M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6" topLeftCell="B10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19" sqref="A19:IV19"/>
    </sheetView>
  </sheetViews>
  <sheetFormatPr defaultColWidth="8.88671875" defaultRowHeight="13.5"/>
  <cols>
    <col min="1" max="1" width="14.5546875" style="137" customWidth="1"/>
    <col min="2" max="4" width="11.88671875" style="137" customWidth="1"/>
    <col min="5" max="5" width="11.88671875" style="145" customWidth="1"/>
    <col min="6" max="6" width="11.88671875" style="47" customWidth="1"/>
    <col min="7" max="7" width="11.88671875" style="1" customWidth="1"/>
    <col min="8" max="8" width="2.77734375" style="1" customWidth="1"/>
    <col min="9" max="10" width="11.3359375" style="47" customWidth="1"/>
    <col min="11" max="11" width="11.3359375" style="1" customWidth="1"/>
    <col min="12" max="12" width="11.3359375" style="153" customWidth="1"/>
    <col min="13" max="13" width="11.3359375" style="47" customWidth="1"/>
    <col min="14" max="14" width="11.3359375" style="1" customWidth="1"/>
    <col min="15" max="19" width="8.88671875" style="124" customWidth="1"/>
    <col min="20" max="20" width="5.3359375" style="124" customWidth="1"/>
    <col min="21" max="16384" width="8.88671875" style="124" customWidth="1"/>
  </cols>
  <sheetData>
    <row r="1" spans="1:14" s="146" customFormat="1" ht="45" customHeight="1">
      <c r="A1" s="422" t="s">
        <v>208</v>
      </c>
      <c r="B1" s="422"/>
      <c r="C1" s="422"/>
      <c r="D1" s="422"/>
      <c r="E1" s="422"/>
      <c r="F1" s="422"/>
      <c r="G1" s="422"/>
      <c r="H1" s="213"/>
      <c r="I1" s="411" t="s">
        <v>209</v>
      </c>
      <c r="J1" s="411"/>
      <c r="K1" s="411"/>
      <c r="L1" s="411"/>
      <c r="M1" s="411"/>
      <c r="N1" s="411"/>
    </row>
    <row r="2" spans="1:14" s="126" customFormat="1" ht="25.5" customHeight="1" thickBot="1">
      <c r="A2" s="13" t="s">
        <v>120</v>
      </c>
      <c r="B2" s="13"/>
      <c r="C2" s="13"/>
      <c r="D2" s="13"/>
      <c r="E2" s="143"/>
      <c r="F2" s="148"/>
      <c r="G2" s="50"/>
      <c r="H2" s="55"/>
      <c r="I2" s="148"/>
      <c r="J2" s="148"/>
      <c r="K2" s="50"/>
      <c r="L2" s="149"/>
      <c r="M2" s="148"/>
      <c r="N2" s="60" t="s">
        <v>129</v>
      </c>
    </row>
    <row r="3" spans="1:14" s="56" customFormat="1" ht="16.5" customHeight="1" thickTop="1">
      <c r="A3" s="84" t="s">
        <v>69</v>
      </c>
      <c r="B3" s="425" t="s">
        <v>210</v>
      </c>
      <c r="C3" s="426"/>
      <c r="D3" s="427"/>
      <c r="E3" s="406" t="s">
        <v>211</v>
      </c>
      <c r="F3" s="406"/>
      <c r="G3" s="406"/>
      <c r="H3" s="127"/>
      <c r="I3" s="406" t="s">
        <v>212</v>
      </c>
      <c r="J3" s="406"/>
      <c r="K3" s="406"/>
      <c r="L3" s="405" t="s">
        <v>213</v>
      </c>
      <c r="M3" s="406"/>
      <c r="N3" s="406"/>
    </row>
    <row r="4" spans="1:14" s="56" customFormat="1" ht="15.75" customHeight="1">
      <c r="A4" s="9" t="s">
        <v>70</v>
      </c>
      <c r="B4" s="441" t="s">
        <v>214</v>
      </c>
      <c r="C4" s="442"/>
      <c r="D4" s="443"/>
      <c r="E4" s="446" t="s">
        <v>215</v>
      </c>
      <c r="F4" s="446"/>
      <c r="G4" s="446"/>
      <c r="H4" s="127"/>
      <c r="I4" s="444" t="s">
        <v>216</v>
      </c>
      <c r="J4" s="444"/>
      <c r="K4" s="444"/>
      <c r="L4" s="445" t="s">
        <v>216</v>
      </c>
      <c r="M4" s="444"/>
      <c r="N4" s="444"/>
    </row>
    <row r="5" spans="1:14" s="56" customFormat="1" ht="15.75" customHeight="1">
      <c r="A5" s="9" t="s">
        <v>71</v>
      </c>
      <c r="B5" s="109" t="s">
        <v>217</v>
      </c>
      <c r="C5" s="91" t="s">
        <v>13</v>
      </c>
      <c r="D5" s="144"/>
      <c r="E5" s="128" t="s">
        <v>217</v>
      </c>
      <c r="F5" s="61" t="s">
        <v>13</v>
      </c>
      <c r="G5" s="171"/>
      <c r="H5" s="17"/>
      <c r="I5" s="128" t="s">
        <v>217</v>
      </c>
      <c r="J5" s="91" t="s">
        <v>13</v>
      </c>
      <c r="K5" s="171"/>
      <c r="L5" s="109" t="s">
        <v>217</v>
      </c>
      <c r="M5" s="91" t="s">
        <v>13</v>
      </c>
      <c r="N5" s="171"/>
    </row>
    <row r="6" spans="1:14" s="56" customFormat="1" ht="15.75" customHeight="1">
      <c r="A6" s="95" t="s">
        <v>63</v>
      </c>
      <c r="B6" s="110" t="s">
        <v>10</v>
      </c>
      <c r="C6" s="96" t="s">
        <v>125</v>
      </c>
      <c r="D6" s="186" t="s">
        <v>126</v>
      </c>
      <c r="E6" s="111" t="s">
        <v>10</v>
      </c>
      <c r="F6" s="132" t="s">
        <v>125</v>
      </c>
      <c r="G6" s="171" t="s">
        <v>126</v>
      </c>
      <c r="H6" s="17"/>
      <c r="I6" s="111" t="s">
        <v>10</v>
      </c>
      <c r="J6" s="96" t="s">
        <v>125</v>
      </c>
      <c r="K6" s="187" t="s">
        <v>126</v>
      </c>
      <c r="L6" s="110" t="s">
        <v>10</v>
      </c>
      <c r="M6" s="96" t="s">
        <v>125</v>
      </c>
      <c r="N6" s="187" t="s">
        <v>126</v>
      </c>
    </row>
    <row r="7" spans="1:14" s="126" customFormat="1" ht="41.25" customHeight="1">
      <c r="A7" s="9">
        <v>2006</v>
      </c>
      <c r="B7" s="28">
        <v>20.6</v>
      </c>
      <c r="C7" s="28">
        <v>185.1</v>
      </c>
      <c r="D7" s="28">
        <v>26.166666666666668</v>
      </c>
      <c r="E7" s="28">
        <v>56.5</v>
      </c>
      <c r="F7" s="28">
        <v>278</v>
      </c>
      <c r="G7" s="28">
        <v>7.8</v>
      </c>
      <c r="H7" s="28"/>
      <c r="I7" s="25" t="s">
        <v>66</v>
      </c>
      <c r="J7" s="25" t="s">
        <v>66</v>
      </c>
      <c r="K7" s="25" t="s">
        <v>66</v>
      </c>
      <c r="L7" s="25" t="s">
        <v>111</v>
      </c>
      <c r="M7" s="25" t="s">
        <v>111</v>
      </c>
      <c r="N7" s="25" t="s">
        <v>111</v>
      </c>
    </row>
    <row r="8" spans="1:14" s="126" customFormat="1" ht="41.25" customHeight="1">
      <c r="A8" s="9">
        <v>2007</v>
      </c>
      <c r="B8" s="28">
        <v>21.58</v>
      </c>
      <c r="C8" s="28">
        <v>11.7</v>
      </c>
      <c r="D8" s="28">
        <v>50.371428571428574</v>
      </c>
      <c r="E8" s="28">
        <v>51.53</v>
      </c>
      <c r="F8" s="28">
        <v>34.2</v>
      </c>
      <c r="G8" s="28">
        <v>113.82857142857142</v>
      </c>
      <c r="H8" s="28"/>
      <c r="I8" s="25">
        <v>0.2</v>
      </c>
      <c r="J8" s="25" t="s">
        <v>111</v>
      </c>
      <c r="K8" s="25" t="s">
        <v>111</v>
      </c>
      <c r="L8" s="25" t="s">
        <v>111</v>
      </c>
      <c r="M8" s="25" t="s">
        <v>111</v>
      </c>
      <c r="N8" s="25" t="s">
        <v>111</v>
      </c>
    </row>
    <row r="9" spans="1:14" s="126" customFormat="1" ht="41.25" customHeight="1">
      <c r="A9" s="9">
        <v>2008</v>
      </c>
      <c r="B9" s="25">
        <v>40.55</v>
      </c>
      <c r="C9" s="25">
        <v>11.5</v>
      </c>
      <c r="D9" s="25">
        <v>40.98571428571428</v>
      </c>
      <c r="E9" s="25">
        <v>102.3</v>
      </c>
      <c r="F9" s="25">
        <v>54</v>
      </c>
      <c r="G9" s="25">
        <v>66.22857142857143</v>
      </c>
      <c r="H9" s="28"/>
      <c r="I9" s="25">
        <v>0.2</v>
      </c>
      <c r="J9" s="25">
        <v>0.2</v>
      </c>
      <c r="K9" s="25">
        <v>11.75</v>
      </c>
      <c r="L9" s="25" t="s">
        <v>111</v>
      </c>
      <c r="M9" s="25" t="s">
        <v>111</v>
      </c>
      <c r="N9" s="25" t="s">
        <v>111</v>
      </c>
    </row>
    <row r="10" spans="1:14" s="126" customFormat="1" ht="41.25" customHeight="1">
      <c r="A10" s="9">
        <v>2009</v>
      </c>
      <c r="B10" s="25">
        <v>36.2</v>
      </c>
      <c r="C10" s="25">
        <v>16.299999999999997</v>
      </c>
      <c r="D10" s="25">
        <v>46.857142857142854</v>
      </c>
      <c r="E10" s="25">
        <v>94.98</v>
      </c>
      <c r="F10" s="25">
        <v>60.5</v>
      </c>
      <c r="G10" s="28">
        <v>60.5</v>
      </c>
      <c r="H10" s="28"/>
      <c r="I10" s="25">
        <v>0.22</v>
      </c>
      <c r="J10" s="25">
        <v>0.30000000000000004</v>
      </c>
      <c r="K10" s="25">
        <v>15.7</v>
      </c>
      <c r="L10" s="25" t="s">
        <v>111</v>
      </c>
      <c r="M10" s="25" t="s">
        <v>111</v>
      </c>
      <c r="N10" s="25" t="s">
        <v>111</v>
      </c>
    </row>
    <row r="11" spans="1:14" s="134" customFormat="1" ht="41.25" customHeight="1">
      <c r="A11" s="10">
        <v>2010</v>
      </c>
      <c r="B11" s="21">
        <f>SUM(B12:B18)</f>
        <v>17</v>
      </c>
      <c r="C11" s="21">
        <f>SUM(C12:C18)</f>
        <v>9.3</v>
      </c>
      <c r="D11" s="21">
        <v>54</v>
      </c>
      <c r="E11" s="21">
        <f>SUM(E12:E18)</f>
        <v>84.6</v>
      </c>
      <c r="F11" s="21">
        <f>SUM(F12:F18)</f>
        <v>84.39999999999999</v>
      </c>
      <c r="G11" s="158">
        <v>99</v>
      </c>
      <c r="H11" s="158"/>
      <c r="I11" s="21">
        <v>0.5</v>
      </c>
      <c r="J11" s="21">
        <v>0.5</v>
      </c>
      <c r="K11" s="21">
        <v>10</v>
      </c>
      <c r="L11" s="25" t="s">
        <v>111</v>
      </c>
      <c r="M11" s="25" t="s">
        <v>111</v>
      </c>
      <c r="N11" s="25" t="s">
        <v>111</v>
      </c>
    </row>
    <row r="12" spans="1:14" s="126" customFormat="1" ht="41.25" customHeight="1">
      <c r="A12" s="11" t="s">
        <v>74</v>
      </c>
      <c r="B12" s="25">
        <v>3.8</v>
      </c>
      <c r="C12" s="25">
        <v>0.1</v>
      </c>
      <c r="D12" s="28">
        <v>26</v>
      </c>
      <c r="E12" s="25">
        <v>23.5</v>
      </c>
      <c r="F12" s="25">
        <v>1.4</v>
      </c>
      <c r="G12" s="28">
        <v>59</v>
      </c>
      <c r="H12" s="28"/>
      <c r="I12" s="25" t="s">
        <v>111</v>
      </c>
      <c r="J12" s="25" t="s">
        <v>111</v>
      </c>
      <c r="K12" s="25" t="s">
        <v>111</v>
      </c>
      <c r="L12" s="25" t="s">
        <v>111</v>
      </c>
      <c r="M12" s="25" t="s">
        <v>111</v>
      </c>
      <c r="N12" s="25" t="s">
        <v>111</v>
      </c>
    </row>
    <row r="13" spans="1:14" s="126" customFormat="1" ht="41.25" customHeight="1">
      <c r="A13" s="11" t="s">
        <v>75</v>
      </c>
      <c r="B13" s="25" t="s">
        <v>111</v>
      </c>
      <c r="C13" s="25" t="s">
        <v>111</v>
      </c>
      <c r="D13" s="25" t="s">
        <v>111</v>
      </c>
      <c r="E13" s="25">
        <v>24.7</v>
      </c>
      <c r="F13" s="25">
        <v>40</v>
      </c>
      <c r="G13" s="28">
        <v>161</v>
      </c>
      <c r="H13" s="28"/>
      <c r="I13" s="25" t="s">
        <v>111</v>
      </c>
      <c r="J13" s="25" t="s">
        <v>111</v>
      </c>
      <c r="K13" s="25" t="s">
        <v>111</v>
      </c>
      <c r="L13" s="25" t="s">
        <v>111</v>
      </c>
      <c r="M13" s="25" t="s">
        <v>111</v>
      </c>
      <c r="N13" s="25" t="s">
        <v>111</v>
      </c>
    </row>
    <row r="14" spans="1:14" s="126" customFormat="1" ht="41.25" customHeight="1">
      <c r="A14" s="11" t="s">
        <v>76</v>
      </c>
      <c r="B14" s="25">
        <v>6</v>
      </c>
      <c r="C14" s="25">
        <v>2.6</v>
      </c>
      <c r="D14" s="25">
        <v>43</v>
      </c>
      <c r="E14" s="25">
        <v>20.4</v>
      </c>
      <c r="F14" s="25">
        <v>23</v>
      </c>
      <c r="G14" s="25">
        <v>112</v>
      </c>
      <c r="H14" s="28"/>
      <c r="I14" s="25" t="s">
        <v>111</v>
      </c>
      <c r="J14" s="25" t="s">
        <v>111</v>
      </c>
      <c r="K14" s="25" t="s">
        <v>111</v>
      </c>
      <c r="L14" s="25" t="s">
        <v>111</v>
      </c>
      <c r="M14" s="25" t="s">
        <v>111</v>
      </c>
      <c r="N14" s="25" t="s">
        <v>111</v>
      </c>
    </row>
    <row r="15" spans="1:14" s="126" customFormat="1" ht="41.25" customHeight="1">
      <c r="A15" s="11" t="s">
        <v>77</v>
      </c>
      <c r="B15" s="25">
        <v>2.9</v>
      </c>
      <c r="C15" s="25">
        <v>1.3</v>
      </c>
      <c r="D15" s="28">
        <v>44</v>
      </c>
      <c r="E15" s="25">
        <v>6.3</v>
      </c>
      <c r="F15" s="25">
        <v>5.6</v>
      </c>
      <c r="G15" s="28">
        <v>88</v>
      </c>
      <c r="H15" s="28"/>
      <c r="I15" s="25" t="s">
        <v>111</v>
      </c>
      <c r="J15" s="25" t="s">
        <v>111</v>
      </c>
      <c r="K15" s="25" t="s">
        <v>111</v>
      </c>
      <c r="L15" s="25" t="s">
        <v>111</v>
      </c>
      <c r="M15" s="25" t="s">
        <v>111</v>
      </c>
      <c r="N15" s="25" t="s">
        <v>111</v>
      </c>
    </row>
    <row r="16" spans="1:14" s="126" customFormat="1" ht="41.25" customHeight="1">
      <c r="A16" s="11" t="s">
        <v>78</v>
      </c>
      <c r="B16" s="25" t="s">
        <v>111</v>
      </c>
      <c r="C16" s="25" t="s">
        <v>111</v>
      </c>
      <c r="D16" s="25" t="s">
        <v>111</v>
      </c>
      <c r="E16" s="25">
        <v>2</v>
      </c>
      <c r="F16" s="25">
        <v>4</v>
      </c>
      <c r="G16" s="28">
        <v>200</v>
      </c>
      <c r="H16" s="28"/>
      <c r="I16" s="25" t="s">
        <v>111</v>
      </c>
      <c r="J16" s="25" t="s">
        <v>111</v>
      </c>
      <c r="K16" s="25" t="s">
        <v>111</v>
      </c>
      <c r="L16" s="25" t="s">
        <v>111</v>
      </c>
      <c r="M16" s="25" t="s">
        <v>111</v>
      </c>
      <c r="N16" s="25" t="s">
        <v>111</v>
      </c>
    </row>
    <row r="17" spans="1:14" s="126" customFormat="1" ht="41.25" customHeight="1">
      <c r="A17" s="11" t="s">
        <v>79</v>
      </c>
      <c r="B17" s="25">
        <v>2</v>
      </c>
      <c r="C17" s="25">
        <v>3.7</v>
      </c>
      <c r="D17" s="28">
        <v>18.5</v>
      </c>
      <c r="E17" s="25">
        <v>0.9</v>
      </c>
      <c r="F17" s="25">
        <v>1.6</v>
      </c>
      <c r="G17" s="28">
        <v>177</v>
      </c>
      <c r="H17" s="28"/>
      <c r="I17" s="28">
        <v>0.45</v>
      </c>
      <c r="J17" s="25">
        <v>0.45</v>
      </c>
      <c r="K17" s="25">
        <v>10</v>
      </c>
      <c r="L17" s="25" t="s">
        <v>111</v>
      </c>
      <c r="M17" s="25" t="s">
        <v>111</v>
      </c>
      <c r="N17" s="25" t="s">
        <v>111</v>
      </c>
    </row>
    <row r="18" spans="1:14" s="126" customFormat="1" ht="41.25" customHeight="1" thickBot="1">
      <c r="A18" s="12" t="s">
        <v>80</v>
      </c>
      <c r="B18" s="277">
        <v>2.3</v>
      </c>
      <c r="C18" s="210">
        <v>1.6</v>
      </c>
      <c r="D18" s="211">
        <v>69</v>
      </c>
      <c r="E18" s="210">
        <v>6.8</v>
      </c>
      <c r="F18" s="210">
        <v>8.8</v>
      </c>
      <c r="G18" s="211">
        <v>129</v>
      </c>
      <c r="H18" s="28"/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</row>
    <row r="19" spans="1:16" ht="12" customHeight="1" thickTop="1">
      <c r="A19" s="65" t="s">
        <v>81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1:14" ht="15.75" customHeight="1">
      <c r="A20" s="16"/>
      <c r="B20" s="16"/>
      <c r="C20" s="16"/>
      <c r="D20" s="16"/>
      <c r="E20" s="190"/>
      <c r="F20" s="48"/>
      <c r="G20" s="7"/>
      <c r="H20" s="7"/>
      <c r="I20" s="48"/>
      <c r="J20" s="48"/>
      <c r="K20" s="7"/>
      <c r="L20" s="191"/>
      <c r="M20" s="48"/>
      <c r="N20" s="7"/>
    </row>
  </sheetData>
  <sheetProtection/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D10">
      <selection activeCell="F7" sqref="F7:F8"/>
    </sheetView>
  </sheetViews>
  <sheetFormatPr defaultColWidth="8.88671875" defaultRowHeight="13.5"/>
  <cols>
    <col min="1" max="1" width="8.99609375" style="0" customWidth="1"/>
    <col min="2" max="2" width="6.88671875" style="0" customWidth="1"/>
    <col min="3" max="3" width="9.10546875" style="0" customWidth="1"/>
    <col min="4" max="4" width="6.5546875" style="0" customWidth="1"/>
    <col min="5" max="5" width="7.4453125" style="0" customWidth="1"/>
    <col min="6" max="12" width="6.5546875" style="0" customWidth="1"/>
    <col min="13" max="13" width="1.99609375" style="0" customWidth="1"/>
    <col min="14" max="15" width="5.77734375" style="0" customWidth="1"/>
    <col min="16" max="16" width="6.21484375" style="0" customWidth="1"/>
    <col min="17" max="17" width="4.21484375" style="0" customWidth="1"/>
    <col min="18" max="18" width="5.21484375" style="0" customWidth="1"/>
    <col min="19" max="19" width="4.3359375" style="0" customWidth="1"/>
    <col min="20" max="24" width="5.77734375" style="0" customWidth="1"/>
    <col min="25" max="25" width="6.3359375" style="0" customWidth="1"/>
  </cols>
  <sheetData>
    <row r="1" spans="1:25" ht="20.25">
      <c r="A1" s="447" t="s">
        <v>218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278"/>
      <c r="N1" s="447" t="s">
        <v>219</v>
      </c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</row>
    <row r="2" spans="1:25" ht="14.25" thickBot="1">
      <c r="A2" s="13" t="s">
        <v>137</v>
      </c>
      <c r="B2" s="2"/>
      <c r="C2" s="3"/>
      <c r="D2" s="3"/>
      <c r="E2" s="3"/>
      <c r="F2" s="4"/>
      <c r="G2" s="3"/>
      <c r="H2" s="3"/>
      <c r="I2" s="4"/>
      <c r="J2" s="3"/>
      <c r="K2" s="3"/>
      <c r="L2" s="4"/>
      <c r="M2" s="4"/>
      <c r="N2" s="3"/>
      <c r="O2" s="3"/>
      <c r="P2" s="4"/>
      <c r="Q2" s="3"/>
      <c r="R2" s="3"/>
      <c r="S2" s="4"/>
      <c r="T2" s="4"/>
      <c r="U2" s="4"/>
      <c r="V2" s="4"/>
      <c r="W2" s="3"/>
      <c r="X2" s="3"/>
      <c r="Y2" s="5" t="s">
        <v>121</v>
      </c>
    </row>
    <row r="3" spans="1:25" ht="16.5" customHeight="1" thickTop="1">
      <c r="A3" s="84" t="s">
        <v>69</v>
      </c>
      <c r="B3" s="448" t="s">
        <v>49</v>
      </c>
      <c r="C3" s="449"/>
      <c r="D3" s="448" t="s">
        <v>220</v>
      </c>
      <c r="E3" s="450"/>
      <c r="F3" s="449"/>
      <c r="G3" s="448" t="s">
        <v>14</v>
      </c>
      <c r="H3" s="450"/>
      <c r="I3" s="449"/>
      <c r="J3" s="448" t="s">
        <v>50</v>
      </c>
      <c r="K3" s="450"/>
      <c r="L3" s="450"/>
      <c r="M3" s="17"/>
      <c r="N3" s="450" t="s">
        <v>51</v>
      </c>
      <c r="O3" s="450"/>
      <c r="P3" s="449"/>
      <c r="Q3" s="448" t="s">
        <v>221</v>
      </c>
      <c r="R3" s="450"/>
      <c r="S3" s="449"/>
      <c r="T3" s="448" t="s">
        <v>222</v>
      </c>
      <c r="U3" s="450"/>
      <c r="V3" s="449"/>
      <c r="W3" s="448" t="s">
        <v>52</v>
      </c>
      <c r="X3" s="450"/>
      <c r="Y3" s="450"/>
    </row>
    <row r="4" spans="1:25" ht="16.5" customHeight="1">
      <c r="A4" s="9" t="s">
        <v>70</v>
      </c>
      <c r="B4" s="451" t="s">
        <v>5</v>
      </c>
      <c r="C4" s="452"/>
      <c r="D4" s="451" t="s">
        <v>223</v>
      </c>
      <c r="E4" s="446"/>
      <c r="F4" s="452"/>
      <c r="G4" s="451" t="s">
        <v>224</v>
      </c>
      <c r="H4" s="446"/>
      <c r="I4" s="452"/>
      <c r="J4" s="453" t="s">
        <v>225</v>
      </c>
      <c r="K4" s="454"/>
      <c r="L4" s="454"/>
      <c r="M4" s="17"/>
      <c r="N4" s="446" t="s">
        <v>226</v>
      </c>
      <c r="O4" s="446"/>
      <c r="P4" s="452"/>
      <c r="Q4" s="451" t="s">
        <v>227</v>
      </c>
      <c r="R4" s="446"/>
      <c r="S4" s="452"/>
      <c r="T4" s="451" t="s">
        <v>228</v>
      </c>
      <c r="U4" s="446"/>
      <c r="V4" s="452"/>
      <c r="W4" s="451" t="s">
        <v>229</v>
      </c>
      <c r="X4" s="446"/>
      <c r="Y4" s="446"/>
    </row>
    <row r="5" spans="1:25" ht="16.5" customHeight="1">
      <c r="A5" s="9" t="s">
        <v>71</v>
      </c>
      <c r="B5" s="9" t="s">
        <v>45</v>
      </c>
      <c r="C5" s="92" t="s">
        <v>13</v>
      </c>
      <c r="D5" s="9" t="s">
        <v>45</v>
      </c>
      <c r="E5" s="61" t="s">
        <v>13</v>
      </c>
      <c r="F5" s="144"/>
      <c r="G5" s="9" t="s">
        <v>45</v>
      </c>
      <c r="H5" s="61" t="s">
        <v>13</v>
      </c>
      <c r="I5" s="144"/>
      <c r="J5" s="98" t="s">
        <v>45</v>
      </c>
      <c r="K5" s="89" t="s">
        <v>13</v>
      </c>
      <c r="L5" s="171"/>
      <c r="M5" s="17"/>
      <c r="N5" s="93" t="s">
        <v>45</v>
      </c>
      <c r="O5" s="61" t="s">
        <v>13</v>
      </c>
      <c r="P5" s="144"/>
      <c r="Q5" s="9" t="s">
        <v>46</v>
      </c>
      <c r="R5" s="61" t="s">
        <v>13</v>
      </c>
      <c r="S5" s="144"/>
      <c r="T5" s="9" t="s">
        <v>46</v>
      </c>
      <c r="U5" s="61" t="s">
        <v>13</v>
      </c>
      <c r="V5" s="9"/>
      <c r="W5" s="9" t="s">
        <v>15</v>
      </c>
      <c r="X5" s="91" t="s">
        <v>13</v>
      </c>
      <c r="Y5" s="171"/>
    </row>
    <row r="6" spans="1:25" ht="16.5" customHeight="1">
      <c r="A6" s="95" t="s">
        <v>63</v>
      </c>
      <c r="B6" s="200" t="s">
        <v>10</v>
      </c>
      <c r="C6" s="200" t="s">
        <v>125</v>
      </c>
      <c r="D6" s="200" t="s">
        <v>10</v>
      </c>
      <c r="E6" s="200" t="s">
        <v>125</v>
      </c>
      <c r="F6" s="175" t="s">
        <v>126</v>
      </c>
      <c r="G6" s="200" t="s">
        <v>10</v>
      </c>
      <c r="H6" s="200" t="s">
        <v>125</v>
      </c>
      <c r="I6" s="175" t="s">
        <v>126</v>
      </c>
      <c r="J6" s="200" t="s">
        <v>10</v>
      </c>
      <c r="K6" s="201" t="s">
        <v>125</v>
      </c>
      <c r="L6" s="177" t="s">
        <v>126</v>
      </c>
      <c r="M6" s="195"/>
      <c r="N6" s="200" t="s">
        <v>10</v>
      </c>
      <c r="O6" s="200" t="s">
        <v>125</v>
      </c>
      <c r="P6" s="175" t="s">
        <v>126</v>
      </c>
      <c r="Q6" s="200" t="s">
        <v>10</v>
      </c>
      <c r="R6" s="200" t="s">
        <v>125</v>
      </c>
      <c r="S6" s="175" t="s">
        <v>126</v>
      </c>
      <c r="T6" s="200" t="s">
        <v>10</v>
      </c>
      <c r="U6" s="200" t="s">
        <v>125</v>
      </c>
      <c r="V6" s="175" t="s">
        <v>126</v>
      </c>
      <c r="W6" s="200" t="s">
        <v>10</v>
      </c>
      <c r="X6" s="200" t="s">
        <v>125</v>
      </c>
      <c r="Y6" s="177" t="s">
        <v>126</v>
      </c>
    </row>
    <row r="7" spans="1:25" ht="45" customHeight="1">
      <c r="A7" s="9">
        <v>2006</v>
      </c>
      <c r="B7" s="22">
        <v>940.6</v>
      </c>
      <c r="C7" s="23">
        <v>15612.2</v>
      </c>
      <c r="D7" s="22">
        <v>830.6</v>
      </c>
      <c r="E7" s="24">
        <v>14022.9</v>
      </c>
      <c r="F7" s="341">
        <v>2171</v>
      </c>
      <c r="G7" s="22">
        <v>45.2</v>
      </c>
      <c r="H7" s="25">
        <v>891.4</v>
      </c>
      <c r="I7" s="24">
        <v>1691</v>
      </c>
      <c r="J7" s="22">
        <v>14.6</v>
      </c>
      <c r="K7" s="25">
        <v>251.7</v>
      </c>
      <c r="L7" s="24">
        <v>1691</v>
      </c>
      <c r="M7" s="24"/>
      <c r="N7" s="22">
        <v>12.7</v>
      </c>
      <c r="O7" s="25">
        <v>178.1</v>
      </c>
      <c r="P7" s="24">
        <v>1662</v>
      </c>
      <c r="Q7" s="22" t="s">
        <v>66</v>
      </c>
      <c r="R7" s="22" t="s">
        <v>66</v>
      </c>
      <c r="S7" s="22" t="s">
        <v>66</v>
      </c>
      <c r="T7" s="25" t="s">
        <v>66</v>
      </c>
      <c r="U7" s="25" t="s">
        <v>66</v>
      </c>
      <c r="V7" s="24" t="s">
        <v>66</v>
      </c>
      <c r="W7" s="22">
        <v>37.5</v>
      </c>
      <c r="X7" s="25">
        <v>268.1</v>
      </c>
      <c r="Y7" s="24">
        <v>848.1333333333333</v>
      </c>
    </row>
    <row r="8" spans="1:25" ht="45" customHeight="1">
      <c r="A8" s="9">
        <v>2007</v>
      </c>
      <c r="B8" s="22">
        <v>970.57</v>
      </c>
      <c r="C8" s="23">
        <v>17346.36</v>
      </c>
      <c r="D8" s="22">
        <v>873</v>
      </c>
      <c r="E8" s="24">
        <v>15925</v>
      </c>
      <c r="F8" s="341">
        <v>2450</v>
      </c>
      <c r="G8" s="22">
        <v>45</v>
      </c>
      <c r="H8" s="25">
        <v>891.4</v>
      </c>
      <c r="I8" s="24">
        <v>1691</v>
      </c>
      <c r="J8" s="22">
        <v>14</v>
      </c>
      <c r="K8" s="25">
        <v>250</v>
      </c>
      <c r="L8" s="24">
        <v>1691</v>
      </c>
      <c r="M8" s="24"/>
      <c r="N8" s="22">
        <v>7.27</v>
      </c>
      <c r="O8" s="25">
        <v>89.82</v>
      </c>
      <c r="P8" s="24">
        <v>1764.5</v>
      </c>
      <c r="Q8" s="22" t="s">
        <v>73</v>
      </c>
      <c r="R8" s="22" t="s">
        <v>73</v>
      </c>
      <c r="S8" s="22" t="s">
        <v>73</v>
      </c>
      <c r="T8" s="25" t="s">
        <v>73</v>
      </c>
      <c r="U8" s="25" t="s">
        <v>73</v>
      </c>
      <c r="V8" s="24" t="s">
        <v>73</v>
      </c>
      <c r="W8" s="22">
        <v>31.3</v>
      </c>
      <c r="X8" s="25">
        <v>190.14</v>
      </c>
      <c r="Y8" s="24">
        <v>3306.33</v>
      </c>
    </row>
    <row r="9" spans="1:25" s="290" customFormat="1" ht="45" customHeight="1">
      <c r="A9" s="92">
        <v>2008</v>
      </c>
      <c r="B9" s="23">
        <v>901.4</v>
      </c>
      <c r="C9" s="255">
        <v>17254.8</v>
      </c>
      <c r="D9" s="255">
        <v>814.8</v>
      </c>
      <c r="E9" s="255">
        <v>16170</v>
      </c>
      <c r="F9" s="255">
        <v>2465</v>
      </c>
      <c r="G9" s="255">
        <v>33.7</v>
      </c>
      <c r="H9" s="255">
        <v>573</v>
      </c>
      <c r="I9" s="255">
        <v>1702</v>
      </c>
      <c r="J9" s="255">
        <v>13.3</v>
      </c>
      <c r="K9" s="255">
        <v>224</v>
      </c>
      <c r="L9" s="255">
        <v>1700</v>
      </c>
      <c r="N9" s="255">
        <v>5.2</v>
      </c>
      <c r="O9" s="255">
        <v>91.7</v>
      </c>
      <c r="P9" s="255">
        <v>1755</v>
      </c>
      <c r="Q9" s="252">
        <v>0</v>
      </c>
      <c r="R9" s="252">
        <v>0</v>
      </c>
      <c r="S9" s="252">
        <v>0</v>
      </c>
      <c r="T9" s="252">
        <v>0</v>
      </c>
      <c r="U9" s="252">
        <v>0</v>
      </c>
      <c r="V9" s="252">
        <v>0</v>
      </c>
      <c r="W9" s="255">
        <v>34.4</v>
      </c>
      <c r="X9" s="255">
        <v>196.1</v>
      </c>
      <c r="Y9" s="255">
        <v>3496.9</v>
      </c>
    </row>
    <row r="10" spans="1:25" s="306" customFormat="1" ht="45" customHeight="1">
      <c r="A10" s="92">
        <v>2009</v>
      </c>
      <c r="B10" s="302">
        <v>1012.3</v>
      </c>
      <c r="C10" s="303">
        <v>17769</v>
      </c>
      <c r="D10" s="303">
        <v>924.8</v>
      </c>
      <c r="E10" s="303">
        <v>17009</v>
      </c>
      <c r="F10" s="303">
        <v>2600</v>
      </c>
      <c r="G10" s="303">
        <v>34.6</v>
      </c>
      <c r="H10" s="303">
        <v>484</v>
      </c>
      <c r="I10" s="303">
        <v>1464</v>
      </c>
      <c r="J10" s="303">
        <v>12.1</v>
      </c>
      <c r="K10" s="303">
        <v>175</v>
      </c>
      <c r="L10" s="303">
        <v>1450</v>
      </c>
      <c r="M10" s="304"/>
      <c r="N10" s="303">
        <v>5.8</v>
      </c>
      <c r="O10" s="303">
        <v>101</v>
      </c>
      <c r="P10" s="303">
        <v>1756</v>
      </c>
      <c r="Q10" s="305">
        <v>0</v>
      </c>
      <c r="R10" s="305">
        <v>0</v>
      </c>
      <c r="S10" s="305">
        <v>0</v>
      </c>
      <c r="T10" s="305">
        <v>0</v>
      </c>
      <c r="U10" s="305">
        <v>0</v>
      </c>
      <c r="V10" s="305">
        <v>0</v>
      </c>
      <c r="W10" s="303">
        <v>35</v>
      </c>
      <c r="X10" s="303">
        <v>175</v>
      </c>
      <c r="Y10" s="303">
        <v>4066</v>
      </c>
    </row>
    <row r="11" spans="1:25" s="80" customFormat="1" ht="45" customHeight="1">
      <c r="A11" s="260">
        <v>2010</v>
      </c>
      <c r="B11" s="346">
        <v>1032.3</v>
      </c>
      <c r="C11" s="391">
        <v>20779.300000000003</v>
      </c>
      <c r="D11" s="347">
        <v>946.5</v>
      </c>
      <c r="E11" s="397">
        <v>19876</v>
      </c>
      <c r="F11" s="397">
        <v>2432</v>
      </c>
      <c r="G11" s="347">
        <v>33.5</v>
      </c>
      <c r="H11" s="347">
        <v>471.3</v>
      </c>
      <c r="I11" s="348">
        <v>1454</v>
      </c>
      <c r="J11" s="347">
        <v>12.4</v>
      </c>
      <c r="K11" s="347">
        <v>177.7</v>
      </c>
      <c r="L11" s="349">
        <v>1457</v>
      </c>
      <c r="M11" s="350"/>
      <c r="N11" s="351">
        <v>4.3</v>
      </c>
      <c r="O11" s="351">
        <v>78.4</v>
      </c>
      <c r="P11" s="348">
        <v>1732</v>
      </c>
      <c r="Q11" s="305">
        <v>0</v>
      </c>
      <c r="R11" s="305">
        <v>0</v>
      </c>
      <c r="S11" s="305">
        <v>0</v>
      </c>
      <c r="T11" s="305">
        <v>0</v>
      </c>
      <c r="U11" s="305">
        <v>0</v>
      </c>
      <c r="V11" s="305">
        <v>0</v>
      </c>
      <c r="W11" s="352">
        <v>35.6</v>
      </c>
      <c r="X11" s="352">
        <v>175.9</v>
      </c>
      <c r="Y11" s="395">
        <v>4230.2</v>
      </c>
    </row>
    <row r="12" spans="1:25" s="6" customFormat="1" ht="45" customHeight="1">
      <c r="A12" s="11" t="s">
        <v>74</v>
      </c>
      <c r="B12" s="353">
        <v>609.0200000000001</v>
      </c>
      <c r="C12" s="392">
        <v>12676</v>
      </c>
      <c r="D12" s="354">
        <v>591.82</v>
      </c>
      <c r="E12" s="394">
        <v>12546</v>
      </c>
      <c r="F12" s="394">
        <v>2600</v>
      </c>
      <c r="G12" s="354">
        <v>5</v>
      </c>
      <c r="H12" s="354">
        <v>65</v>
      </c>
      <c r="I12" s="355">
        <v>1360</v>
      </c>
      <c r="J12" s="305">
        <v>0</v>
      </c>
      <c r="K12" s="305">
        <v>0</v>
      </c>
      <c r="L12" s="305">
        <v>0</v>
      </c>
      <c r="M12" s="16"/>
      <c r="N12" s="305">
        <v>0</v>
      </c>
      <c r="O12" s="305">
        <v>0</v>
      </c>
      <c r="P12" s="305">
        <v>0</v>
      </c>
      <c r="Q12" s="305">
        <v>0</v>
      </c>
      <c r="R12" s="305">
        <v>0</v>
      </c>
      <c r="S12" s="305">
        <v>0</v>
      </c>
      <c r="T12" s="305">
        <v>0</v>
      </c>
      <c r="U12" s="305">
        <v>0</v>
      </c>
      <c r="V12" s="305">
        <v>0</v>
      </c>
      <c r="W12" s="356">
        <v>12.2</v>
      </c>
      <c r="X12" s="356">
        <v>65</v>
      </c>
      <c r="Y12" s="396">
        <v>4200</v>
      </c>
    </row>
    <row r="13" spans="1:25" s="6" customFormat="1" ht="45" customHeight="1">
      <c r="A13" s="11" t="s">
        <v>75</v>
      </c>
      <c r="B13" s="353">
        <v>41.400000000000006</v>
      </c>
      <c r="C13" s="392">
        <v>573.4000000000001</v>
      </c>
      <c r="D13" s="354">
        <v>7.1</v>
      </c>
      <c r="E13" s="394">
        <v>135</v>
      </c>
      <c r="F13" s="394">
        <v>2320</v>
      </c>
      <c r="G13" s="354">
        <v>24</v>
      </c>
      <c r="H13" s="354">
        <v>350</v>
      </c>
      <c r="I13" s="355">
        <v>1550</v>
      </c>
      <c r="J13" s="354">
        <v>4.2</v>
      </c>
      <c r="K13" s="354">
        <v>55</v>
      </c>
      <c r="L13" s="355">
        <v>1340</v>
      </c>
      <c r="M13" s="16"/>
      <c r="N13" s="357">
        <v>0.2</v>
      </c>
      <c r="O13" s="357">
        <v>3.2</v>
      </c>
      <c r="P13" s="355">
        <v>1750</v>
      </c>
      <c r="Q13" s="305">
        <v>0</v>
      </c>
      <c r="R13" s="305">
        <v>0</v>
      </c>
      <c r="S13" s="305">
        <v>0</v>
      </c>
      <c r="T13" s="305">
        <v>0</v>
      </c>
      <c r="U13" s="305">
        <v>0</v>
      </c>
      <c r="V13" s="305">
        <v>0</v>
      </c>
      <c r="W13" s="356">
        <v>5.9</v>
      </c>
      <c r="X13" s="356">
        <v>30.2</v>
      </c>
      <c r="Y13" s="396">
        <v>2158</v>
      </c>
    </row>
    <row r="14" spans="1:25" s="6" customFormat="1" ht="45" customHeight="1">
      <c r="A14" s="11" t="s">
        <v>76</v>
      </c>
      <c r="B14" s="353">
        <v>60.99999999999999</v>
      </c>
      <c r="C14" s="392">
        <v>1231.8</v>
      </c>
      <c r="D14" s="354">
        <v>56.8</v>
      </c>
      <c r="E14" s="394">
        <v>1165</v>
      </c>
      <c r="F14" s="394">
        <v>2370</v>
      </c>
      <c r="G14" s="354">
        <v>0.6</v>
      </c>
      <c r="H14" s="354">
        <v>11.5</v>
      </c>
      <c r="I14" s="355">
        <v>1430</v>
      </c>
      <c r="J14" s="354">
        <v>3.3</v>
      </c>
      <c r="K14" s="354">
        <v>50.7</v>
      </c>
      <c r="L14" s="355">
        <v>1480</v>
      </c>
      <c r="M14" s="16"/>
      <c r="N14" s="357">
        <v>0.3</v>
      </c>
      <c r="O14" s="357">
        <v>4.6</v>
      </c>
      <c r="P14" s="355">
        <v>1710</v>
      </c>
      <c r="Q14" s="305">
        <v>0</v>
      </c>
      <c r="R14" s="305">
        <v>0</v>
      </c>
      <c r="S14" s="305">
        <v>0</v>
      </c>
      <c r="T14" s="305">
        <v>0</v>
      </c>
      <c r="U14" s="305">
        <v>0</v>
      </c>
      <c r="V14" s="305">
        <v>0</v>
      </c>
      <c r="W14" s="305">
        <v>0</v>
      </c>
      <c r="X14" s="305">
        <v>0</v>
      </c>
      <c r="Y14" s="305">
        <v>0</v>
      </c>
    </row>
    <row r="15" spans="1:25" s="6" customFormat="1" ht="45" customHeight="1">
      <c r="A15" s="11" t="s">
        <v>77</v>
      </c>
      <c r="B15" s="353">
        <v>84.89999999999999</v>
      </c>
      <c r="C15" s="392">
        <v>1669.6</v>
      </c>
      <c r="D15" s="354">
        <v>74.3</v>
      </c>
      <c r="E15" s="394">
        <v>1523</v>
      </c>
      <c r="F15" s="394">
        <v>2420</v>
      </c>
      <c r="G15" s="354">
        <v>3.7</v>
      </c>
      <c r="H15" s="354">
        <v>41</v>
      </c>
      <c r="I15" s="355">
        <v>1460</v>
      </c>
      <c r="J15" s="354">
        <v>3.1</v>
      </c>
      <c r="K15" s="354">
        <v>35</v>
      </c>
      <c r="L15" s="355">
        <v>1490</v>
      </c>
      <c r="M15" s="16"/>
      <c r="N15" s="357">
        <v>3.8</v>
      </c>
      <c r="O15" s="357">
        <v>70.6</v>
      </c>
      <c r="P15" s="358">
        <v>1735.9</v>
      </c>
      <c r="Q15" s="305">
        <v>0</v>
      </c>
      <c r="R15" s="305">
        <v>0</v>
      </c>
      <c r="S15" s="305">
        <v>0</v>
      </c>
      <c r="T15" s="305">
        <v>0</v>
      </c>
      <c r="U15" s="305">
        <v>0</v>
      </c>
      <c r="V15" s="305">
        <v>0</v>
      </c>
      <c r="W15" s="305">
        <v>0</v>
      </c>
      <c r="X15" s="305">
        <v>0</v>
      </c>
      <c r="Y15" s="305">
        <v>0</v>
      </c>
    </row>
    <row r="16" spans="1:25" s="6" customFormat="1" ht="45" customHeight="1">
      <c r="A16" s="11" t="s">
        <v>78</v>
      </c>
      <c r="B16" s="353">
        <v>113.22</v>
      </c>
      <c r="C16" s="392">
        <v>2315.1000000000004</v>
      </c>
      <c r="D16" s="354">
        <v>108.02</v>
      </c>
      <c r="E16" s="394">
        <v>2227</v>
      </c>
      <c r="F16" s="394">
        <v>2480</v>
      </c>
      <c r="G16" s="354">
        <v>0.2</v>
      </c>
      <c r="H16" s="354">
        <v>3.8</v>
      </c>
      <c r="I16" s="355">
        <v>1470</v>
      </c>
      <c r="J16" s="354">
        <v>1.8</v>
      </c>
      <c r="K16" s="354">
        <v>37</v>
      </c>
      <c r="L16" s="355">
        <v>1521</v>
      </c>
      <c r="M16" s="16"/>
      <c r="N16" s="305">
        <v>0</v>
      </c>
      <c r="O16" s="305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305">
        <v>0</v>
      </c>
      <c r="V16" s="305">
        <v>0</v>
      </c>
      <c r="W16" s="356">
        <v>3.2</v>
      </c>
      <c r="X16" s="356">
        <v>47.3</v>
      </c>
      <c r="Y16" s="396">
        <v>6111</v>
      </c>
    </row>
    <row r="17" spans="1:25" s="6" customFormat="1" ht="45" customHeight="1">
      <c r="A17" s="11" t="s">
        <v>79</v>
      </c>
      <c r="B17" s="353">
        <v>73.53</v>
      </c>
      <c r="C17" s="392">
        <v>1580.2</v>
      </c>
      <c r="D17" s="354">
        <v>72.23</v>
      </c>
      <c r="E17" s="394">
        <v>1560</v>
      </c>
      <c r="F17" s="394">
        <v>2420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16"/>
      <c r="N17" s="305">
        <v>0</v>
      </c>
      <c r="O17" s="305">
        <v>0</v>
      </c>
      <c r="P17" s="305">
        <v>0</v>
      </c>
      <c r="Q17" s="305">
        <v>0</v>
      </c>
      <c r="R17" s="305">
        <v>0</v>
      </c>
      <c r="S17" s="305">
        <v>0</v>
      </c>
      <c r="T17" s="305">
        <v>0</v>
      </c>
      <c r="U17" s="305">
        <v>0</v>
      </c>
      <c r="V17" s="305">
        <v>0</v>
      </c>
      <c r="W17" s="356">
        <v>1.3</v>
      </c>
      <c r="X17" s="356">
        <v>20.2</v>
      </c>
      <c r="Y17" s="396">
        <v>6332</v>
      </c>
    </row>
    <row r="18" spans="1:25" s="6" customFormat="1" ht="45" customHeight="1" thickBot="1">
      <c r="A18" s="12" t="s">
        <v>80</v>
      </c>
      <c r="B18" s="359">
        <v>49.23</v>
      </c>
      <c r="C18" s="393">
        <v>733.2</v>
      </c>
      <c r="D18" s="360">
        <v>36.23</v>
      </c>
      <c r="E18" s="398">
        <v>720</v>
      </c>
      <c r="F18" s="398">
        <v>2417</v>
      </c>
      <c r="G18" s="361">
        <v>0</v>
      </c>
      <c r="H18" s="361">
        <v>0</v>
      </c>
      <c r="I18" s="361">
        <v>0</v>
      </c>
      <c r="J18" s="361">
        <v>0</v>
      </c>
      <c r="K18" s="361">
        <v>0</v>
      </c>
      <c r="L18" s="361">
        <v>0</v>
      </c>
      <c r="M18" s="16"/>
      <c r="N18" s="361">
        <v>0</v>
      </c>
      <c r="O18" s="361">
        <v>0</v>
      </c>
      <c r="P18" s="361">
        <v>0</v>
      </c>
      <c r="Q18" s="361">
        <v>0</v>
      </c>
      <c r="R18" s="361">
        <v>0</v>
      </c>
      <c r="S18" s="361">
        <v>0</v>
      </c>
      <c r="T18" s="361">
        <v>0</v>
      </c>
      <c r="U18" s="361">
        <v>0</v>
      </c>
      <c r="V18" s="361">
        <v>0</v>
      </c>
      <c r="W18" s="362">
        <v>13</v>
      </c>
      <c r="X18" s="362">
        <v>13.2</v>
      </c>
      <c r="Y18" s="399">
        <v>2350</v>
      </c>
    </row>
    <row r="19" spans="1:16" s="124" customFormat="1" ht="12" customHeight="1" thickTop="1">
      <c r="A19" s="65" t="s">
        <v>81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</sheetData>
  <sheetProtection/>
  <mergeCells count="18">
    <mergeCell ref="T4:V4"/>
    <mergeCell ref="W4:Y4"/>
    <mergeCell ref="B4:C4"/>
    <mergeCell ref="D4:F4"/>
    <mergeCell ref="G4:I4"/>
    <mergeCell ref="J4:L4"/>
    <mergeCell ref="N4:P4"/>
    <mergeCell ref="Q4:S4"/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zoomScale="115" zoomScaleNormal="115" zoomScalePageLayoutView="0" workbookViewId="0" topLeftCell="C1">
      <selection activeCell="E24" sqref="E24"/>
    </sheetView>
  </sheetViews>
  <sheetFormatPr defaultColWidth="8.88671875" defaultRowHeight="16.5" customHeight="1"/>
  <cols>
    <col min="1" max="1" width="14.5546875" style="198" customWidth="1"/>
    <col min="2" max="5" width="13.21484375" style="8" customWidth="1"/>
    <col min="6" max="6" width="13.21484375" style="199" customWidth="1"/>
    <col min="7" max="7" width="2.77734375" style="194" customWidth="1"/>
    <col min="8" max="8" width="17.21484375" style="8" customWidth="1"/>
    <col min="9" max="9" width="17.21484375" style="199" customWidth="1"/>
    <col min="10" max="11" width="17.21484375" style="77" customWidth="1"/>
    <col min="12" max="16384" width="8.88671875" style="49" customWidth="1"/>
  </cols>
  <sheetData>
    <row r="1" spans="1:11" s="37" customFormat="1" ht="43.5" customHeight="1">
      <c r="A1" s="410" t="s">
        <v>270</v>
      </c>
      <c r="B1" s="410"/>
      <c r="C1" s="410"/>
      <c r="D1" s="410"/>
      <c r="E1" s="410"/>
      <c r="F1" s="410"/>
      <c r="G1" s="219"/>
      <c r="H1" s="455" t="s">
        <v>271</v>
      </c>
      <c r="I1" s="455"/>
      <c r="J1" s="455"/>
      <c r="K1" s="455"/>
    </row>
    <row r="2" spans="1:11" s="45" customFormat="1" ht="16.5" customHeight="1" thickBot="1">
      <c r="A2" s="65" t="s">
        <v>272</v>
      </c>
      <c r="B2" s="363"/>
      <c r="C2" s="386"/>
      <c r="D2" s="386"/>
      <c r="E2" s="386"/>
      <c r="F2" s="386"/>
      <c r="G2" s="65"/>
      <c r="H2" s="205"/>
      <c r="I2" s="202"/>
      <c r="J2" s="364"/>
      <c r="K2" s="312" t="s">
        <v>273</v>
      </c>
    </row>
    <row r="3" spans="1:11" s="15" customFormat="1" ht="16.5" customHeight="1" thickTop="1">
      <c r="A3" s="84" t="s">
        <v>274</v>
      </c>
      <c r="B3" s="365" t="s">
        <v>53</v>
      </c>
      <c r="C3" s="448" t="s">
        <v>275</v>
      </c>
      <c r="D3" s="450"/>
      <c r="E3" s="450"/>
      <c r="F3" s="450"/>
      <c r="G3" s="310"/>
      <c r="H3" s="185" t="s">
        <v>276</v>
      </c>
      <c r="I3" s="417" t="s">
        <v>277</v>
      </c>
      <c r="J3" s="417"/>
      <c r="K3" s="417"/>
    </row>
    <row r="4" spans="1:11" s="15" customFormat="1" ht="16.5" customHeight="1">
      <c r="A4" s="9" t="s">
        <v>278</v>
      </c>
      <c r="B4" s="102"/>
      <c r="C4" s="98" t="s">
        <v>279</v>
      </c>
      <c r="D4" s="100" t="s">
        <v>54</v>
      </c>
      <c r="E4" s="100" t="s">
        <v>55</v>
      </c>
      <c r="F4" s="100" t="s">
        <v>280</v>
      </c>
      <c r="G4" s="17"/>
      <c r="H4" s="93" t="s">
        <v>281</v>
      </c>
      <c r="I4" s="17" t="s">
        <v>16</v>
      </c>
      <c r="J4" s="98" t="s">
        <v>56</v>
      </c>
      <c r="K4" s="17" t="s">
        <v>282</v>
      </c>
    </row>
    <row r="5" spans="1:11" s="15" customFormat="1" ht="16.5" customHeight="1">
      <c r="A5" s="9" t="s">
        <v>283</v>
      </c>
      <c r="B5" s="102" t="s">
        <v>284</v>
      </c>
      <c r="C5" s="102"/>
      <c r="D5" s="102"/>
      <c r="E5" s="102"/>
      <c r="F5" s="102"/>
      <c r="G5" s="17"/>
      <c r="H5" s="9" t="s">
        <v>285</v>
      </c>
      <c r="I5" s="17" t="s">
        <v>286</v>
      </c>
      <c r="J5" s="130"/>
      <c r="K5" s="17" t="s">
        <v>287</v>
      </c>
    </row>
    <row r="6" spans="1:11" s="15" customFormat="1" ht="16.5" customHeight="1">
      <c r="A6" s="95" t="s">
        <v>63</v>
      </c>
      <c r="B6" s="104" t="s">
        <v>288</v>
      </c>
      <c r="C6" s="104" t="s">
        <v>289</v>
      </c>
      <c r="D6" s="104" t="s">
        <v>17</v>
      </c>
      <c r="E6" s="104" t="s">
        <v>18</v>
      </c>
      <c r="F6" s="104" t="s">
        <v>290</v>
      </c>
      <c r="G6" s="17"/>
      <c r="H6" s="96" t="s">
        <v>291</v>
      </c>
      <c r="I6" s="97" t="s">
        <v>292</v>
      </c>
      <c r="J6" s="132" t="s">
        <v>19</v>
      </c>
      <c r="K6" s="97" t="s">
        <v>20</v>
      </c>
    </row>
    <row r="7" spans="1:16" s="16" customFormat="1" ht="16.5" customHeight="1">
      <c r="A7" s="9">
        <v>2006</v>
      </c>
      <c r="B7" s="62">
        <v>2717</v>
      </c>
      <c r="C7" s="62">
        <v>557</v>
      </c>
      <c r="D7" s="62">
        <v>1961</v>
      </c>
      <c r="E7" s="62">
        <v>176</v>
      </c>
      <c r="F7" s="62">
        <v>22</v>
      </c>
      <c r="G7" s="62"/>
      <c r="H7" s="25" t="s">
        <v>293</v>
      </c>
      <c r="I7" s="62">
        <v>2717</v>
      </c>
      <c r="J7" s="24" t="s">
        <v>66</v>
      </c>
      <c r="K7" s="24" t="s">
        <v>66</v>
      </c>
      <c r="L7" s="291"/>
      <c r="M7" s="291"/>
      <c r="N7" s="291"/>
      <c r="O7" s="291"/>
      <c r="P7" s="291"/>
    </row>
    <row r="8" spans="1:16" s="16" customFormat="1" ht="16.5" customHeight="1">
      <c r="A8" s="9">
        <v>2007</v>
      </c>
      <c r="B8" s="62">
        <v>2407</v>
      </c>
      <c r="C8" s="62">
        <v>118</v>
      </c>
      <c r="D8" s="62">
        <v>1865</v>
      </c>
      <c r="E8" s="62">
        <v>394</v>
      </c>
      <c r="F8" s="62">
        <v>26</v>
      </c>
      <c r="G8" s="62"/>
      <c r="H8" s="62">
        <v>5</v>
      </c>
      <c r="I8" s="62">
        <v>2407</v>
      </c>
      <c r="J8" s="24" t="s">
        <v>66</v>
      </c>
      <c r="K8" s="24" t="s">
        <v>66</v>
      </c>
      <c r="L8" s="291"/>
      <c r="M8" s="291"/>
      <c r="N8" s="291"/>
      <c r="O8" s="291"/>
      <c r="P8" s="291"/>
    </row>
    <row r="9" spans="1:16" s="16" customFormat="1" ht="16.5" customHeight="1">
      <c r="A9" s="9">
        <v>2008</v>
      </c>
      <c r="B9" s="366">
        <v>2095</v>
      </c>
      <c r="C9" s="366">
        <v>820</v>
      </c>
      <c r="D9" s="366">
        <v>1215</v>
      </c>
      <c r="E9" s="366">
        <v>57</v>
      </c>
      <c r="F9" s="366">
        <v>3</v>
      </c>
      <c r="G9" s="366"/>
      <c r="H9" s="25" t="s">
        <v>293</v>
      </c>
      <c r="I9" s="366">
        <v>2095</v>
      </c>
      <c r="J9" s="25" t="s">
        <v>293</v>
      </c>
      <c r="K9" s="25" t="s">
        <v>293</v>
      </c>
      <c r="L9" s="291"/>
      <c r="M9" s="291"/>
      <c r="N9" s="291"/>
      <c r="O9" s="291"/>
      <c r="P9" s="291"/>
    </row>
    <row r="10" spans="1:16" s="16" customFormat="1" ht="16.5" customHeight="1">
      <c r="A10" s="9">
        <v>2009</v>
      </c>
      <c r="B10" s="366">
        <v>2063</v>
      </c>
      <c r="C10" s="366">
        <v>899</v>
      </c>
      <c r="D10" s="366">
        <v>1091</v>
      </c>
      <c r="E10" s="366">
        <v>68</v>
      </c>
      <c r="F10" s="366">
        <v>5</v>
      </c>
      <c r="G10" s="366"/>
      <c r="H10" s="25" t="s">
        <v>293</v>
      </c>
      <c r="I10" s="366">
        <v>2063</v>
      </c>
      <c r="J10" s="25" t="s">
        <v>293</v>
      </c>
      <c r="K10" s="25" t="s">
        <v>293</v>
      </c>
      <c r="L10" s="291"/>
      <c r="M10" s="291"/>
      <c r="N10" s="291"/>
      <c r="O10" s="291"/>
      <c r="P10" s="291"/>
    </row>
    <row r="11" spans="1:16" s="45" customFormat="1" ht="16.5" customHeight="1">
      <c r="A11" s="10">
        <v>2010</v>
      </c>
      <c r="B11" s="387">
        <f>SUM(B12:B18)</f>
        <v>2451</v>
      </c>
      <c r="C11" s="387">
        <f>SUM(C12:C18)</f>
        <v>229.99999999999997</v>
      </c>
      <c r="D11" s="387">
        <f>SUM(D12:D18)</f>
        <v>1963.0000000000002</v>
      </c>
      <c r="E11" s="388">
        <v>257.6</v>
      </c>
      <c r="F11" s="387">
        <v>1</v>
      </c>
      <c r="G11" s="387"/>
      <c r="H11" s="25" t="s">
        <v>293</v>
      </c>
      <c r="I11" s="387">
        <f>SUM(I12:I18)</f>
        <v>2451</v>
      </c>
      <c r="J11" s="25" t="s">
        <v>293</v>
      </c>
      <c r="K11" s="25" t="s">
        <v>293</v>
      </c>
      <c r="L11" s="291"/>
      <c r="M11" s="291"/>
      <c r="N11" s="291"/>
      <c r="O11" s="291"/>
      <c r="P11" s="291"/>
    </row>
    <row r="12" spans="1:16" s="16" customFormat="1" ht="24" customHeight="1">
      <c r="A12" s="11" t="s">
        <v>294</v>
      </c>
      <c r="B12" s="366">
        <v>480</v>
      </c>
      <c r="C12" s="389">
        <v>45.04283965728274</v>
      </c>
      <c r="D12" s="389">
        <v>384.4308445532436</v>
      </c>
      <c r="E12" s="389">
        <v>50.526315789473685</v>
      </c>
      <c r="F12" s="389">
        <v>0.19583843329253367</v>
      </c>
      <c r="G12" s="366"/>
      <c r="H12" s="25" t="s">
        <v>293</v>
      </c>
      <c r="I12" s="366">
        <v>480</v>
      </c>
      <c r="J12" s="25" t="s">
        <v>293</v>
      </c>
      <c r="K12" s="25" t="s">
        <v>293</v>
      </c>
      <c r="L12" s="291"/>
      <c r="M12" s="291"/>
      <c r="N12" s="291"/>
      <c r="O12" s="291"/>
      <c r="P12" s="291"/>
    </row>
    <row r="13" spans="1:16" s="16" customFormat="1" ht="24" customHeight="1">
      <c r="A13" s="11" t="s">
        <v>295</v>
      </c>
      <c r="B13" s="366">
        <v>758</v>
      </c>
      <c r="C13" s="389">
        <v>71.13015095879233</v>
      </c>
      <c r="D13" s="389">
        <v>607.0803753569971</v>
      </c>
      <c r="E13" s="389">
        <v>79.78947368421052</v>
      </c>
      <c r="F13" s="389">
        <v>0.3092615259077927</v>
      </c>
      <c r="G13" s="366"/>
      <c r="H13" s="25" t="s">
        <v>293</v>
      </c>
      <c r="I13" s="366">
        <v>758</v>
      </c>
      <c r="J13" s="25" t="s">
        <v>293</v>
      </c>
      <c r="K13" s="25" t="s">
        <v>293</v>
      </c>
      <c r="L13" s="291"/>
      <c r="M13" s="291"/>
      <c r="N13" s="291"/>
      <c r="O13" s="291"/>
      <c r="P13" s="291"/>
    </row>
    <row r="14" spans="1:16" s="16" customFormat="1" ht="24" customHeight="1">
      <c r="A14" s="11" t="s">
        <v>296</v>
      </c>
      <c r="B14" s="366">
        <v>240</v>
      </c>
      <c r="C14" s="389">
        <v>22.52141982864137</v>
      </c>
      <c r="D14" s="389">
        <v>192.2154222766218</v>
      </c>
      <c r="E14" s="389">
        <v>25.263157894736842</v>
      </c>
      <c r="F14" s="389">
        <v>0.09791921664626684</v>
      </c>
      <c r="G14" s="366"/>
      <c r="H14" s="25" t="s">
        <v>293</v>
      </c>
      <c r="I14" s="366">
        <v>240</v>
      </c>
      <c r="J14" s="25" t="s">
        <v>293</v>
      </c>
      <c r="K14" s="25" t="s">
        <v>293</v>
      </c>
      <c r="L14" s="291"/>
      <c r="M14" s="291"/>
      <c r="N14" s="291"/>
      <c r="O14" s="291"/>
      <c r="P14" s="291"/>
    </row>
    <row r="15" spans="1:16" s="45" customFormat="1" ht="24" customHeight="1">
      <c r="A15" s="11" t="s">
        <v>297</v>
      </c>
      <c r="B15" s="366">
        <v>249</v>
      </c>
      <c r="C15" s="389">
        <v>23.365973072215425</v>
      </c>
      <c r="D15" s="389">
        <v>199.4235006119951</v>
      </c>
      <c r="E15" s="389">
        <v>26.210526315789476</v>
      </c>
      <c r="F15" s="389">
        <v>0.10159118727050184</v>
      </c>
      <c r="G15" s="366"/>
      <c r="H15" s="25" t="s">
        <v>293</v>
      </c>
      <c r="I15" s="366">
        <v>249</v>
      </c>
      <c r="J15" s="25" t="s">
        <v>293</v>
      </c>
      <c r="K15" s="25" t="s">
        <v>293</v>
      </c>
      <c r="L15" s="291"/>
      <c r="M15" s="291"/>
      <c r="N15" s="291"/>
      <c r="O15" s="291"/>
      <c r="P15" s="291"/>
    </row>
    <row r="16" spans="1:16" ht="24" customHeight="1">
      <c r="A16" s="11" t="s">
        <v>298</v>
      </c>
      <c r="B16" s="366">
        <v>284</v>
      </c>
      <c r="C16" s="389">
        <v>26.650346797225623</v>
      </c>
      <c r="D16" s="389">
        <v>227.45491636066913</v>
      </c>
      <c r="E16" s="389">
        <v>29.894736842105264</v>
      </c>
      <c r="F16" s="389">
        <v>0.11587107303141575</v>
      </c>
      <c r="G16" s="366"/>
      <c r="H16" s="25" t="s">
        <v>293</v>
      </c>
      <c r="I16" s="366">
        <v>284</v>
      </c>
      <c r="J16" s="25" t="s">
        <v>293</v>
      </c>
      <c r="K16" s="25" t="s">
        <v>293</v>
      </c>
      <c r="L16" s="291"/>
      <c r="M16" s="291"/>
      <c r="N16" s="291"/>
      <c r="O16" s="291"/>
      <c r="P16" s="291"/>
    </row>
    <row r="17" spans="1:16" ht="24" customHeight="1">
      <c r="A17" s="11" t="s">
        <v>299</v>
      </c>
      <c r="B17" s="366">
        <v>225</v>
      </c>
      <c r="C17" s="389">
        <v>21.113831089351283</v>
      </c>
      <c r="D17" s="389">
        <v>180.20195838433293</v>
      </c>
      <c r="E17" s="389">
        <v>23.684210526315788</v>
      </c>
      <c r="F17" s="389">
        <v>0.09179926560587515</v>
      </c>
      <c r="G17" s="366"/>
      <c r="H17" s="25" t="s">
        <v>293</v>
      </c>
      <c r="I17" s="366">
        <v>225</v>
      </c>
      <c r="J17" s="25" t="s">
        <v>293</v>
      </c>
      <c r="K17" s="25" t="s">
        <v>293</v>
      </c>
      <c r="L17" s="291"/>
      <c r="M17" s="291"/>
      <c r="N17" s="291"/>
      <c r="O17" s="291"/>
      <c r="P17" s="291"/>
    </row>
    <row r="18" spans="1:16" ht="24" customHeight="1" thickBot="1">
      <c r="A18" s="12" t="s">
        <v>300</v>
      </c>
      <c r="B18" s="367">
        <v>215</v>
      </c>
      <c r="C18" s="390">
        <v>20.175438596491226</v>
      </c>
      <c r="D18" s="390">
        <v>172.19298245614033</v>
      </c>
      <c r="E18" s="390">
        <v>22.63157894736842</v>
      </c>
      <c r="F18" s="390">
        <v>0.08771929824561403</v>
      </c>
      <c r="G18" s="367"/>
      <c r="H18" s="210" t="s">
        <v>293</v>
      </c>
      <c r="I18" s="367">
        <v>215</v>
      </c>
      <c r="J18" s="210" t="s">
        <v>293</v>
      </c>
      <c r="K18" s="210" t="s">
        <v>293</v>
      </c>
      <c r="L18" s="291"/>
      <c r="M18" s="291"/>
      <c r="N18" s="291"/>
      <c r="O18" s="291"/>
      <c r="P18" s="291"/>
    </row>
    <row r="19" spans="1:16" s="124" customFormat="1" ht="12" customHeight="1" thickTop="1">
      <c r="A19" s="65" t="s">
        <v>301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2:11" ht="16.5" customHeight="1">
      <c r="B20" s="49"/>
      <c r="C20" s="49"/>
      <c r="D20" s="49"/>
      <c r="E20" s="49"/>
      <c r="F20" s="197"/>
      <c r="H20" s="49"/>
      <c r="I20" s="197"/>
      <c r="J20" s="196"/>
      <c r="K20" s="196"/>
    </row>
    <row r="21" spans="2:11" ht="16.5" customHeight="1">
      <c r="B21" s="49"/>
      <c r="C21" s="49"/>
      <c r="D21" s="49"/>
      <c r="E21" s="49"/>
      <c r="F21" s="197"/>
      <c r="H21" s="49"/>
      <c r="I21" s="197"/>
      <c r="J21" s="196"/>
      <c r="K21" s="196"/>
    </row>
  </sheetData>
  <sheetProtection/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I13" sqref="I13"/>
    </sheetView>
  </sheetViews>
  <sheetFormatPr defaultColWidth="8.88671875" defaultRowHeight="13.5"/>
  <cols>
    <col min="1" max="1" width="14.5546875" style="198" customWidth="1"/>
    <col min="2" max="2" width="8.3359375" style="137" customWidth="1"/>
    <col min="3" max="5" width="8.3359375" style="8" customWidth="1"/>
    <col min="6" max="6" width="8.3359375" style="49" customWidth="1"/>
    <col min="7" max="8" width="8.3359375" style="8" customWidth="1"/>
    <col min="9" max="9" width="8.3359375" style="199" customWidth="1"/>
    <col min="10" max="10" width="2.77734375" style="199" customWidth="1"/>
    <col min="11" max="11" width="8.5546875" style="199" customWidth="1"/>
    <col min="12" max="12" width="8.5546875" style="8" customWidth="1"/>
    <col min="13" max="14" width="8.5546875" style="49" customWidth="1"/>
    <col min="15" max="15" width="8.5546875" style="199" customWidth="1"/>
    <col min="16" max="16" width="8.5546875" style="8" customWidth="1"/>
    <col min="17" max="18" width="8.5546875" style="49" customWidth="1"/>
    <col min="19" max="16384" width="8.88671875" style="49" customWidth="1"/>
  </cols>
  <sheetData>
    <row r="1" spans="1:18" s="192" customFormat="1" ht="45" customHeight="1">
      <c r="A1" s="410" t="s">
        <v>230</v>
      </c>
      <c r="B1" s="410"/>
      <c r="C1" s="410"/>
      <c r="D1" s="410"/>
      <c r="E1" s="410"/>
      <c r="F1" s="410"/>
      <c r="G1" s="410"/>
      <c r="H1" s="410"/>
      <c r="I1" s="410"/>
      <c r="J1" s="212"/>
      <c r="K1" s="455" t="s">
        <v>231</v>
      </c>
      <c r="L1" s="455"/>
      <c r="M1" s="455"/>
      <c r="N1" s="455"/>
      <c r="O1" s="455"/>
      <c r="P1" s="455"/>
      <c r="Q1" s="455"/>
      <c r="R1" s="455"/>
    </row>
    <row r="2" spans="1:18" s="45" customFormat="1" ht="25.5" customHeight="1" thickBot="1">
      <c r="A2" s="65" t="s">
        <v>232</v>
      </c>
      <c r="B2" s="368"/>
      <c r="C2" s="205"/>
      <c r="D2" s="205"/>
      <c r="E2" s="205"/>
      <c r="F2" s="312"/>
      <c r="G2" s="205"/>
      <c r="H2" s="205"/>
      <c r="I2" s="202"/>
      <c r="J2" s="202"/>
      <c r="K2" s="202"/>
      <c r="L2" s="49"/>
      <c r="M2" s="205"/>
      <c r="O2" s="202"/>
      <c r="P2" s="49"/>
      <c r="Q2" s="205"/>
      <c r="R2" s="312" t="s">
        <v>233</v>
      </c>
    </row>
    <row r="3" spans="1:18" s="15" customFormat="1" ht="16.5" customHeight="1" thickTop="1">
      <c r="A3" s="84" t="s">
        <v>69</v>
      </c>
      <c r="B3" s="423" t="s">
        <v>57</v>
      </c>
      <c r="C3" s="409"/>
      <c r="D3" s="409"/>
      <c r="E3" s="424"/>
      <c r="F3" s="416" t="s">
        <v>234</v>
      </c>
      <c r="G3" s="417"/>
      <c r="H3" s="417"/>
      <c r="I3" s="417"/>
      <c r="J3" s="310"/>
      <c r="K3" s="417" t="s">
        <v>235</v>
      </c>
      <c r="L3" s="417"/>
      <c r="M3" s="417"/>
      <c r="N3" s="418"/>
      <c r="O3" s="416" t="s">
        <v>236</v>
      </c>
      <c r="P3" s="417"/>
      <c r="Q3" s="417"/>
      <c r="R3" s="417"/>
    </row>
    <row r="4" spans="1:18" s="15" customFormat="1" ht="16.5" customHeight="1">
      <c r="A4" s="9" t="s">
        <v>70</v>
      </c>
      <c r="B4" s="129" t="s">
        <v>0</v>
      </c>
      <c r="C4" s="9" t="s">
        <v>54</v>
      </c>
      <c r="D4" s="9" t="s">
        <v>55</v>
      </c>
      <c r="E4" s="9" t="s">
        <v>58</v>
      </c>
      <c r="F4" s="129" t="s">
        <v>0</v>
      </c>
      <c r="G4" s="98" t="s">
        <v>54</v>
      </c>
      <c r="H4" s="9" t="s">
        <v>55</v>
      </c>
      <c r="I4" s="100" t="s">
        <v>59</v>
      </c>
      <c r="J4" s="17"/>
      <c r="K4" s="129" t="s">
        <v>0</v>
      </c>
      <c r="L4" s="9" t="s">
        <v>54</v>
      </c>
      <c r="M4" s="9" t="s">
        <v>55</v>
      </c>
      <c r="N4" s="9" t="s">
        <v>59</v>
      </c>
      <c r="O4" s="129" t="s">
        <v>0</v>
      </c>
      <c r="P4" s="9" t="s">
        <v>54</v>
      </c>
      <c r="Q4" s="9" t="s">
        <v>55</v>
      </c>
      <c r="R4" s="17" t="s">
        <v>59</v>
      </c>
    </row>
    <row r="5" spans="1:18" s="15" customFormat="1" ht="16.5" customHeight="1">
      <c r="A5" s="9" t="s">
        <v>71</v>
      </c>
      <c r="B5" s="129"/>
      <c r="C5" s="9"/>
      <c r="D5" s="9"/>
      <c r="E5" s="130" t="s">
        <v>237</v>
      </c>
      <c r="F5" s="129"/>
      <c r="G5" s="130"/>
      <c r="H5" s="9"/>
      <c r="I5" s="102" t="s">
        <v>237</v>
      </c>
      <c r="J5" s="17"/>
      <c r="K5" s="129"/>
      <c r="L5" s="9"/>
      <c r="M5" s="9"/>
      <c r="N5" s="9" t="s">
        <v>21</v>
      </c>
      <c r="O5" s="208"/>
      <c r="P5" s="209" t="s">
        <v>238</v>
      </c>
      <c r="Q5" s="209" t="s">
        <v>239</v>
      </c>
      <c r="R5" s="17" t="s">
        <v>21</v>
      </c>
    </row>
    <row r="6" spans="1:18" s="15" customFormat="1" ht="16.5" customHeight="1">
      <c r="A6" s="95" t="s">
        <v>63</v>
      </c>
      <c r="B6" s="131" t="s">
        <v>5</v>
      </c>
      <c r="C6" s="96" t="s">
        <v>17</v>
      </c>
      <c r="D6" s="96" t="s">
        <v>18</v>
      </c>
      <c r="E6" s="96" t="s">
        <v>240</v>
      </c>
      <c r="F6" s="131" t="s">
        <v>5</v>
      </c>
      <c r="G6" s="132" t="s">
        <v>22</v>
      </c>
      <c r="H6" s="96" t="s">
        <v>18</v>
      </c>
      <c r="I6" s="104" t="s">
        <v>241</v>
      </c>
      <c r="J6" s="17"/>
      <c r="K6" s="131" t="s">
        <v>5</v>
      </c>
      <c r="L6" s="96" t="s">
        <v>22</v>
      </c>
      <c r="M6" s="97" t="s">
        <v>18</v>
      </c>
      <c r="N6" s="132" t="s">
        <v>23</v>
      </c>
      <c r="O6" s="131" t="s">
        <v>5</v>
      </c>
      <c r="P6" s="96" t="s">
        <v>240</v>
      </c>
      <c r="Q6" s="97" t="s">
        <v>241</v>
      </c>
      <c r="R6" s="104" t="s">
        <v>23</v>
      </c>
    </row>
    <row r="7" spans="1:18" s="16" customFormat="1" ht="41.25" customHeight="1">
      <c r="A7" s="9">
        <v>2006</v>
      </c>
      <c r="B7" s="203">
        <v>4</v>
      </c>
      <c r="C7" s="203">
        <v>4</v>
      </c>
      <c r="D7" s="203" t="s">
        <v>66</v>
      </c>
      <c r="E7" s="62" t="s">
        <v>66</v>
      </c>
      <c r="F7" s="62">
        <v>2</v>
      </c>
      <c r="G7" s="62">
        <v>2</v>
      </c>
      <c r="H7" s="62" t="s">
        <v>66</v>
      </c>
      <c r="I7" s="62" t="s">
        <v>66</v>
      </c>
      <c r="J7" s="62"/>
      <c r="K7" s="62">
        <v>2</v>
      </c>
      <c r="L7" s="62">
        <v>2</v>
      </c>
      <c r="M7" s="62" t="s">
        <v>66</v>
      </c>
      <c r="N7" s="62" t="s">
        <v>66</v>
      </c>
      <c r="O7" s="62" t="s">
        <v>66</v>
      </c>
      <c r="P7" s="62" t="s">
        <v>66</v>
      </c>
      <c r="Q7" s="62" t="s">
        <v>66</v>
      </c>
      <c r="R7" s="62" t="s">
        <v>66</v>
      </c>
    </row>
    <row r="8" spans="1:18" s="16" customFormat="1" ht="41.25" customHeight="1">
      <c r="A8" s="9">
        <v>2007</v>
      </c>
      <c r="B8" s="203">
        <v>4</v>
      </c>
      <c r="C8" s="203">
        <v>4</v>
      </c>
      <c r="D8" s="203" t="s">
        <v>66</v>
      </c>
      <c r="E8" s="62" t="s">
        <v>66</v>
      </c>
      <c r="F8" s="62" t="s">
        <v>66</v>
      </c>
      <c r="G8" s="62" t="s">
        <v>66</v>
      </c>
      <c r="H8" s="62" t="s">
        <v>66</v>
      </c>
      <c r="I8" s="62" t="s">
        <v>66</v>
      </c>
      <c r="J8" s="62"/>
      <c r="K8" s="62">
        <v>4</v>
      </c>
      <c r="L8" s="62">
        <v>4</v>
      </c>
      <c r="M8" s="62" t="s">
        <v>66</v>
      </c>
      <c r="N8" s="62" t="s">
        <v>66</v>
      </c>
      <c r="O8" s="62" t="s">
        <v>66</v>
      </c>
      <c r="P8" s="62" t="s">
        <v>66</v>
      </c>
      <c r="Q8" s="62" t="s">
        <v>66</v>
      </c>
      <c r="R8" s="62" t="s">
        <v>66</v>
      </c>
    </row>
    <row r="9" spans="1:18" s="16" customFormat="1" ht="41.25" customHeight="1">
      <c r="A9" s="9">
        <v>2008</v>
      </c>
      <c r="B9" s="279" t="s">
        <v>111</v>
      </c>
      <c r="C9" s="279" t="s">
        <v>111</v>
      </c>
      <c r="D9" s="279" t="s">
        <v>111</v>
      </c>
      <c r="E9" s="279" t="s">
        <v>111</v>
      </c>
      <c r="F9" s="279" t="s">
        <v>111</v>
      </c>
      <c r="G9" s="279" t="s">
        <v>111</v>
      </c>
      <c r="H9" s="279" t="s">
        <v>111</v>
      </c>
      <c r="I9" s="279" t="s">
        <v>111</v>
      </c>
      <c r="J9" s="203"/>
      <c r="K9" s="279" t="s">
        <v>111</v>
      </c>
      <c r="L9" s="279" t="s">
        <v>111</v>
      </c>
      <c r="M9" s="279" t="s">
        <v>111</v>
      </c>
      <c r="N9" s="279" t="s">
        <v>111</v>
      </c>
      <c r="O9" s="279" t="s">
        <v>111</v>
      </c>
      <c r="P9" s="279" t="s">
        <v>111</v>
      </c>
      <c r="Q9" s="279" t="s">
        <v>111</v>
      </c>
      <c r="R9" s="279" t="s">
        <v>111</v>
      </c>
    </row>
    <row r="10" spans="1:18" s="16" customFormat="1" ht="41.25" customHeight="1">
      <c r="A10" s="9">
        <v>2009</v>
      </c>
      <c r="B10" s="279" t="s">
        <v>111</v>
      </c>
      <c r="C10" s="279" t="s">
        <v>111</v>
      </c>
      <c r="D10" s="279" t="s">
        <v>111</v>
      </c>
      <c r="E10" s="279" t="s">
        <v>111</v>
      </c>
      <c r="F10" s="279" t="s">
        <v>111</v>
      </c>
      <c r="G10" s="279" t="s">
        <v>111</v>
      </c>
      <c r="H10" s="279" t="s">
        <v>111</v>
      </c>
      <c r="I10" s="279" t="s">
        <v>111</v>
      </c>
      <c r="J10" s="203"/>
      <c r="K10" s="279" t="s">
        <v>111</v>
      </c>
      <c r="L10" s="279" t="s">
        <v>111</v>
      </c>
      <c r="M10" s="279" t="s">
        <v>111</v>
      </c>
      <c r="N10" s="279" t="s">
        <v>111</v>
      </c>
      <c r="O10" s="279" t="s">
        <v>111</v>
      </c>
      <c r="P10" s="279" t="s">
        <v>111</v>
      </c>
      <c r="Q10" s="279" t="s">
        <v>111</v>
      </c>
      <c r="R10" s="279" t="s">
        <v>111</v>
      </c>
    </row>
    <row r="11" spans="1:18" s="45" customFormat="1" ht="41.25" customHeight="1">
      <c r="A11" s="10">
        <v>2010</v>
      </c>
      <c r="B11" s="279" t="s">
        <v>111</v>
      </c>
      <c r="C11" s="279" t="s">
        <v>111</v>
      </c>
      <c r="D11" s="279" t="s">
        <v>111</v>
      </c>
      <c r="E11" s="279" t="s">
        <v>111</v>
      </c>
      <c r="F11" s="279" t="s">
        <v>111</v>
      </c>
      <c r="G11" s="279" t="s">
        <v>111</v>
      </c>
      <c r="H11" s="279" t="s">
        <v>111</v>
      </c>
      <c r="I11" s="279" t="s">
        <v>111</v>
      </c>
      <c r="J11" s="203"/>
      <c r="K11" s="279" t="s">
        <v>111</v>
      </c>
      <c r="L11" s="279" t="s">
        <v>111</v>
      </c>
      <c r="M11" s="279" t="s">
        <v>111</v>
      </c>
      <c r="N11" s="279" t="s">
        <v>111</v>
      </c>
      <c r="O11" s="279" t="s">
        <v>111</v>
      </c>
      <c r="P11" s="279" t="s">
        <v>111</v>
      </c>
      <c r="Q11" s="279" t="s">
        <v>111</v>
      </c>
      <c r="R11" s="279" t="s">
        <v>111</v>
      </c>
    </row>
    <row r="12" spans="1:18" s="16" customFormat="1" ht="41.25" customHeight="1">
      <c r="A12" s="11" t="s">
        <v>74</v>
      </c>
      <c r="B12" s="279" t="s">
        <v>111</v>
      </c>
      <c r="C12" s="279" t="s">
        <v>111</v>
      </c>
      <c r="D12" s="279" t="s">
        <v>111</v>
      </c>
      <c r="E12" s="279" t="s">
        <v>111</v>
      </c>
      <c r="F12" s="279" t="s">
        <v>111</v>
      </c>
      <c r="G12" s="279" t="s">
        <v>111</v>
      </c>
      <c r="H12" s="279" t="s">
        <v>111</v>
      </c>
      <c r="I12" s="279" t="s">
        <v>111</v>
      </c>
      <c r="J12" s="203"/>
      <c r="K12" s="279" t="s">
        <v>111</v>
      </c>
      <c r="L12" s="279" t="s">
        <v>111</v>
      </c>
      <c r="M12" s="279" t="s">
        <v>111</v>
      </c>
      <c r="N12" s="279" t="s">
        <v>111</v>
      </c>
      <c r="O12" s="279" t="s">
        <v>111</v>
      </c>
      <c r="P12" s="279" t="s">
        <v>111</v>
      </c>
      <c r="Q12" s="279" t="s">
        <v>111</v>
      </c>
      <c r="R12" s="279" t="s">
        <v>111</v>
      </c>
    </row>
    <row r="13" spans="1:18" s="16" customFormat="1" ht="41.25" customHeight="1">
      <c r="A13" s="11" t="s">
        <v>75</v>
      </c>
      <c r="B13" s="279" t="s">
        <v>111</v>
      </c>
      <c r="C13" s="279" t="s">
        <v>111</v>
      </c>
      <c r="D13" s="279" t="s">
        <v>111</v>
      </c>
      <c r="E13" s="279" t="s">
        <v>111</v>
      </c>
      <c r="F13" s="279" t="s">
        <v>111</v>
      </c>
      <c r="G13" s="279" t="s">
        <v>111</v>
      </c>
      <c r="H13" s="279" t="s">
        <v>111</v>
      </c>
      <c r="I13" s="279" t="s">
        <v>111</v>
      </c>
      <c r="J13" s="203"/>
      <c r="K13" s="279" t="s">
        <v>111</v>
      </c>
      <c r="L13" s="279" t="s">
        <v>111</v>
      </c>
      <c r="M13" s="279" t="s">
        <v>111</v>
      </c>
      <c r="N13" s="279" t="s">
        <v>111</v>
      </c>
      <c r="O13" s="279" t="s">
        <v>111</v>
      </c>
      <c r="P13" s="279" t="s">
        <v>111</v>
      </c>
      <c r="Q13" s="279" t="s">
        <v>111</v>
      </c>
      <c r="R13" s="279" t="s">
        <v>111</v>
      </c>
    </row>
    <row r="14" spans="1:18" s="16" customFormat="1" ht="41.25" customHeight="1">
      <c r="A14" s="11" t="s">
        <v>76</v>
      </c>
      <c r="B14" s="279" t="s">
        <v>111</v>
      </c>
      <c r="C14" s="279" t="s">
        <v>111</v>
      </c>
      <c r="D14" s="279" t="s">
        <v>111</v>
      </c>
      <c r="E14" s="279" t="s">
        <v>111</v>
      </c>
      <c r="F14" s="279" t="s">
        <v>111</v>
      </c>
      <c r="G14" s="279" t="s">
        <v>111</v>
      </c>
      <c r="H14" s="279" t="s">
        <v>111</v>
      </c>
      <c r="I14" s="279" t="s">
        <v>111</v>
      </c>
      <c r="J14" s="203"/>
      <c r="K14" s="279" t="s">
        <v>111</v>
      </c>
      <c r="L14" s="279" t="s">
        <v>111</v>
      </c>
      <c r="M14" s="279" t="s">
        <v>111</v>
      </c>
      <c r="N14" s="279" t="s">
        <v>111</v>
      </c>
      <c r="O14" s="279" t="s">
        <v>111</v>
      </c>
      <c r="P14" s="279" t="s">
        <v>111</v>
      </c>
      <c r="Q14" s="279" t="s">
        <v>111</v>
      </c>
      <c r="R14" s="279" t="s">
        <v>111</v>
      </c>
    </row>
    <row r="15" spans="1:18" s="45" customFormat="1" ht="41.25" customHeight="1">
      <c r="A15" s="11" t="s">
        <v>77</v>
      </c>
      <c r="B15" s="279" t="s">
        <v>111</v>
      </c>
      <c r="C15" s="279" t="s">
        <v>111</v>
      </c>
      <c r="D15" s="279" t="s">
        <v>111</v>
      </c>
      <c r="E15" s="279" t="s">
        <v>111</v>
      </c>
      <c r="F15" s="279" t="s">
        <v>111</v>
      </c>
      <c r="G15" s="279" t="s">
        <v>111</v>
      </c>
      <c r="H15" s="279" t="s">
        <v>111</v>
      </c>
      <c r="I15" s="279" t="s">
        <v>111</v>
      </c>
      <c r="J15" s="203"/>
      <c r="K15" s="279" t="s">
        <v>111</v>
      </c>
      <c r="L15" s="279" t="s">
        <v>111</v>
      </c>
      <c r="M15" s="279" t="s">
        <v>111</v>
      </c>
      <c r="N15" s="279" t="s">
        <v>111</v>
      </c>
      <c r="O15" s="279" t="s">
        <v>111</v>
      </c>
      <c r="P15" s="279" t="s">
        <v>111</v>
      </c>
      <c r="Q15" s="279" t="s">
        <v>111</v>
      </c>
      <c r="R15" s="279" t="s">
        <v>111</v>
      </c>
    </row>
    <row r="16" spans="1:18" ht="41.25" customHeight="1">
      <c r="A16" s="11" t="s">
        <v>78</v>
      </c>
      <c r="B16" s="279" t="s">
        <v>111</v>
      </c>
      <c r="C16" s="279" t="s">
        <v>111</v>
      </c>
      <c r="D16" s="279" t="s">
        <v>111</v>
      </c>
      <c r="E16" s="279" t="s">
        <v>111</v>
      </c>
      <c r="F16" s="279" t="s">
        <v>111</v>
      </c>
      <c r="G16" s="279" t="s">
        <v>111</v>
      </c>
      <c r="H16" s="279" t="s">
        <v>111</v>
      </c>
      <c r="I16" s="279" t="s">
        <v>111</v>
      </c>
      <c r="J16" s="203"/>
      <c r="K16" s="279" t="s">
        <v>111</v>
      </c>
      <c r="L16" s="279" t="s">
        <v>111</v>
      </c>
      <c r="M16" s="279" t="s">
        <v>111</v>
      </c>
      <c r="N16" s="279" t="s">
        <v>111</v>
      </c>
      <c r="O16" s="279" t="s">
        <v>111</v>
      </c>
      <c r="P16" s="279" t="s">
        <v>111</v>
      </c>
      <c r="Q16" s="279" t="s">
        <v>111</v>
      </c>
      <c r="R16" s="279" t="s">
        <v>111</v>
      </c>
    </row>
    <row r="17" spans="1:18" ht="41.25" customHeight="1">
      <c r="A17" s="11" t="s">
        <v>79</v>
      </c>
      <c r="B17" s="279" t="s">
        <v>111</v>
      </c>
      <c r="C17" s="279" t="s">
        <v>111</v>
      </c>
      <c r="D17" s="279" t="s">
        <v>111</v>
      </c>
      <c r="E17" s="279" t="s">
        <v>111</v>
      </c>
      <c r="F17" s="279" t="s">
        <v>111</v>
      </c>
      <c r="G17" s="279" t="s">
        <v>111</v>
      </c>
      <c r="H17" s="279" t="s">
        <v>111</v>
      </c>
      <c r="I17" s="279" t="s">
        <v>111</v>
      </c>
      <c r="J17" s="203"/>
      <c r="K17" s="279" t="s">
        <v>111</v>
      </c>
      <c r="L17" s="279" t="s">
        <v>111</v>
      </c>
      <c r="M17" s="279" t="s">
        <v>111</v>
      </c>
      <c r="N17" s="279" t="s">
        <v>111</v>
      </c>
      <c r="O17" s="279" t="s">
        <v>111</v>
      </c>
      <c r="P17" s="279" t="s">
        <v>111</v>
      </c>
      <c r="Q17" s="279" t="s">
        <v>111</v>
      </c>
      <c r="R17" s="279" t="s">
        <v>111</v>
      </c>
    </row>
    <row r="18" spans="1:18" ht="41.25" customHeight="1" thickBot="1">
      <c r="A18" s="12" t="s">
        <v>80</v>
      </c>
      <c r="B18" s="292" t="s">
        <v>111</v>
      </c>
      <c r="C18" s="292" t="s">
        <v>111</v>
      </c>
      <c r="D18" s="292" t="s">
        <v>111</v>
      </c>
      <c r="E18" s="292" t="s">
        <v>111</v>
      </c>
      <c r="F18" s="292" t="s">
        <v>111</v>
      </c>
      <c r="G18" s="292" t="s">
        <v>111</v>
      </c>
      <c r="H18" s="292" t="s">
        <v>111</v>
      </c>
      <c r="I18" s="292" t="s">
        <v>111</v>
      </c>
      <c r="J18" s="369"/>
      <c r="K18" s="292" t="s">
        <v>111</v>
      </c>
      <c r="L18" s="292" t="s">
        <v>111</v>
      </c>
      <c r="M18" s="292" t="s">
        <v>111</v>
      </c>
      <c r="N18" s="292" t="s">
        <v>111</v>
      </c>
      <c r="O18" s="292" t="s">
        <v>111</v>
      </c>
      <c r="P18" s="292" t="s">
        <v>111</v>
      </c>
      <c r="Q18" s="292" t="s">
        <v>111</v>
      </c>
      <c r="R18" s="292" t="s">
        <v>111</v>
      </c>
    </row>
    <row r="19" spans="1:16" s="124" customFormat="1" ht="12" customHeight="1" thickTop="1">
      <c r="A19" s="65" t="s">
        <v>81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9"/>
  <sheetViews>
    <sheetView zoomScalePageLayoutView="0" workbookViewId="0" topLeftCell="A1">
      <pane xSplit="1" ySplit="6" topLeftCell="E10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G16" sqref="G16"/>
    </sheetView>
  </sheetViews>
  <sheetFormatPr defaultColWidth="8.88671875" defaultRowHeight="13.5"/>
  <cols>
    <col min="1" max="1" width="14.5546875" style="49" customWidth="1"/>
    <col min="2" max="2" width="9.88671875" style="137" customWidth="1"/>
    <col min="3" max="3" width="13.5546875" style="8" customWidth="1"/>
    <col min="4" max="8" width="9.88671875" style="8" customWidth="1"/>
    <col min="9" max="9" width="2.77734375" style="8" customWidth="1"/>
    <col min="10" max="14" width="8.99609375" style="8" customWidth="1"/>
    <col min="15" max="17" width="8.99609375" style="49" customWidth="1"/>
    <col min="18" max="16384" width="8.88671875" style="49" customWidth="1"/>
  </cols>
  <sheetData>
    <row r="1" spans="1:17" ht="45" customHeight="1">
      <c r="A1" s="410" t="s">
        <v>242</v>
      </c>
      <c r="B1" s="410"/>
      <c r="C1" s="410"/>
      <c r="D1" s="410"/>
      <c r="E1" s="410"/>
      <c r="F1" s="410"/>
      <c r="G1" s="410"/>
      <c r="H1" s="410"/>
      <c r="I1" s="212"/>
      <c r="J1" s="456" t="s">
        <v>243</v>
      </c>
      <c r="K1" s="456"/>
      <c r="L1" s="456"/>
      <c r="M1" s="456"/>
      <c r="N1" s="456"/>
      <c r="O1" s="456"/>
      <c r="P1" s="456"/>
      <c r="Q1" s="456"/>
    </row>
    <row r="2" spans="1:17" s="45" customFormat="1" ht="25.5" customHeight="1" thickBot="1">
      <c r="A2" s="370" t="s">
        <v>244</v>
      </c>
      <c r="B2" s="368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49"/>
      <c r="N2" s="205"/>
      <c r="O2" s="312"/>
      <c r="Q2" s="312" t="s">
        <v>245</v>
      </c>
    </row>
    <row r="3" spans="1:17" s="15" customFormat="1" ht="16.5" customHeight="1" thickTop="1">
      <c r="A3" s="84" t="s">
        <v>246</v>
      </c>
      <c r="B3" s="423" t="s">
        <v>60</v>
      </c>
      <c r="C3" s="409"/>
      <c r="D3" s="424"/>
      <c r="E3" s="416" t="s">
        <v>247</v>
      </c>
      <c r="F3" s="417"/>
      <c r="G3" s="418"/>
      <c r="H3" s="184" t="s">
        <v>248</v>
      </c>
      <c r="I3" s="371"/>
      <c r="J3" s="417" t="s">
        <v>249</v>
      </c>
      <c r="K3" s="418"/>
      <c r="L3" s="417" t="s">
        <v>250</v>
      </c>
      <c r="M3" s="417"/>
      <c r="N3" s="418"/>
      <c r="O3" s="416" t="s">
        <v>251</v>
      </c>
      <c r="P3" s="417"/>
      <c r="Q3" s="417"/>
    </row>
    <row r="4" spans="1:17" s="15" customFormat="1" ht="16.5" customHeight="1">
      <c r="A4" s="9" t="s">
        <v>252</v>
      </c>
      <c r="B4" s="127" t="s">
        <v>253</v>
      </c>
      <c r="C4" s="98" t="s">
        <v>45</v>
      </c>
      <c r="D4" s="98" t="s">
        <v>24</v>
      </c>
      <c r="E4" s="98" t="s">
        <v>61</v>
      </c>
      <c r="F4" s="94" t="s">
        <v>15</v>
      </c>
      <c r="G4" s="98" t="s">
        <v>24</v>
      </c>
      <c r="H4" s="94" t="s">
        <v>61</v>
      </c>
      <c r="I4" s="17"/>
      <c r="J4" s="93" t="s">
        <v>15</v>
      </c>
      <c r="K4" s="93" t="s">
        <v>24</v>
      </c>
      <c r="L4" s="93" t="s">
        <v>62</v>
      </c>
      <c r="M4" s="93" t="s">
        <v>15</v>
      </c>
      <c r="N4" s="98" t="s">
        <v>24</v>
      </c>
      <c r="O4" s="94" t="s">
        <v>62</v>
      </c>
      <c r="P4" s="98" t="s">
        <v>15</v>
      </c>
      <c r="Q4" s="100" t="s">
        <v>24</v>
      </c>
    </row>
    <row r="5" spans="1:17" s="15" customFormat="1" ht="16.5" customHeight="1">
      <c r="A5" s="9" t="s">
        <v>254</v>
      </c>
      <c r="B5" s="127" t="s">
        <v>255</v>
      </c>
      <c r="C5" s="223"/>
      <c r="D5" s="130" t="s">
        <v>26</v>
      </c>
      <c r="E5" s="9" t="s">
        <v>25</v>
      </c>
      <c r="F5" s="9"/>
      <c r="G5" s="130" t="s">
        <v>26</v>
      </c>
      <c r="H5" s="17" t="s">
        <v>25</v>
      </c>
      <c r="I5" s="17"/>
      <c r="J5" s="9"/>
      <c r="K5" s="9" t="s">
        <v>26</v>
      </c>
      <c r="L5" s="17" t="s">
        <v>25</v>
      </c>
      <c r="M5" s="130"/>
      <c r="N5" s="9" t="s">
        <v>26</v>
      </c>
      <c r="O5" s="17" t="s">
        <v>25</v>
      </c>
      <c r="P5" s="130"/>
      <c r="Q5" s="102" t="s">
        <v>26</v>
      </c>
    </row>
    <row r="6" spans="1:17" s="15" customFormat="1" ht="16.5" customHeight="1">
      <c r="A6" s="95" t="s">
        <v>63</v>
      </c>
      <c r="B6" s="207" t="s">
        <v>256</v>
      </c>
      <c r="C6" s="132" t="s">
        <v>257</v>
      </c>
      <c r="D6" s="132" t="s">
        <v>258</v>
      </c>
      <c r="E6" s="96" t="s">
        <v>259</v>
      </c>
      <c r="F6" s="96" t="s">
        <v>10</v>
      </c>
      <c r="G6" s="132" t="s">
        <v>258</v>
      </c>
      <c r="H6" s="201" t="s">
        <v>260</v>
      </c>
      <c r="I6" s="195"/>
      <c r="J6" s="96" t="s">
        <v>10</v>
      </c>
      <c r="K6" s="96" t="s">
        <v>258</v>
      </c>
      <c r="L6" s="201" t="s">
        <v>260</v>
      </c>
      <c r="M6" s="206" t="s">
        <v>10</v>
      </c>
      <c r="N6" s="206" t="s">
        <v>258</v>
      </c>
      <c r="O6" s="201" t="s">
        <v>260</v>
      </c>
      <c r="P6" s="132" t="s">
        <v>257</v>
      </c>
      <c r="Q6" s="104" t="s">
        <v>258</v>
      </c>
    </row>
    <row r="7" spans="1:17" s="16" customFormat="1" ht="39.75" customHeight="1">
      <c r="A7" s="9">
        <v>2006</v>
      </c>
      <c r="B7" s="24">
        <v>28</v>
      </c>
      <c r="C7" s="62">
        <v>9954</v>
      </c>
      <c r="D7" s="62">
        <v>17566</v>
      </c>
      <c r="E7" s="24" t="s">
        <v>66</v>
      </c>
      <c r="F7" s="24" t="s">
        <v>66</v>
      </c>
      <c r="G7" s="24" t="s">
        <v>66</v>
      </c>
      <c r="H7" s="26">
        <v>21</v>
      </c>
      <c r="I7" s="26"/>
      <c r="J7" s="26">
        <v>7971</v>
      </c>
      <c r="K7" s="26">
        <v>14068</v>
      </c>
      <c r="L7" s="24" t="s">
        <v>66</v>
      </c>
      <c r="M7" s="24" t="s">
        <v>66</v>
      </c>
      <c r="N7" s="24" t="s">
        <v>66</v>
      </c>
      <c r="O7" s="26">
        <v>7</v>
      </c>
      <c r="P7" s="26">
        <v>1983</v>
      </c>
      <c r="Q7" s="26">
        <v>3498</v>
      </c>
    </row>
    <row r="8" spans="1:17" s="16" customFormat="1" ht="39.75" customHeight="1">
      <c r="A8" s="9">
        <v>2007</v>
      </c>
      <c r="B8" s="24">
        <v>20</v>
      </c>
      <c r="C8" s="62">
        <v>6287</v>
      </c>
      <c r="D8" s="62">
        <v>11578</v>
      </c>
      <c r="E8" s="24" t="s">
        <v>261</v>
      </c>
      <c r="F8" s="24" t="s">
        <v>261</v>
      </c>
      <c r="G8" s="24" t="s">
        <v>261</v>
      </c>
      <c r="H8" s="26">
        <v>15</v>
      </c>
      <c r="I8" s="26"/>
      <c r="J8" s="26">
        <v>4650</v>
      </c>
      <c r="K8" s="26">
        <v>8480</v>
      </c>
      <c r="L8" s="24" t="s">
        <v>261</v>
      </c>
      <c r="M8" s="24" t="s">
        <v>261</v>
      </c>
      <c r="N8" s="24" t="s">
        <v>261</v>
      </c>
      <c r="O8" s="26">
        <v>5</v>
      </c>
      <c r="P8" s="26">
        <v>1637</v>
      </c>
      <c r="Q8" s="26">
        <v>3098</v>
      </c>
    </row>
    <row r="9" spans="1:17" s="16" customFormat="1" ht="39.75" customHeight="1">
      <c r="A9" s="9">
        <v>2008</v>
      </c>
      <c r="B9" s="24">
        <v>20</v>
      </c>
      <c r="C9" s="24">
        <v>6400</v>
      </c>
      <c r="D9" s="24">
        <v>11678</v>
      </c>
      <c r="E9" s="24" t="s">
        <v>261</v>
      </c>
      <c r="F9" s="24" t="s">
        <v>261</v>
      </c>
      <c r="G9" s="24" t="s">
        <v>261</v>
      </c>
      <c r="H9" s="24">
        <v>15</v>
      </c>
      <c r="I9" s="24"/>
      <c r="J9" s="24">
        <v>4733</v>
      </c>
      <c r="K9" s="24">
        <v>8563</v>
      </c>
      <c r="L9" s="24" t="s">
        <v>261</v>
      </c>
      <c r="M9" s="24" t="s">
        <v>261</v>
      </c>
      <c r="N9" s="24" t="s">
        <v>261</v>
      </c>
      <c r="O9" s="24">
        <v>5</v>
      </c>
      <c r="P9" s="24">
        <v>1667</v>
      </c>
      <c r="Q9" s="24">
        <v>3115</v>
      </c>
    </row>
    <row r="10" spans="1:17" s="16" customFormat="1" ht="39.75" customHeight="1">
      <c r="A10" s="9">
        <v>2009</v>
      </c>
      <c r="B10" s="24">
        <v>20</v>
      </c>
      <c r="C10" s="24">
        <v>6888</v>
      </c>
      <c r="D10" s="24">
        <v>12270</v>
      </c>
      <c r="E10" s="24" t="s">
        <v>261</v>
      </c>
      <c r="F10" s="24" t="s">
        <v>261</v>
      </c>
      <c r="G10" s="24" t="s">
        <v>261</v>
      </c>
      <c r="H10" s="24">
        <v>13</v>
      </c>
      <c r="I10" s="24"/>
      <c r="J10" s="24">
        <v>4332</v>
      </c>
      <c r="K10" s="24">
        <v>8030</v>
      </c>
      <c r="L10" s="24" t="s">
        <v>261</v>
      </c>
      <c r="M10" s="24" t="s">
        <v>261</v>
      </c>
      <c r="N10" s="24" t="s">
        <v>261</v>
      </c>
      <c r="O10" s="24">
        <v>7</v>
      </c>
      <c r="P10" s="24">
        <v>2556</v>
      </c>
      <c r="Q10" s="24">
        <v>4240</v>
      </c>
    </row>
    <row r="11" spans="1:17" s="45" customFormat="1" ht="39.75" customHeight="1">
      <c r="A11" s="10">
        <v>2010</v>
      </c>
      <c r="B11" s="20">
        <f>SUM(B12:B18)</f>
        <v>23</v>
      </c>
      <c r="C11" s="20">
        <f>SUM(C12:C18)</f>
        <v>6888.03076923077</v>
      </c>
      <c r="D11" s="20">
        <f>SUM(D12:D18)</f>
        <v>12270.307692307693</v>
      </c>
      <c r="E11" s="385"/>
      <c r="F11" s="385"/>
      <c r="G11" s="385"/>
      <c r="H11" s="20">
        <f>SUM(H12:H18)</f>
        <v>13</v>
      </c>
      <c r="I11" s="20"/>
      <c r="J11" s="20">
        <v>4332</v>
      </c>
      <c r="K11" s="20">
        <v>8030</v>
      </c>
      <c r="L11" s="20" t="s">
        <v>261</v>
      </c>
      <c r="M11" s="20" t="s">
        <v>261</v>
      </c>
      <c r="N11" s="20" t="s">
        <v>261</v>
      </c>
      <c r="O11" s="20">
        <v>10</v>
      </c>
      <c r="P11" s="20">
        <v>2556</v>
      </c>
      <c r="Q11" s="20">
        <v>4240</v>
      </c>
    </row>
    <row r="12" spans="1:17" s="375" customFormat="1" ht="39.75" customHeight="1">
      <c r="A12" s="372" t="s">
        <v>262</v>
      </c>
      <c r="B12" s="373">
        <f>SUM(H12,O12)</f>
        <v>6</v>
      </c>
      <c r="C12" s="373">
        <f>SUM(J12,P12)</f>
        <v>1611.2307692307693</v>
      </c>
      <c r="D12" s="373">
        <f>SUM(K12,Q12)</f>
        <v>2737.6923076923076</v>
      </c>
      <c r="E12" s="374" t="s">
        <v>261</v>
      </c>
      <c r="F12" s="374" t="s">
        <v>261</v>
      </c>
      <c r="G12" s="374" t="s">
        <v>261</v>
      </c>
      <c r="H12" s="373">
        <v>1</v>
      </c>
      <c r="I12" s="373"/>
      <c r="J12" s="373">
        <f>(J11/H11)*H12</f>
        <v>333.2307692307692</v>
      </c>
      <c r="K12" s="373">
        <f>(K11/H11)*H12</f>
        <v>617.6923076923077</v>
      </c>
      <c r="L12" s="374" t="s">
        <v>261</v>
      </c>
      <c r="M12" s="374" t="s">
        <v>261</v>
      </c>
      <c r="N12" s="374" t="s">
        <v>261</v>
      </c>
      <c r="O12" s="373">
        <v>5</v>
      </c>
      <c r="P12" s="373">
        <f>(P11/O11)*O12</f>
        <v>1278</v>
      </c>
      <c r="Q12" s="373">
        <f>(Q11/O11)*O12</f>
        <v>2120</v>
      </c>
    </row>
    <row r="13" spans="1:17" s="375" customFormat="1" ht="39.75" customHeight="1">
      <c r="A13" s="372" t="s">
        <v>263</v>
      </c>
      <c r="B13" s="373">
        <f aca="true" t="shared" si="0" ref="B13:B18">SUM(H13,O13)</f>
        <v>7</v>
      </c>
      <c r="C13" s="373">
        <f aca="true" t="shared" si="1" ref="C13:D18">SUM(J13,P13)</f>
        <v>2099.8</v>
      </c>
      <c r="D13" s="373">
        <f t="shared" si="1"/>
        <v>3742.769230769231</v>
      </c>
      <c r="E13" s="374" t="s">
        <v>261</v>
      </c>
      <c r="F13" s="374" t="s">
        <v>261</v>
      </c>
      <c r="G13" s="374" t="s">
        <v>261</v>
      </c>
      <c r="H13" s="373">
        <v>4</v>
      </c>
      <c r="I13" s="373"/>
      <c r="J13" s="373">
        <v>1333</v>
      </c>
      <c r="K13" s="373">
        <f aca="true" t="shared" si="2" ref="K13:K18">(K12/H12)*H13</f>
        <v>2470.769230769231</v>
      </c>
      <c r="L13" s="374" t="s">
        <v>261</v>
      </c>
      <c r="M13" s="374" t="s">
        <v>261</v>
      </c>
      <c r="N13" s="374" t="s">
        <v>261</v>
      </c>
      <c r="O13" s="373">
        <v>3</v>
      </c>
      <c r="P13" s="373">
        <f>(P12/O12)*O13</f>
        <v>766.8</v>
      </c>
      <c r="Q13" s="373">
        <f>(Q12/O12)*O13</f>
        <v>1272</v>
      </c>
    </row>
    <row r="14" spans="1:17" s="375" customFormat="1" ht="39.75" customHeight="1">
      <c r="A14" s="372" t="s">
        <v>264</v>
      </c>
      <c r="B14" s="373">
        <f t="shared" si="0"/>
        <v>2</v>
      </c>
      <c r="C14" s="373">
        <f t="shared" si="1"/>
        <v>666</v>
      </c>
      <c r="D14" s="373">
        <f t="shared" si="1"/>
        <v>1235.3846153846155</v>
      </c>
      <c r="E14" s="374" t="s">
        <v>261</v>
      </c>
      <c r="F14" s="374" t="s">
        <v>261</v>
      </c>
      <c r="G14" s="374" t="s">
        <v>261</v>
      </c>
      <c r="H14" s="373">
        <v>2</v>
      </c>
      <c r="I14" s="373"/>
      <c r="J14" s="373">
        <v>666</v>
      </c>
      <c r="K14" s="373">
        <f t="shared" si="2"/>
        <v>1235.3846153846155</v>
      </c>
      <c r="L14" s="374" t="s">
        <v>261</v>
      </c>
      <c r="M14" s="374" t="s">
        <v>261</v>
      </c>
      <c r="N14" s="374" t="s">
        <v>261</v>
      </c>
      <c r="O14" s="374" t="s">
        <v>261</v>
      </c>
      <c r="P14" s="374" t="s">
        <v>261</v>
      </c>
      <c r="Q14" s="374" t="s">
        <v>261</v>
      </c>
    </row>
    <row r="15" spans="1:17" s="376" customFormat="1" ht="39.75" customHeight="1">
      <c r="A15" s="372" t="s">
        <v>265</v>
      </c>
      <c r="B15" s="373">
        <f t="shared" si="0"/>
        <v>1</v>
      </c>
      <c r="C15" s="373">
        <f t="shared" si="1"/>
        <v>333</v>
      </c>
      <c r="D15" s="373">
        <f t="shared" si="1"/>
        <v>617.6923076923077</v>
      </c>
      <c r="E15" s="374" t="s">
        <v>261</v>
      </c>
      <c r="F15" s="374" t="s">
        <v>261</v>
      </c>
      <c r="G15" s="374" t="s">
        <v>261</v>
      </c>
      <c r="H15" s="373">
        <v>1</v>
      </c>
      <c r="I15" s="373"/>
      <c r="J15" s="373">
        <v>333</v>
      </c>
      <c r="K15" s="373">
        <f t="shared" si="2"/>
        <v>617.6923076923077</v>
      </c>
      <c r="L15" s="374" t="s">
        <v>261</v>
      </c>
      <c r="M15" s="374" t="s">
        <v>261</v>
      </c>
      <c r="N15" s="374" t="s">
        <v>261</v>
      </c>
      <c r="O15" s="374" t="s">
        <v>261</v>
      </c>
      <c r="P15" s="374" t="s">
        <v>261</v>
      </c>
      <c r="Q15" s="374" t="s">
        <v>261</v>
      </c>
    </row>
    <row r="16" spans="1:17" s="378" customFormat="1" ht="39.75" customHeight="1">
      <c r="A16" s="372" t="s">
        <v>266</v>
      </c>
      <c r="B16" s="373">
        <f t="shared" si="0"/>
        <v>2</v>
      </c>
      <c r="C16" s="373">
        <v>533</v>
      </c>
      <c r="D16" s="373">
        <v>940</v>
      </c>
      <c r="E16" s="374" t="s">
        <v>261</v>
      </c>
      <c r="F16" s="374" t="s">
        <v>261</v>
      </c>
      <c r="G16" s="374" t="s">
        <v>261</v>
      </c>
      <c r="H16" s="377">
        <v>1</v>
      </c>
      <c r="I16" s="377"/>
      <c r="J16" s="373">
        <f>(J15/H15)*H16</f>
        <v>333</v>
      </c>
      <c r="K16" s="373">
        <f t="shared" si="2"/>
        <v>617.6923076923077</v>
      </c>
      <c r="L16" s="374" t="s">
        <v>261</v>
      </c>
      <c r="M16" s="374" t="s">
        <v>261</v>
      </c>
      <c r="N16" s="374" t="s">
        <v>261</v>
      </c>
      <c r="O16" s="374">
        <v>1</v>
      </c>
      <c r="P16" s="374">
        <v>200</v>
      </c>
      <c r="Q16" s="374">
        <v>322</v>
      </c>
    </row>
    <row r="17" spans="1:17" s="378" customFormat="1" ht="39.75" customHeight="1">
      <c r="A17" s="372" t="s">
        <v>267</v>
      </c>
      <c r="B17" s="373">
        <f t="shared" si="0"/>
        <v>3</v>
      </c>
      <c r="C17" s="373">
        <f t="shared" si="1"/>
        <v>978</v>
      </c>
      <c r="D17" s="373">
        <f t="shared" si="1"/>
        <v>1761.3846153846155</v>
      </c>
      <c r="E17" s="374" t="s">
        <v>261</v>
      </c>
      <c r="F17" s="374" t="s">
        <v>261</v>
      </c>
      <c r="G17" s="374" t="s">
        <v>261</v>
      </c>
      <c r="H17" s="377">
        <v>2</v>
      </c>
      <c r="I17" s="377"/>
      <c r="J17" s="373">
        <v>667</v>
      </c>
      <c r="K17" s="373">
        <f t="shared" si="2"/>
        <v>1235.3846153846155</v>
      </c>
      <c r="L17" s="374" t="s">
        <v>261</v>
      </c>
      <c r="M17" s="374" t="s">
        <v>261</v>
      </c>
      <c r="N17" s="374" t="s">
        <v>261</v>
      </c>
      <c r="O17" s="374">
        <v>1</v>
      </c>
      <c r="P17" s="374">
        <v>311</v>
      </c>
      <c r="Q17" s="374">
        <v>526</v>
      </c>
    </row>
    <row r="18" spans="1:17" s="378" customFormat="1" ht="39.75" customHeight="1" thickBot="1">
      <c r="A18" s="379" t="s">
        <v>268</v>
      </c>
      <c r="B18" s="380">
        <f t="shared" si="0"/>
        <v>2</v>
      </c>
      <c r="C18" s="380">
        <f t="shared" si="1"/>
        <v>667</v>
      </c>
      <c r="D18" s="380">
        <f t="shared" si="1"/>
        <v>1235.3846153846155</v>
      </c>
      <c r="E18" s="381" t="s">
        <v>261</v>
      </c>
      <c r="F18" s="381" t="s">
        <v>261</v>
      </c>
      <c r="G18" s="381" t="s">
        <v>261</v>
      </c>
      <c r="H18" s="382">
        <v>2</v>
      </c>
      <c r="I18" s="382"/>
      <c r="J18" s="380">
        <v>667</v>
      </c>
      <c r="K18" s="380">
        <f t="shared" si="2"/>
        <v>1235.3846153846155</v>
      </c>
      <c r="L18" s="381" t="s">
        <v>261</v>
      </c>
      <c r="M18" s="381" t="s">
        <v>261</v>
      </c>
      <c r="N18" s="381" t="s">
        <v>261</v>
      </c>
      <c r="O18" s="381" t="s">
        <v>261</v>
      </c>
      <c r="P18" s="381" t="s">
        <v>261</v>
      </c>
      <c r="Q18" s="381" t="s">
        <v>261</v>
      </c>
    </row>
    <row r="19" spans="1:16" s="124" customFormat="1" ht="12" customHeight="1" thickTop="1">
      <c r="A19" s="65" t="s">
        <v>269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2:17" ht="15.75" customHeight="1"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2:17" ht="14.25"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2:17" ht="14.25">
      <c r="B22" s="204"/>
      <c r="C22" s="383"/>
      <c r="D22" s="47"/>
      <c r="E22" s="47"/>
      <c r="F22" s="47"/>
      <c r="G22" s="47"/>
      <c r="H22" s="153"/>
      <c r="I22" s="153"/>
      <c r="J22" s="153"/>
      <c r="K22" s="153"/>
      <c r="P22" s="197"/>
      <c r="Q22" s="197"/>
    </row>
    <row r="23" spans="2:17" ht="13.5">
      <c r="B23" s="204"/>
      <c r="C23" s="26"/>
      <c r="D23" s="47"/>
      <c r="E23" s="47"/>
      <c r="F23" s="47"/>
      <c r="G23" s="47"/>
      <c r="H23" s="153"/>
      <c r="I23" s="153"/>
      <c r="J23" s="153"/>
      <c r="K23" s="153"/>
      <c r="P23" s="197"/>
      <c r="Q23" s="197"/>
    </row>
    <row r="24" spans="2:17" ht="13.5">
      <c r="B24" s="204"/>
      <c r="C24" s="26"/>
      <c r="D24" s="47"/>
      <c r="E24" s="47"/>
      <c r="F24" s="47"/>
      <c r="G24" s="47"/>
      <c r="H24" s="153"/>
      <c r="I24" s="153"/>
      <c r="J24" s="153"/>
      <c r="K24" s="153"/>
      <c r="P24" s="197"/>
      <c r="Q24" s="197"/>
    </row>
    <row r="25" spans="2:17" ht="13.5">
      <c r="B25" s="204"/>
      <c r="C25" s="26"/>
      <c r="D25" s="47"/>
      <c r="E25" s="47"/>
      <c r="F25" s="47"/>
      <c r="G25" s="47"/>
      <c r="H25" s="153"/>
      <c r="I25" s="153"/>
      <c r="J25" s="153"/>
      <c r="K25" s="153"/>
      <c r="P25" s="197"/>
      <c r="Q25" s="197"/>
    </row>
    <row r="26" spans="2:17" ht="13.5">
      <c r="B26" s="204"/>
      <c r="C26" s="26"/>
      <c r="D26" s="47"/>
      <c r="E26" s="47"/>
      <c r="F26" s="47"/>
      <c r="G26" s="47"/>
      <c r="H26" s="153"/>
      <c r="I26" s="153"/>
      <c r="J26" s="153"/>
      <c r="K26" s="153"/>
      <c r="P26" s="197"/>
      <c r="Q26" s="197"/>
    </row>
    <row r="27" spans="2:17" ht="13.5">
      <c r="B27" s="384"/>
      <c r="C27" s="384"/>
      <c r="H27" s="199"/>
      <c r="I27" s="199"/>
      <c r="J27" s="199"/>
      <c r="K27" s="199"/>
      <c r="P27" s="197"/>
      <c r="Q27" s="197"/>
    </row>
    <row r="28" spans="2:17" ht="13.5">
      <c r="B28" s="204"/>
      <c r="C28" s="199"/>
      <c r="H28" s="199"/>
      <c r="I28" s="199"/>
      <c r="J28" s="199"/>
      <c r="K28" s="199"/>
      <c r="P28" s="197"/>
      <c r="Q28" s="197"/>
    </row>
    <row r="29" spans="2:17" ht="13.5">
      <c r="B29" s="204"/>
      <c r="C29" s="199"/>
      <c r="H29" s="199"/>
      <c r="I29" s="199"/>
      <c r="J29" s="199"/>
      <c r="K29" s="199"/>
      <c r="P29" s="197"/>
      <c r="Q29" s="197"/>
    </row>
    <row r="30" spans="2:17" ht="13.5">
      <c r="B30" s="204"/>
      <c r="C30" s="199"/>
      <c r="H30" s="199"/>
      <c r="I30" s="199"/>
      <c r="J30" s="199"/>
      <c r="K30" s="199"/>
      <c r="P30" s="197"/>
      <c r="Q30" s="197"/>
    </row>
    <row r="31" spans="2:17" ht="13.5">
      <c r="B31" s="204"/>
      <c r="C31" s="199"/>
      <c r="H31" s="199"/>
      <c r="I31" s="199"/>
      <c r="J31" s="199"/>
      <c r="K31" s="199"/>
      <c r="P31" s="197"/>
      <c r="Q31" s="197"/>
    </row>
    <row r="32" spans="2:17" ht="13.5">
      <c r="B32" s="204"/>
      <c r="C32" s="199"/>
      <c r="H32" s="199"/>
      <c r="I32" s="199"/>
      <c r="J32" s="199"/>
      <c r="K32" s="199"/>
      <c r="P32" s="197"/>
      <c r="Q32" s="197"/>
    </row>
    <row r="33" spans="2:17" ht="13.5">
      <c r="B33" s="204"/>
      <c r="C33" s="199"/>
      <c r="H33" s="199"/>
      <c r="I33" s="199"/>
      <c r="J33" s="199"/>
      <c r="K33" s="199"/>
      <c r="P33" s="197"/>
      <c r="Q33" s="197"/>
    </row>
    <row r="34" spans="2:17" ht="13.5">
      <c r="B34" s="204"/>
      <c r="C34" s="199"/>
      <c r="H34" s="199"/>
      <c r="I34" s="199"/>
      <c r="J34" s="199"/>
      <c r="K34" s="199"/>
      <c r="P34" s="197"/>
      <c r="Q34" s="197"/>
    </row>
    <row r="35" spans="2:17" ht="13.5">
      <c r="B35" s="204"/>
      <c r="C35" s="199"/>
      <c r="H35" s="199"/>
      <c r="I35" s="199"/>
      <c r="J35" s="199"/>
      <c r="K35" s="199"/>
      <c r="P35" s="197"/>
      <c r="Q35" s="197"/>
    </row>
    <row r="36" spans="2:17" ht="13.5">
      <c r="B36" s="204"/>
      <c r="C36" s="199"/>
      <c r="H36" s="199"/>
      <c r="I36" s="199"/>
      <c r="J36" s="199"/>
      <c r="K36" s="199"/>
      <c r="P36" s="197"/>
      <c r="Q36" s="197"/>
    </row>
    <row r="37" spans="2:17" ht="13.5">
      <c r="B37" s="204"/>
      <c r="C37" s="199"/>
      <c r="H37" s="199"/>
      <c r="I37" s="199"/>
      <c r="J37" s="199"/>
      <c r="K37" s="199"/>
      <c r="P37" s="197"/>
      <c r="Q37" s="197"/>
    </row>
    <row r="38" spans="2:17" ht="13.5">
      <c r="B38" s="204"/>
      <c r="C38" s="199"/>
      <c r="H38" s="199"/>
      <c r="I38" s="199"/>
      <c r="J38" s="199"/>
      <c r="K38" s="199"/>
      <c r="P38" s="197"/>
      <c r="Q38" s="197"/>
    </row>
    <row r="39" spans="2:17" ht="13.5">
      <c r="B39" s="204"/>
      <c r="C39" s="199"/>
      <c r="H39" s="199"/>
      <c r="I39" s="199"/>
      <c r="J39" s="199"/>
      <c r="K39" s="199"/>
      <c r="P39" s="197"/>
      <c r="Q39" s="197"/>
    </row>
    <row r="40" spans="2:17" ht="13.5">
      <c r="B40" s="204"/>
      <c r="C40" s="199"/>
      <c r="H40" s="199"/>
      <c r="I40" s="199"/>
      <c r="J40" s="199"/>
      <c r="K40" s="199"/>
      <c r="P40" s="197"/>
      <c r="Q40" s="197"/>
    </row>
    <row r="41" spans="2:17" ht="13.5">
      <c r="B41" s="204"/>
      <c r="C41" s="199"/>
      <c r="H41" s="199"/>
      <c r="I41" s="199"/>
      <c r="J41" s="199"/>
      <c r="K41" s="199"/>
      <c r="P41" s="197"/>
      <c r="Q41" s="197"/>
    </row>
    <row r="42" spans="2:17" ht="13.5">
      <c r="B42" s="204"/>
      <c r="C42" s="199"/>
      <c r="H42" s="199"/>
      <c r="I42" s="199"/>
      <c r="J42" s="199"/>
      <c r="K42" s="199"/>
      <c r="P42" s="197"/>
      <c r="Q42" s="197"/>
    </row>
    <row r="43" spans="2:17" ht="13.5">
      <c r="B43" s="204"/>
      <c r="C43" s="199"/>
      <c r="H43" s="199"/>
      <c r="I43" s="199"/>
      <c r="J43" s="199"/>
      <c r="K43" s="199"/>
      <c r="P43" s="197"/>
      <c r="Q43" s="197"/>
    </row>
    <row r="44" spans="2:17" ht="13.5">
      <c r="B44" s="204"/>
      <c r="C44" s="199"/>
      <c r="H44" s="199"/>
      <c r="I44" s="199"/>
      <c r="J44" s="199"/>
      <c r="K44" s="199"/>
      <c r="P44" s="197"/>
      <c r="Q44" s="197"/>
    </row>
    <row r="45" spans="2:17" ht="13.5">
      <c r="B45" s="204"/>
      <c r="C45" s="199"/>
      <c r="H45" s="199"/>
      <c r="I45" s="199"/>
      <c r="J45" s="199"/>
      <c r="K45" s="199"/>
      <c r="P45" s="197"/>
      <c r="Q45" s="197"/>
    </row>
    <row r="46" spans="2:17" ht="13.5">
      <c r="B46" s="204"/>
      <c r="C46" s="199"/>
      <c r="H46" s="199"/>
      <c r="I46" s="199"/>
      <c r="J46" s="199"/>
      <c r="K46" s="199"/>
      <c r="P46" s="197"/>
      <c r="Q46" s="197"/>
    </row>
    <row r="47" spans="2:17" ht="13.5">
      <c r="B47" s="204"/>
      <c r="C47" s="199"/>
      <c r="H47" s="199"/>
      <c r="I47" s="199"/>
      <c r="J47" s="199"/>
      <c r="K47" s="199"/>
      <c r="P47" s="197"/>
      <c r="Q47" s="197"/>
    </row>
    <row r="48" spans="2:17" ht="13.5">
      <c r="B48" s="204"/>
      <c r="C48" s="199"/>
      <c r="H48" s="199"/>
      <c r="I48" s="199"/>
      <c r="J48" s="199"/>
      <c r="K48" s="199"/>
      <c r="P48" s="197"/>
      <c r="Q48" s="197"/>
    </row>
    <row r="49" spans="2:17" ht="13.5">
      <c r="B49" s="204"/>
      <c r="C49" s="199"/>
      <c r="H49" s="199"/>
      <c r="I49" s="199"/>
      <c r="J49" s="199"/>
      <c r="K49" s="199"/>
      <c r="P49" s="197"/>
      <c r="Q49" s="197"/>
    </row>
    <row r="50" spans="2:17" ht="13.5">
      <c r="B50" s="204"/>
      <c r="C50" s="199"/>
      <c r="H50" s="199"/>
      <c r="I50" s="199"/>
      <c r="J50" s="199"/>
      <c r="K50" s="199"/>
      <c r="P50" s="197"/>
      <c r="Q50" s="197"/>
    </row>
    <row r="51" spans="2:17" ht="13.5">
      <c r="B51" s="204"/>
      <c r="C51" s="199"/>
      <c r="H51" s="199"/>
      <c r="I51" s="199"/>
      <c r="J51" s="199"/>
      <c r="K51" s="199"/>
      <c r="P51" s="197"/>
      <c r="Q51" s="197"/>
    </row>
    <row r="52" spans="2:17" ht="13.5">
      <c r="B52" s="204"/>
      <c r="C52" s="199"/>
      <c r="H52" s="199"/>
      <c r="I52" s="199"/>
      <c r="J52" s="199"/>
      <c r="K52" s="199"/>
      <c r="P52" s="197"/>
      <c r="Q52" s="197"/>
    </row>
    <row r="53" spans="2:17" ht="13.5">
      <c r="B53" s="204"/>
      <c r="C53" s="199"/>
      <c r="H53" s="199"/>
      <c r="I53" s="199"/>
      <c r="J53" s="199"/>
      <c r="K53" s="199"/>
      <c r="P53" s="197"/>
      <c r="Q53" s="197"/>
    </row>
    <row r="54" spans="2:17" ht="13.5">
      <c r="B54" s="204"/>
      <c r="C54" s="199"/>
      <c r="H54" s="199"/>
      <c r="I54" s="199"/>
      <c r="J54" s="199"/>
      <c r="K54" s="199"/>
      <c r="P54" s="197"/>
      <c r="Q54" s="197"/>
    </row>
    <row r="55" spans="2:17" ht="13.5">
      <c r="B55" s="204"/>
      <c r="C55" s="199"/>
      <c r="H55" s="199"/>
      <c r="I55" s="199"/>
      <c r="J55" s="199"/>
      <c r="K55" s="199"/>
      <c r="P55" s="197"/>
      <c r="Q55" s="197"/>
    </row>
    <row r="56" spans="2:17" ht="13.5">
      <c r="B56" s="204"/>
      <c r="C56" s="199"/>
      <c r="H56" s="199"/>
      <c r="I56" s="199"/>
      <c r="J56" s="199"/>
      <c r="K56" s="199"/>
      <c r="P56" s="197"/>
      <c r="Q56" s="197"/>
    </row>
    <row r="57" spans="2:17" ht="13.5">
      <c r="B57" s="204"/>
      <c r="C57" s="199"/>
      <c r="H57" s="199"/>
      <c r="I57" s="199"/>
      <c r="J57" s="199"/>
      <c r="K57" s="199"/>
      <c r="P57" s="197"/>
      <c r="Q57" s="197"/>
    </row>
    <row r="58" spans="2:17" ht="13.5">
      <c r="B58" s="204"/>
      <c r="C58" s="199"/>
      <c r="H58" s="199"/>
      <c r="I58" s="199"/>
      <c r="J58" s="199"/>
      <c r="K58" s="199"/>
      <c r="P58" s="197"/>
      <c r="Q58" s="197"/>
    </row>
    <row r="59" spans="2:17" ht="13.5">
      <c r="B59" s="204"/>
      <c r="C59" s="199"/>
      <c r="H59" s="199"/>
      <c r="I59" s="199"/>
      <c r="J59" s="199"/>
      <c r="K59" s="199"/>
      <c r="P59" s="197"/>
      <c r="Q59" s="197"/>
    </row>
    <row r="60" spans="2:17" ht="13.5">
      <c r="B60" s="204"/>
      <c r="C60" s="199"/>
      <c r="H60" s="199"/>
      <c r="I60" s="199"/>
      <c r="J60" s="199"/>
      <c r="K60" s="199"/>
      <c r="P60" s="197"/>
      <c r="Q60" s="197"/>
    </row>
    <row r="61" spans="2:17" ht="13.5">
      <c r="B61" s="204"/>
      <c r="C61" s="199"/>
      <c r="H61" s="199"/>
      <c r="I61" s="199"/>
      <c r="J61" s="199"/>
      <c r="K61" s="199"/>
      <c r="P61" s="197"/>
      <c r="Q61" s="197"/>
    </row>
    <row r="62" spans="2:17" ht="13.5">
      <c r="B62" s="204"/>
      <c r="C62" s="199"/>
      <c r="H62" s="199"/>
      <c r="I62" s="199"/>
      <c r="J62" s="199"/>
      <c r="K62" s="199"/>
      <c r="P62" s="197"/>
      <c r="Q62" s="197"/>
    </row>
    <row r="63" spans="2:17" ht="13.5">
      <c r="B63" s="204"/>
      <c r="C63" s="199"/>
      <c r="H63" s="199"/>
      <c r="I63" s="199"/>
      <c r="J63" s="199"/>
      <c r="K63" s="199"/>
      <c r="P63" s="197"/>
      <c r="Q63" s="197"/>
    </row>
    <row r="64" spans="2:17" ht="13.5">
      <c r="B64" s="204"/>
      <c r="C64" s="199"/>
      <c r="H64" s="199"/>
      <c r="I64" s="199"/>
      <c r="J64" s="199"/>
      <c r="K64" s="199"/>
      <c r="P64" s="197"/>
      <c r="Q64" s="197"/>
    </row>
    <row r="65" spans="2:17" ht="13.5">
      <c r="B65" s="204"/>
      <c r="C65" s="199"/>
      <c r="H65" s="199"/>
      <c r="I65" s="199"/>
      <c r="J65" s="199"/>
      <c r="K65" s="199"/>
      <c r="P65" s="197"/>
      <c r="Q65" s="197"/>
    </row>
    <row r="66" spans="2:17" ht="13.5">
      <c r="B66" s="204"/>
      <c r="C66" s="199"/>
      <c r="H66" s="199"/>
      <c r="I66" s="199"/>
      <c r="J66" s="199"/>
      <c r="K66" s="199"/>
      <c r="P66" s="197"/>
      <c r="Q66" s="197"/>
    </row>
    <row r="67" spans="2:17" ht="13.5">
      <c r="B67" s="204"/>
      <c r="C67" s="199"/>
      <c r="H67" s="199"/>
      <c r="I67" s="199"/>
      <c r="J67" s="199"/>
      <c r="K67" s="199"/>
      <c r="P67" s="197"/>
      <c r="Q67" s="197"/>
    </row>
    <row r="68" spans="2:17" ht="13.5">
      <c r="B68" s="204"/>
      <c r="C68" s="199"/>
      <c r="H68" s="199"/>
      <c r="I68" s="199"/>
      <c r="J68" s="199"/>
      <c r="K68" s="199"/>
      <c r="P68" s="197"/>
      <c r="Q68" s="197"/>
    </row>
    <row r="69" spans="2:17" ht="13.5">
      <c r="B69" s="204"/>
      <c r="C69" s="199"/>
      <c r="H69" s="199"/>
      <c r="I69" s="199"/>
      <c r="J69" s="199"/>
      <c r="K69" s="199"/>
      <c r="P69" s="197"/>
      <c r="Q69" s="197"/>
    </row>
    <row r="70" spans="2:17" ht="13.5">
      <c r="B70" s="204"/>
      <c r="C70" s="199"/>
      <c r="H70" s="199"/>
      <c r="I70" s="199"/>
      <c r="J70" s="199"/>
      <c r="K70" s="199"/>
      <c r="P70" s="197"/>
      <c r="Q70" s="197"/>
    </row>
    <row r="71" spans="2:17" ht="13.5">
      <c r="B71" s="204"/>
      <c r="C71" s="199"/>
      <c r="H71" s="199"/>
      <c r="I71" s="199"/>
      <c r="J71" s="199"/>
      <c r="K71" s="199"/>
      <c r="P71" s="197"/>
      <c r="Q71" s="197"/>
    </row>
    <row r="72" spans="2:17" ht="13.5">
      <c r="B72" s="204"/>
      <c r="C72" s="199"/>
      <c r="H72" s="199"/>
      <c r="I72" s="199"/>
      <c r="J72" s="199"/>
      <c r="K72" s="199"/>
      <c r="P72" s="197"/>
      <c r="Q72" s="197"/>
    </row>
    <row r="73" spans="2:17" ht="13.5">
      <c r="B73" s="204"/>
      <c r="C73" s="199"/>
      <c r="H73" s="199"/>
      <c r="I73" s="199"/>
      <c r="J73" s="199"/>
      <c r="K73" s="199"/>
      <c r="P73" s="197"/>
      <c r="Q73" s="197"/>
    </row>
    <row r="74" spans="2:17" ht="13.5">
      <c r="B74" s="204"/>
      <c r="C74" s="199"/>
      <c r="H74" s="199"/>
      <c r="I74" s="199"/>
      <c r="J74" s="199"/>
      <c r="K74" s="199"/>
      <c r="P74" s="197"/>
      <c r="Q74" s="197"/>
    </row>
    <row r="75" spans="2:17" ht="13.5">
      <c r="B75" s="204"/>
      <c r="C75" s="199"/>
      <c r="H75" s="199"/>
      <c r="I75" s="199"/>
      <c r="J75" s="199"/>
      <c r="K75" s="199"/>
      <c r="P75" s="197"/>
      <c r="Q75" s="197"/>
    </row>
    <row r="76" spans="2:17" ht="13.5">
      <c r="B76" s="204"/>
      <c r="C76" s="199"/>
      <c r="H76" s="199"/>
      <c r="I76" s="199"/>
      <c r="J76" s="199"/>
      <c r="K76" s="199"/>
      <c r="P76" s="197"/>
      <c r="Q76" s="197"/>
    </row>
    <row r="77" spans="2:17" ht="13.5">
      <c r="B77" s="204"/>
      <c r="C77" s="199"/>
      <c r="H77" s="199"/>
      <c r="I77" s="199"/>
      <c r="J77" s="199"/>
      <c r="K77" s="199"/>
      <c r="P77" s="197"/>
      <c r="Q77" s="197"/>
    </row>
    <row r="78" spans="2:17" ht="13.5">
      <c r="B78" s="204"/>
      <c r="C78" s="199"/>
      <c r="H78" s="199"/>
      <c r="I78" s="199"/>
      <c r="J78" s="199"/>
      <c r="K78" s="199"/>
      <c r="P78" s="197"/>
      <c r="Q78" s="197"/>
    </row>
    <row r="79" spans="2:17" ht="13.5">
      <c r="B79" s="204"/>
      <c r="C79" s="199"/>
      <c r="H79" s="199"/>
      <c r="I79" s="199"/>
      <c r="J79" s="199"/>
      <c r="K79" s="199"/>
      <c r="P79" s="197"/>
      <c r="Q79" s="197"/>
    </row>
    <row r="80" spans="2:17" ht="13.5">
      <c r="B80" s="204"/>
      <c r="C80" s="199"/>
      <c r="H80" s="199"/>
      <c r="I80" s="199"/>
      <c r="J80" s="199"/>
      <c r="K80" s="199"/>
      <c r="P80" s="197"/>
      <c r="Q80" s="197"/>
    </row>
    <row r="81" spans="2:17" ht="13.5">
      <c r="B81" s="204"/>
      <c r="C81" s="199"/>
      <c r="H81" s="199"/>
      <c r="I81" s="199"/>
      <c r="J81" s="199"/>
      <c r="K81" s="199"/>
      <c r="P81" s="197"/>
      <c r="Q81" s="197"/>
    </row>
    <row r="82" spans="2:17" ht="13.5">
      <c r="B82" s="204"/>
      <c r="C82" s="199"/>
      <c r="H82" s="199"/>
      <c r="I82" s="199"/>
      <c r="J82" s="199"/>
      <c r="K82" s="199"/>
      <c r="P82" s="197"/>
      <c r="Q82" s="197"/>
    </row>
    <row r="83" spans="2:17" ht="13.5">
      <c r="B83" s="204"/>
      <c r="C83" s="199"/>
      <c r="H83" s="199"/>
      <c r="I83" s="199"/>
      <c r="J83" s="199"/>
      <c r="K83" s="199"/>
      <c r="P83" s="197"/>
      <c r="Q83" s="197"/>
    </row>
    <row r="84" spans="2:17" ht="13.5">
      <c r="B84" s="204"/>
      <c r="C84" s="199"/>
      <c r="H84" s="199"/>
      <c r="I84" s="199"/>
      <c r="J84" s="199"/>
      <c r="K84" s="199"/>
      <c r="P84" s="197"/>
      <c r="Q84" s="197"/>
    </row>
    <row r="85" spans="2:17" ht="13.5">
      <c r="B85" s="204"/>
      <c r="C85" s="199"/>
      <c r="H85" s="199"/>
      <c r="I85" s="199"/>
      <c r="J85" s="199"/>
      <c r="K85" s="199"/>
      <c r="P85" s="197"/>
      <c r="Q85" s="197"/>
    </row>
    <row r="86" spans="2:17" ht="13.5">
      <c r="B86" s="204"/>
      <c r="C86" s="199"/>
      <c r="H86" s="199"/>
      <c r="I86" s="199"/>
      <c r="J86" s="199"/>
      <c r="K86" s="199"/>
      <c r="P86" s="197"/>
      <c r="Q86" s="197"/>
    </row>
    <row r="87" spans="2:17" ht="13.5">
      <c r="B87" s="204"/>
      <c r="C87" s="199"/>
      <c r="H87" s="199"/>
      <c r="I87" s="199"/>
      <c r="J87" s="199"/>
      <c r="K87" s="199"/>
      <c r="P87" s="197"/>
      <c r="Q87" s="197"/>
    </row>
    <row r="88" spans="2:17" ht="13.5">
      <c r="B88" s="204"/>
      <c r="C88" s="199"/>
      <c r="H88" s="199"/>
      <c r="I88" s="199"/>
      <c r="J88" s="199"/>
      <c r="K88" s="199"/>
      <c r="P88" s="197"/>
      <c r="Q88" s="197"/>
    </row>
    <row r="89" spans="2:17" ht="13.5">
      <c r="B89" s="204"/>
      <c r="C89" s="199"/>
      <c r="H89" s="199"/>
      <c r="I89" s="199"/>
      <c r="J89" s="199"/>
      <c r="K89" s="199"/>
      <c r="P89" s="197"/>
      <c r="Q89" s="197"/>
    </row>
    <row r="90" spans="2:17" ht="13.5">
      <c r="B90" s="204"/>
      <c r="C90" s="199"/>
      <c r="H90" s="199"/>
      <c r="I90" s="199"/>
      <c r="J90" s="199"/>
      <c r="K90" s="199"/>
      <c r="P90" s="197"/>
      <c r="Q90" s="197"/>
    </row>
    <row r="91" spans="2:17" ht="13.5">
      <c r="B91" s="204"/>
      <c r="C91" s="199"/>
      <c r="H91" s="199"/>
      <c r="I91" s="199"/>
      <c r="J91" s="199"/>
      <c r="K91" s="199"/>
      <c r="P91" s="197"/>
      <c r="Q91" s="197"/>
    </row>
    <row r="92" spans="2:17" ht="13.5">
      <c r="B92" s="204"/>
      <c r="C92" s="199"/>
      <c r="H92" s="199"/>
      <c r="I92" s="199"/>
      <c r="J92" s="199"/>
      <c r="K92" s="199"/>
      <c r="P92" s="197"/>
      <c r="Q92" s="197"/>
    </row>
    <row r="93" spans="2:17" ht="13.5">
      <c r="B93" s="204"/>
      <c r="C93" s="199"/>
      <c r="H93" s="199"/>
      <c r="I93" s="199"/>
      <c r="J93" s="199"/>
      <c r="K93" s="199"/>
      <c r="P93" s="197"/>
      <c r="Q93" s="197"/>
    </row>
    <row r="94" spans="2:17" ht="13.5">
      <c r="B94" s="204"/>
      <c r="C94" s="199"/>
      <c r="H94" s="199"/>
      <c r="I94" s="199"/>
      <c r="J94" s="199"/>
      <c r="K94" s="199"/>
      <c r="P94" s="197"/>
      <c r="Q94" s="197"/>
    </row>
    <row r="95" spans="2:17" ht="13.5">
      <c r="B95" s="204"/>
      <c r="C95" s="199"/>
      <c r="H95" s="199"/>
      <c r="I95" s="199"/>
      <c r="J95" s="199"/>
      <c r="K95" s="199"/>
      <c r="P95" s="197"/>
      <c r="Q95" s="197"/>
    </row>
    <row r="96" spans="2:17" ht="13.5">
      <c r="B96" s="204"/>
      <c r="C96" s="199"/>
      <c r="H96" s="199"/>
      <c r="I96" s="199"/>
      <c r="J96" s="199"/>
      <c r="K96" s="199"/>
      <c r="P96" s="197"/>
      <c r="Q96" s="197"/>
    </row>
    <row r="97" spans="2:17" ht="13.5">
      <c r="B97" s="204"/>
      <c r="C97" s="199"/>
      <c r="H97" s="199"/>
      <c r="I97" s="199"/>
      <c r="J97" s="199"/>
      <c r="K97" s="199"/>
      <c r="P97" s="197"/>
      <c r="Q97" s="197"/>
    </row>
    <row r="98" spans="2:17" ht="13.5">
      <c r="B98" s="204"/>
      <c r="C98" s="199"/>
      <c r="H98" s="199"/>
      <c r="I98" s="199"/>
      <c r="J98" s="199"/>
      <c r="K98" s="199"/>
      <c r="P98" s="197"/>
      <c r="Q98" s="197"/>
    </row>
    <row r="99" spans="2:17" ht="13.5">
      <c r="B99" s="204"/>
      <c r="C99" s="199"/>
      <c r="H99" s="199"/>
      <c r="I99" s="199"/>
      <c r="J99" s="199"/>
      <c r="K99" s="199"/>
      <c r="P99" s="197"/>
      <c r="Q99" s="197"/>
    </row>
    <row r="100" spans="2:17" ht="13.5">
      <c r="B100" s="204"/>
      <c r="C100" s="199"/>
      <c r="H100" s="199"/>
      <c r="I100" s="199"/>
      <c r="J100" s="199"/>
      <c r="K100" s="199"/>
      <c r="P100" s="197"/>
      <c r="Q100" s="197"/>
    </row>
    <row r="101" spans="2:17" ht="13.5">
      <c r="B101" s="204"/>
      <c r="C101" s="199"/>
      <c r="H101" s="199"/>
      <c r="I101" s="199"/>
      <c r="J101" s="199"/>
      <c r="K101" s="199"/>
      <c r="P101" s="197"/>
      <c r="Q101" s="197"/>
    </row>
    <row r="102" spans="2:17" ht="13.5">
      <c r="B102" s="204"/>
      <c r="C102" s="199"/>
      <c r="H102" s="199"/>
      <c r="I102" s="199"/>
      <c r="J102" s="199"/>
      <c r="K102" s="199"/>
      <c r="P102" s="197"/>
      <c r="Q102" s="197"/>
    </row>
    <row r="103" spans="2:17" ht="13.5">
      <c r="B103" s="204"/>
      <c r="C103" s="199"/>
      <c r="H103" s="199"/>
      <c r="I103" s="199"/>
      <c r="J103" s="199"/>
      <c r="K103" s="199"/>
      <c r="P103" s="197"/>
      <c r="Q103" s="197"/>
    </row>
    <row r="104" spans="2:17" ht="13.5">
      <c r="B104" s="204"/>
      <c r="C104" s="199"/>
      <c r="H104" s="199"/>
      <c r="I104" s="199"/>
      <c r="J104" s="199"/>
      <c r="K104" s="199"/>
      <c r="P104" s="197"/>
      <c r="Q104" s="197"/>
    </row>
    <row r="105" spans="2:17" ht="13.5">
      <c r="B105" s="204"/>
      <c r="C105" s="199"/>
      <c r="H105" s="199"/>
      <c r="I105" s="199"/>
      <c r="J105" s="199"/>
      <c r="K105" s="199"/>
      <c r="P105" s="197"/>
      <c r="Q105" s="197"/>
    </row>
    <row r="106" spans="2:17" ht="13.5">
      <c r="B106" s="204"/>
      <c r="C106" s="199"/>
      <c r="H106" s="199"/>
      <c r="I106" s="199"/>
      <c r="J106" s="199"/>
      <c r="K106" s="199"/>
      <c r="P106" s="197"/>
      <c r="Q106" s="197"/>
    </row>
    <row r="107" spans="2:17" ht="13.5">
      <c r="B107" s="204"/>
      <c r="C107" s="199"/>
      <c r="H107" s="199"/>
      <c r="I107" s="199"/>
      <c r="J107" s="199"/>
      <c r="K107" s="199"/>
      <c r="P107" s="197"/>
      <c r="Q107" s="197"/>
    </row>
    <row r="108" spans="2:17" ht="13.5">
      <c r="B108" s="204"/>
      <c r="C108" s="199"/>
      <c r="H108" s="199"/>
      <c r="I108" s="199"/>
      <c r="J108" s="199"/>
      <c r="K108" s="199"/>
      <c r="P108" s="197"/>
      <c r="Q108" s="197"/>
    </row>
    <row r="109" spans="2:17" ht="13.5">
      <c r="B109" s="204"/>
      <c r="C109" s="199"/>
      <c r="H109" s="199"/>
      <c r="I109" s="199"/>
      <c r="J109" s="199"/>
      <c r="K109" s="199"/>
      <c r="P109" s="197"/>
      <c r="Q109" s="197"/>
    </row>
    <row r="110" spans="2:17" ht="13.5">
      <c r="B110" s="204"/>
      <c r="C110" s="199"/>
      <c r="H110" s="199"/>
      <c r="I110" s="199"/>
      <c r="J110" s="199"/>
      <c r="K110" s="199"/>
      <c r="P110" s="197"/>
      <c r="Q110" s="197"/>
    </row>
    <row r="111" spans="2:17" ht="13.5">
      <c r="B111" s="204"/>
      <c r="C111" s="199"/>
      <c r="H111" s="199"/>
      <c r="I111" s="199"/>
      <c r="J111" s="199"/>
      <c r="K111" s="199"/>
      <c r="P111" s="197"/>
      <c r="Q111" s="197"/>
    </row>
    <row r="112" spans="2:17" ht="13.5">
      <c r="B112" s="204"/>
      <c r="C112" s="199"/>
      <c r="H112" s="199"/>
      <c r="I112" s="199"/>
      <c r="J112" s="199"/>
      <c r="K112" s="199"/>
      <c r="P112" s="197"/>
      <c r="Q112" s="197"/>
    </row>
    <row r="113" spans="2:17" ht="13.5">
      <c r="B113" s="204"/>
      <c r="C113" s="199"/>
      <c r="H113" s="199"/>
      <c r="I113" s="199"/>
      <c r="J113" s="199"/>
      <c r="K113" s="199"/>
      <c r="P113" s="197"/>
      <c r="Q113" s="197"/>
    </row>
    <row r="114" spans="2:17" ht="13.5">
      <c r="B114" s="204"/>
      <c r="C114" s="199"/>
      <c r="H114" s="199"/>
      <c r="I114" s="199"/>
      <c r="J114" s="199"/>
      <c r="K114" s="199"/>
      <c r="P114" s="197"/>
      <c r="Q114" s="197"/>
    </row>
    <row r="115" spans="2:17" ht="13.5">
      <c r="B115" s="204"/>
      <c r="C115" s="199"/>
      <c r="H115" s="199"/>
      <c r="I115" s="199"/>
      <c r="J115" s="199"/>
      <c r="K115" s="199"/>
      <c r="P115" s="197"/>
      <c r="Q115" s="197"/>
    </row>
    <row r="116" spans="2:17" ht="13.5">
      <c r="B116" s="204"/>
      <c r="C116" s="199"/>
      <c r="H116" s="199"/>
      <c r="I116" s="199"/>
      <c r="J116" s="199"/>
      <c r="K116" s="199"/>
      <c r="P116" s="197"/>
      <c r="Q116" s="197"/>
    </row>
    <row r="117" spans="2:17" ht="13.5">
      <c r="B117" s="204"/>
      <c r="C117" s="199"/>
      <c r="H117" s="199"/>
      <c r="I117" s="199"/>
      <c r="J117" s="199"/>
      <c r="K117" s="199"/>
      <c r="P117" s="197"/>
      <c r="Q117" s="197"/>
    </row>
    <row r="118" spans="2:17" ht="13.5">
      <c r="B118" s="204"/>
      <c r="C118" s="199"/>
      <c r="H118" s="199"/>
      <c r="I118" s="199"/>
      <c r="J118" s="199"/>
      <c r="K118" s="199"/>
      <c r="P118" s="197"/>
      <c r="Q118" s="197"/>
    </row>
    <row r="119" spans="2:17" ht="13.5">
      <c r="B119" s="204"/>
      <c r="C119" s="199"/>
      <c r="H119" s="199"/>
      <c r="I119" s="199"/>
      <c r="J119" s="199"/>
      <c r="K119" s="199"/>
      <c r="P119" s="197"/>
      <c r="Q119" s="197"/>
    </row>
    <row r="120" spans="2:17" ht="13.5">
      <c r="B120" s="204"/>
      <c r="C120" s="199"/>
      <c r="H120" s="199"/>
      <c r="I120" s="199"/>
      <c r="J120" s="199"/>
      <c r="K120" s="199"/>
      <c r="P120" s="197"/>
      <c r="Q120" s="197"/>
    </row>
    <row r="121" spans="2:17" ht="13.5">
      <c r="B121" s="204"/>
      <c r="C121" s="199"/>
      <c r="H121" s="199"/>
      <c r="I121" s="199"/>
      <c r="J121" s="199"/>
      <c r="K121" s="199"/>
      <c r="P121" s="197"/>
      <c r="Q121" s="197"/>
    </row>
    <row r="122" spans="2:17" ht="13.5">
      <c r="B122" s="204"/>
      <c r="H122" s="199"/>
      <c r="I122" s="199"/>
      <c r="J122" s="199"/>
      <c r="K122" s="199"/>
      <c r="P122" s="197"/>
      <c r="Q122" s="197"/>
    </row>
    <row r="123" spans="2:17" ht="13.5">
      <c r="B123" s="204"/>
      <c r="H123" s="199"/>
      <c r="I123" s="199"/>
      <c r="J123" s="199"/>
      <c r="K123" s="199"/>
      <c r="P123" s="197"/>
      <c r="Q123" s="197"/>
    </row>
    <row r="124" spans="2:17" ht="13.5">
      <c r="B124" s="204"/>
      <c r="H124" s="199"/>
      <c r="I124" s="199"/>
      <c r="J124" s="199"/>
      <c r="K124" s="199"/>
      <c r="P124" s="197"/>
      <c r="Q124" s="197"/>
    </row>
    <row r="125" spans="2:17" ht="13.5">
      <c r="B125" s="204"/>
      <c r="H125" s="199"/>
      <c r="I125" s="199"/>
      <c r="J125" s="199"/>
      <c r="K125" s="199"/>
      <c r="P125" s="197"/>
      <c r="Q125" s="197"/>
    </row>
    <row r="126" spans="2:17" ht="13.5">
      <c r="B126" s="204"/>
      <c r="H126" s="199"/>
      <c r="I126" s="199"/>
      <c r="J126" s="199"/>
      <c r="K126" s="199"/>
      <c r="P126" s="197"/>
      <c r="Q126" s="197"/>
    </row>
    <row r="127" spans="2:17" ht="13.5">
      <c r="B127" s="204"/>
      <c r="H127" s="199"/>
      <c r="I127" s="199"/>
      <c r="J127" s="199"/>
      <c r="K127" s="199"/>
      <c r="P127" s="197"/>
      <c r="Q127" s="197"/>
    </row>
    <row r="128" spans="2:17" ht="13.5">
      <c r="B128" s="204"/>
      <c r="H128" s="199"/>
      <c r="I128" s="199"/>
      <c r="J128" s="199"/>
      <c r="K128" s="199"/>
      <c r="P128" s="197"/>
      <c r="Q128" s="197"/>
    </row>
    <row r="129" spans="2:17" ht="13.5">
      <c r="B129" s="204"/>
      <c r="H129" s="199"/>
      <c r="I129" s="199"/>
      <c r="J129" s="199"/>
      <c r="K129" s="199"/>
      <c r="P129" s="197"/>
      <c r="Q129" s="197"/>
    </row>
    <row r="130" spans="2:17" ht="13.5">
      <c r="B130" s="204"/>
      <c r="H130" s="199"/>
      <c r="I130" s="199"/>
      <c r="J130" s="199"/>
      <c r="K130" s="199"/>
      <c r="P130" s="197"/>
      <c r="Q130" s="197"/>
    </row>
    <row r="131" spans="2:17" ht="13.5">
      <c r="B131" s="204"/>
      <c r="H131" s="199"/>
      <c r="I131" s="199"/>
      <c r="J131" s="199"/>
      <c r="K131" s="199"/>
      <c r="P131" s="197"/>
      <c r="Q131" s="197"/>
    </row>
    <row r="132" spans="2:17" ht="13.5">
      <c r="B132" s="204"/>
      <c r="H132" s="199"/>
      <c r="I132" s="199"/>
      <c r="J132" s="199"/>
      <c r="K132" s="199"/>
      <c r="P132" s="197"/>
      <c r="Q132" s="197"/>
    </row>
    <row r="133" spans="2:17" ht="13.5">
      <c r="B133" s="204"/>
      <c r="H133" s="199"/>
      <c r="I133" s="199"/>
      <c r="J133" s="199"/>
      <c r="K133" s="199"/>
      <c r="P133" s="197"/>
      <c r="Q133" s="197"/>
    </row>
    <row r="134" spans="2:17" ht="13.5">
      <c r="B134" s="204"/>
      <c r="H134" s="199"/>
      <c r="I134" s="199"/>
      <c r="J134" s="199"/>
      <c r="K134" s="199"/>
      <c r="P134" s="197"/>
      <c r="Q134" s="197"/>
    </row>
    <row r="135" spans="2:17" ht="13.5">
      <c r="B135" s="204"/>
      <c r="H135" s="199"/>
      <c r="I135" s="199"/>
      <c r="J135" s="199"/>
      <c r="K135" s="199"/>
      <c r="P135" s="197"/>
      <c r="Q135" s="197"/>
    </row>
    <row r="136" spans="2:17" ht="13.5">
      <c r="B136" s="204"/>
      <c r="H136" s="199"/>
      <c r="I136" s="199"/>
      <c r="J136" s="199"/>
      <c r="K136" s="199"/>
      <c r="P136" s="197"/>
      <c r="Q136" s="197"/>
    </row>
    <row r="137" spans="2:17" ht="13.5">
      <c r="B137" s="204"/>
      <c r="H137" s="199"/>
      <c r="I137" s="199"/>
      <c r="J137" s="199"/>
      <c r="K137" s="199"/>
      <c r="P137" s="197"/>
      <c r="Q137" s="197"/>
    </row>
    <row r="138" spans="2:17" ht="13.5">
      <c r="B138" s="204"/>
      <c r="H138" s="199"/>
      <c r="I138" s="199"/>
      <c r="J138" s="199"/>
      <c r="K138" s="199"/>
      <c r="P138" s="197"/>
      <c r="Q138" s="197"/>
    </row>
    <row r="139" spans="2:17" ht="13.5">
      <c r="B139" s="204"/>
      <c r="H139" s="199"/>
      <c r="I139" s="199"/>
      <c r="J139" s="199"/>
      <c r="K139" s="199"/>
      <c r="P139" s="197"/>
      <c r="Q139" s="197"/>
    </row>
    <row r="140" spans="2:17" ht="13.5">
      <c r="B140" s="204"/>
      <c r="H140" s="199"/>
      <c r="I140" s="199"/>
      <c r="J140" s="199"/>
      <c r="K140" s="199"/>
      <c r="P140" s="197"/>
      <c r="Q140" s="197"/>
    </row>
    <row r="141" spans="2:17" ht="13.5">
      <c r="B141" s="204"/>
      <c r="H141" s="199"/>
      <c r="I141" s="199"/>
      <c r="J141" s="199"/>
      <c r="K141" s="199"/>
      <c r="P141" s="197"/>
      <c r="Q141" s="197"/>
    </row>
    <row r="142" spans="2:17" ht="13.5">
      <c r="B142" s="204"/>
      <c r="H142" s="199"/>
      <c r="I142" s="199"/>
      <c r="J142" s="199"/>
      <c r="K142" s="199"/>
      <c r="P142" s="197"/>
      <c r="Q142" s="197"/>
    </row>
    <row r="143" spans="2:17" ht="13.5">
      <c r="B143" s="204"/>
      <c r="H143" s="199"/>
      <c r="I143" s="199"/>
      <c r="J143" s="199"/>
      <c r="K143" s="199"/>
      <c r="P143" s="197"/>
      <c r="Q143" s="197"/>
    </row>
    <row r="144" spans="2:17" ht="13.5">
      <c r="B144" s="204"/>
      <c r="H144" s="199"/>
      <c r="I144" s="199"/>
      <c r="J144" s="199"/>
      <c r="K144" s="199"/>
      <c r="P144" s="197"/>
      <c r="Q144" s="197"/>
    </row>
    <row r="145" spans="2:17" ht="13.5">
      <c r="B145" s="204"/>
      <c r="H145" s="199"/>
      <c r="I145" s="199"/>
      <c r="J145" s="199"/>
      <c r="K145" s="199"/>
      <c r="P145" s="197"/>
      <c r="Q145" s="197"/>
    </row>
    <row r="146" spans="2:17" ht="13.5">
      <c r="B146" s="204"/>
      <c r="H146" s="199"/>
      <c r="I146" s="199"/>
      <c r="J146" s="199"/>
      <c r="K146" s="199"/>
      <c r="P146" s="197"/>
      <c r="Q146" s="197"/>
    </row>
    <row r="147" spans="2:17" ht="13.5">
      <c r="B147" s="204"/>
      <c r="H147" s="199"/>
      <c r="I147" s="199"/>
      <c r="J147" s="199"/>
      <c r="K147" s="199"/>
      <c r="P147" s="197"/>
      <c r="Q147" s="197"/>
    </row>
    <row r="148" spans="2:17" ht="13.5">
      <c r="B148" s="204"/>
      <c r="H148" s="199"/>
      <c r="I148" s="199"/>
      <c r="J148" s="199"/>
      <c r="K148" s="199"/>
      <c r="P148" s="197"/>
      <c r="Q148" s="197"/>
    </row>
    <row r="149" spans="2:17" ht="13.5">
      <c r="B149" s="204"/>
      <c r="H149" s="199"/>
      <c r="I149" s="199"/>
      <c r="J149" s="199"/>
      <c r="K149" s="199"/>
      <c r="P149" s="197"/>
      <c r="Q149" s="197"/>
    </row>
    <row r="150" spans="2:17" ht="13.5">
      <c r="B150" s="204"/>
      <c r="H150" s="199"/>
      <c r="I150" s="199"/>
      <c r="J150" s="199"/>
      <c r="K150" s="199"/>
      <c r="P150" s="197"/>
      <c r="Q150" s="197"/>
    </row>
    <row r="151" spans="2:17" ht="13.5">
      <c r="B151" s="204"/>
      <c r="H151" s="199"/>
      <c r="I151" s="199"/>
      <c r="J151" s="199"/>
      <c r="K151" s="199"/>
      <c r="P151" s="197"/>
      <c r="Q151" s="197"/>
    </row>
    <row r="152" spans="2:17" ht="13.5">
      <c r="B152" s="204"/>
      <c r="H152" s="199"/>
      <c r="I152" s="199"/>
      <c r="J152" s="199"/>
      <c r="K152" s="199"/>
      <c r="P152" s="197"/>
      <c r="Q152" s="197"/>
    </row>
    <row r="153" spans="2:17" ht="13.5">
      <c r="B153" s="204"/>
      <c r="H153" s="199"/>
      <c r="I153" s="199"/>
      <c r="J153" s="199"/>
      <c r="K153" s="199"/>
      <c r="P153" s="197"/>
      <c r="Q153" s="197"/>
    </row>
    <row r="154" spans="2:17" ht="13.5">
      <c r="B154" s="204"/>
      <c r="H154" s="199"/>
      <c r="I154" s="199"/>
      <c r="J154" s="199"/>
      <c r="K154" s="199"/>
      <c r="P154" s="197"/>
      <c r="Q154" s="197"/>
    </row>
    <row r="155" spans="2:17" ht="13.5">
      <c r="B155" s="204"/>
      <c r="H155" s="199"/>
      <c r="I155" s="199"/>
      <c r="J155" s="199"/>
      <c r="K155" s="199"/>
      <c r="P155" s="197"/>
      <c r="Q155" s="197"/>
    </row>
    <row r="156" spans="2:17" ht="13.5">
      <c r="B156" s="204"/>
      <c r="H156" s="199"/>
      <c r="I156" s="199"/>
      <c r="J156" s="199"/>
      <c r="K156" s="199"/>
      <c r="P156" s="197"/>
      <c r="Q156" s="197"/>
    </row>
    <row r="157" spans="2:17" ht="13.5">
      <c r="B157" s="204"/>
      <c r="H157" s="199"/>
      <c r="I157" s="199"/>
      <c r="J157" s="199"/>
      <c r="K157" s="199"/>
      <c r="P157" s="197"/>
      <c r="Q157" s="197"/>
    </row>
    <row r="158" spans="2:17" ht="13.5">
      <c r="B158" s="204"/>
      <c r="H158" s="199"/>
      <c r="I158" s="199"/>
      <c r="J158" s="199"/>
      <c r="K158" s="199"/>
      <c r="P158" s="197"/>
      <c r="Q158" s="197"/>
    </row>
    <row r="159" spans="2:17" ht="13.5">
      <c r="B159" s="204"/>
      <c r="H159" s="199"/>
      <c r="I159" s="199"/>
      <c r="J159" s="199"/>
      <c r="K159" s="199"/>
      <c r="P159" s="197"/>
      <c r="Q159" s="197"/>
    </row>
    <row r="160" spans="2:17" ht="13.5">
      <c r="B160" s="204"/>
      <c r="H160" s="199"/>
      <c r="I160" s="199"/>
      <c r="K160" s="199"/>
      <c r="P160" s="197"/>
      <c r="Q160" s="197"/>
    </row>
    <row r="161" spans="2:17" ht="13.5">
      <c r="B161" s="204"/>
      <c r="H161" s="199"/>
      <c r="I161" s="199"/>
      <c r="K161" s="199"/>
      <c r="P161" s="197"/>
      <c r="Q161" s="197"/>
    </row>
    <row r="162" spans="2:17" ht="13.5">
      <c r="B162" s="204"/>
      <c r="H162" s="199"/>
      <c r="I162" s="199"/>
      <c r="K162" s="199"/>
      <c r="P162" s="197"/>
      <c r="Q162" s="197"/>
    </row>
    <row r="163" spans="2:17" ht="13.5">
      <c r="B163" s="204"/>
      <c r="H163" s="199"/>
      <c r="I163" s="199"/>
      <c r="K163" s="199"/>
      <c r="P163" s="197"/>
      <c r="Q163" s="197"/>
    </row>
    <row r="164" spans="2:17" ht="13.5">
      <c r="B164" s="204"/>
      <c r="H164" s="199"/>
      <c r="I164" s="199"/>
      <c r="K164" s="199"/>
      <c r="P164" s="197"/>
      <c r="Q164" s="197"/>
    </row>
    <row r="165" spans="2:17" ht="13.5">
      <c r="B165" s="204"/>
      <c r="H165" s="199"/>
      <c r="I165" s="199"/>
      <c r="K165" s="199"/>
      <c r="P165" s="197"/>
      <c r="Q165" s="197"/>
    </row>
    <row r="166" spans="2:17" ht="13.5">
      <c r="B166" s="204"/>
      <c r="K166" s="199"/>
      <c r="P166" s="197"/>
      <c r="Q166" s="197"/>
    </row>
    <row r="167" spans="2:17" ht="13.5">
      <c r="B167" s="204"/>
      <c r="K167" s="199"/>
      <c r="P167" s="197"/>
      <c r="Q167" s="197"/>
    </row>
    <row r="168" spans="2:17" ht="13.5">
      <c r="B168" s="204"/>
      <c r="K168" s="199"/>
      <c r="P168" s="197"/>
      <c r="Q168" s="197"/>
    </row>
    <row r="169" spans="2:17" ht="13.5">
      <c r="B169" s="204"/>
      <c r="K169" s="199"/>
      <c r="P169" s="197"/>
      <c r="Q169" s="197"/>
    </row>
    <row r="170" spans="2:17" ht="13.5">
      <c r="B170" s="204"/>
      <c r="K170" s="199"/>
      <c r="P170" s="197"/>
      <c r="Q170" s="197"/>
    </row>
    <row r="171" spans="2:17" ht="13.5">
      <c r="B171" s="204"/>
      <c r="K171" s="199"/>
      <c r="P171" s="197"/>
      <c r="Q171" s="197"/>
    </row>
    <row r="172" spans="2:17" ht="13.5">
      <c r="B172" s="204"/>
      <c r="K172" s="199"/>
      <c r="P172" s="197"/>
      <c r="Q172" s="197"/>
    </row>
    <row r="173" spans="2:17" ht="13.5">
      <c r="B173" s="204"/>
      <c r="K173" s="199"/>
      <c r="P173" s="197"/>
      <c r="Q173" s="197"/>
    </row>
    <row r="174" spans="2:17" ht="13.5">
      <c r="B174" s="204"/>
      <c r="K174" s="199"/>
      <c r="P174" s="197"/>
      <c r="Q174" s="197"/>
    </row>
    <row r="175" spans="2:17" ht="13.5">
      <c r="B175" s="204"/>
      <c r="K175" s="199"/>
      <c r="P175" s="197"/>
      <c r="Q175" s="197"/>
    </row>
    <row r="176" spans="2:17" ht="13.5">
      <c r="B176" s="204"/>
      <c r="K176" s="199"/>
      <c r="P176" s="197"/>
      <c r="Q176" s="197"/>
    </row>
    <row r="177" spans="2:17" ht="13.5">
      <c r="B177" s="204"/>
      <c r="K177" s="199"/>
      <c r="P177" s="197"/>
      <c r="Q177" s="197"/>
    </row>
    <row r="178" spans="2:17" ht="13.5">
      <c r="B178" s="204"/>
      <c r="K178" s="199"/>
      <c r="P178" s="197"/>
      <c r="Q178" s="197"/>
    </row>
    <row r="179" spans="2:17" ht="13.5">
      <c r="B179" s="204"/>
      <c r="K179" s="199"/>
      <c r="P179" s="197"/>
      <c r="Q179" s="197"/>
    </row>
    <row r="180" spans="2:17" ht="13.5">
      <c r="B180" s="204"/>
      <c r="K180" s="199"/>
      <c r="P180" s="197"/>
      <c r="Q180" s="197"/>
    </row>
    <row r="181" spans="2:17" ht="13.5">
      <c r="B181" s="204"/>
      <c r="K181" s="199"/>
      <c r="P181" s="197"/>
      <c r="Q181" s="197"/>
    </row>
    <row r="182" spans="2:17" ht="13.5">
      <c r="B182" s="204"/>
      <c r="K182" s="199"/>
      <c r="P182" s="197"/>
      <c r="Q182" s="197"/>
    </row>
    <row r="183" spans="2:17" ht="13.5">
      <c r="B183" s="204"/>
      <c r="K183" s="199"/>
      <c r="P183" s="197"/>
      <c r="Q183" s="197"/>
    </row>
    <row r="184" spans="2:17" ht="13.5">
      <c r="B184" s="204"/>
      <c r="K184" s="199"/>
      <c r="P184" s="197"/>
      <c r="Q184" s="197"/>
    </row>
    <row r="185" spans="2:17" ht="13.5">
      <c r="B185" s="204"/>
      <c r="K185" s="199"/>
      <c r="P185" s="197"/>
      <c r="Q185" s="197"/>
    </row>
    <row r="186" spans="2:17" ht="13.5">
      <c r="B186" s="204"/>
      <c r="K186" s="199"/>
      <c r="P186" s="197"/>
      <c r="Q186" s="197"/>
    </row>
    <row r="187" spans="2:17" ht="13.5">
      <c r="B187" s="204"/>
      <c r="K187" s="199"/>
      <c r="P187" s="197"/>
      <c r="Q187" s="197"/>
    </row>
    <row r="188" spans="2:17" ht="13.5">
      <c r="B188" s="204"/>
      <c r="K188" s="199"/>
      <c r="P188" s="197"/>
      <c r="Q188" s="197"/>
    </row>
    <row r="189" spans="2:17" ht="13.5">
      <c r="B189" s="204"/>
      <c r="K189" s="199"/>
      <c r="P189" s="197"/>
      <c r="Q189" s="197"/>
    </row>
    <row r="190" spans="2:17" ht="13.5">
      <c r="B190" s="204"/>
      <c r="K190" s="199"/>
      <c r="P190" s="197"/>
      <c r="Q190" s="197"/>
    </row>
    <row r="191" spans="2:17" ht="13.5">
      <c r="B191" s="204"/>
      <c r="K191" s="199"/>
      <c r="P191" s="197"/>
      <c r="Q191" s="197"/>
    </row>
    <row r="192" spans="2:17" ht="13.5">
      <c r="B192" s="204"/>
      <c r="K192" s="199"/>
      <c r="P192" s="197"/>
      <c r="Q192" s="197"/>
    </row>
    <row r="193" spans="2:17" ht="13.5">
      <c r="B193" s="204"/>
      <c r="K193" s="199"/>
      <c r="P193" s="197"/>
      <c r="Q193" s="197"/>
    </row>
    <row r="194" spans="2:17" ht="13.5">
      <c r="B194" s="204"/>
      <c r="K194" s="199"/>
      <c r="P194" s="197"/>
      <c r="Q194" s="197"/>
    </row>
    <row r="195" spans="2:17" ht="13.5">
      <c r="B195" s="204"/>
      <c r="K195" s="199"/>
      <c r="P195" s="197"/>
      <c r="Q195" s="197"/>
    </row>
    <row r="196" spans="2:17" ht="13.5">
      <c r="B196" s="204"/>
      <c r="K196" s="199"/>
      <c r="P196" s="197"/>
      <c r="Q196" s="197"/>
    </row>
    <row r="197" spans="2:17" ht="13.5">
      <c r="B197" s="204"/>
      <c r="K197" s="199"/>
      <c r="P197" s="197"/>
      <c r="Q197" s="197"/>
    </row>
    <row r="198" spans="2:17" ht="13.5">
      <c r="B198" s="204"/>
      <c r="K198" s="199"/>
      <c r="P198" s="197"/>
      <c r="Q198" s="197"/>
    </row>
    <row r="199" spans="2:17" ht="13.5">
      <c r="B199" s="204"/>
      <c r="K199" s="199"/>
      <c r="P199" s="197"/>
      <c r="Q199" s="197"/>
    </row>
    <row r="200" spans="2:17" ht="13.5">
      <c r="B200" s="204"/>
      <c r="K200" s="199"/>
      <c r="P200" s="197"/>
      <c r="Q200" s="197"/>
    </row>
    <row r="201" spans="2:17" ht="13.5">
      <c r="B201" s="204"/>
      <c r="K201" s="199"/>
      <c r="P201" s="197"/>
      <c r="Q201" s="197"/>
    </row>
    <row r="202" spans="2:17" ht="13.5">
      <c r="B202" s="204"/>
      <c r="K202" s="199"/>
      <c r="P202" s="197"/>
      <c r="Q202" s="197"/>
    </row>
    <row r="203" spans="2:17" ht="13.5">
      <c r="B203" s="204"/>
      <c r="K203" s="199"/>
      <c r="P203" s="197"/>
      <c r="Q203" s="197"/>
    </row>
    <row r="204" spans="2:17" ht="13.5">
      <c r="B204" s="204"/>
      <c r="K204" s="199"/>
      <c r="P204" s="197"/>
      <c r="Q204" s="197"/>
    </row>
    <row r="205" spans="2:17" ht="13.5">
      <c r="B205" s="204"/>
      <c r="K205" s="199"/>
      <c r="P205" s="197"/>
      <c r="Q205" s="197"/>
    </row>
    <row r="206" spans="2:17" ht="13.5">
      <c r="B206" s="204"/>
      <c r="K206" s="199"/>
      <c r="P206" s="197"/>
      <c r="Q206" s="197"/>
    </row>
    <row r="207" spans="2:17" ht="13.5">
      <c r="B207" s="204"/>
      <c r="K207" s="199"/>
      <c r="P207" s="197"/>
      <c r="Q207" s="197"/>
    </row>
    <row r="208" spans="2:17" ht="13.5">
      <c r="B208" s="204"/>
      <c r="K208" s="199"/>
      <c r="P208" s="197"/>
      <c r="Q208" s="197"/>
    </row>
    <row r="209" spans="2:17" ht="13.5">
      <c r="B209" s="204"/>
      <c r="K209" s="199"/>
      <c r="P209" s="197"/>
      <c r="Q209" s="197"/>
    </row>
    <row r="210" spans="2:17" ht="13.5">
      <c r="B210" s="204"/>
      <c r="K210" s="199"/>
      <c r="P210" s="197"/>
      <c r="Q210" s="197"/>
    </row>
    <row r="211" spans="2:17" ht="13.5">
      <c r="B211" s="204"/>
      <c r="K211" s="199"/>
      <c r="P211" s="197"/>
      <c r="Q211" s="197"/>
    </row>
    <row r="212" spans="2:17" ht="13.5">
      <c r="B212" s="204"/>
      <c r="K212" s="199"/>
      <c r="P212" s="197"/>
      <c r="Q212" s="197"/>
    </row>
    <row r="213" spans="2:17" ht="13.5">
      <c r="B213" s="204"/>
      <c r="K213" s="199"/>
      <c r="P213" s="197"/>
      <c r="Q213" s="197"/>
    </row>
    <row r="214" spans="2:17" ht="13.5">
      <c r="B214" s="204"/>
      <c r="K214" s="199"/>
      <c r="P214" s="197"/>
      <c r="Q214" s="197"/>
    </row>
    <row r="215" spans="2:17" ht="13.5">
      <c r="B215" s="204"/>
      <c r="K215" s="199"/>
      <c r="P215" s="197"/>
      <c r="Q215" s="197"/>
    </row>
    <row r="216" spans="2:17" ht="13.5">
      <c r="B216" s="204"/>
      <c r="K216" s="199"/>
      <c r="P216" s="197"/>
      <c r="Q216" s="197"/>
    </row>
    <row r="217" spans="2:17" ht="13.5">
      <c r="B217" s="204"/>
      <c r="K217" s="199"/>
      <c r="P217" s="197"/>
      <c r="Q217" s="197"/>
    </row>
    <row r="218" spans="2:17" ht="13.5">
      <c r="B218" s="204"/>
      <c r="K218" s="199"/>
      <c r="P218" s="197"/>
      <c r="Q218" s="197"/>
    </row>
    <row r="219" spans="2:17" ht="13.5">
      <c r="B219" s="204"/>
      <c r="K219" s="199"/>
      <c r="P219" s="197"/>
      <c r="Q219" s="197"/>
    </row>
    <row r="220" spans="2:17" ht="13.5">
      <c r="B220" s="204"/>
      <c r="K220" s="199"/>
      <c r="P220" s="197"/>
      <c r="Q220" s="197"/>
    </row>
    <row r="221" spans="2:17" ht="13.5">
      <c r="B221" s="204"/>
      <c r="K221" s="199"/>
      <c r="P221" s="197"/>
      <c r="Q221" s="197"/>
    </row>
    <row r="222" spans="2:17" ht="13.5">
      <c r="B222" s="204"/>
      <c r="K222" s="199"/>
      <c r="P222" s="197"/>
      <c r="Q222" s="197"/>
    </row>
    <row r="223" spans="2:17" ht="13.5">
      <c r="B223" s="204"/>
      <c r="K223" s="199"/>
      <c r="P223" s="197"/>
      <c r="Q223" s="197"/>
    </row>
    <row r="224" spans="2:17" ht="13.5">
      <c r="B224" s="204"/>
      <c r="K224" s="199"/>
      <c r="P224" s="197"/>
      <c r="Q224" s="197"/>
    </row>
    <row r="225" spans="2:17" ht="13.5">
      <c r="B225" s="204"/>
      <c r="K225" s="199"/>
      <c r="P225" s="197"/>
      <c r="Q225" s="197"/>
    </row>
    <row r="226" spans="2:17" ht="13.5">
      <c r="B226" s="204"/>
      <c r="K226" s="199"/>
      <c r="P226" s="197"/>
      <c r="Q226" s="197"/>
    </row>
    <row r="227" spans="2:17" ht="13.5">
      <c r="B227" s="204"/>
      <c r="K227" s="199"/>
      <c r="P227" s="197"/>
      <c r="Q227" s="197"/>
    </row>
    <row r="228" spans="2:17" ht="13.5">
      <c r="B228" s="204"/>
      <c r="K228" s="199"/>
      <c r="P228" s="197"/>
      <c r="Q228" s="197"/>
    </row>
    <row r="229" spans="2:17" ht="13.5">
      <c r="B229" s="204"/>
      <c r="K229" s="199"/>
      <c r="P229" s="197"/>
      <c r="Q229" s="197"/>
    </row>
    <row r="230" spans="2:16" ht="13.5">
      <c r="B230" s="204"/>
      <c r="K230" s="199"/>
      <c r="P230" s="197"/>
    </row>
    <row r="231" spans="2:16" ht="13.5">
      <c r="B231" s="204"/>
      <c r="K231" s="199"/>
      <c r="P231" s="197"/>
    </row>
    <row r="232" spans="2:16" ht="13.5">
      <c r="B232" s="204"/>
      <c r="K232" s="199"/>
      <c r="P232" s="197"/>
    </row>
    <row r="233" spans="2:16" ht="13.5">
      <c r="B233" s="204"/>
      <c r="K233" s="199"/>
      <c r="P233" s="197"/>
    </row>
    <row r="234" spans="2:16" ht="13.5">
      <c r="B234" s="204"/>
      <c r="K234" s="199"/>
      <c r="P234" s="197"/>
    </row>
    <row r="235" spans="2:16" ht="13.5">
      <c r="B235" s="204"/>
      <c r="K235" s="199"/>
      <c r="P235" s="197"/>
    </row>
    <row r="236" spans="2:16" ht="13.5">
      <c r="B236" s="204"/>
      <c r="K236" s="199"/>
      <c r="P236" s="197"/>
    </row>
    <row r="237" spans="2:16" ht="13.5">
      <c r="B237" s="204"/>
      <c r="K237" s="199"/>
      <c r="P237" s="197"/>
    </row>
    <row r="238" spans="2:11" ht="13.5">
      <c r="B238" s="204"/>
      <c r="K238" s="199"/>
    </row>
    <row r="239" spans="2:11" ht="13.5">
      <c r="B239" s="204"/>
      <c r="K239" s="199"/>
    </row>
    <row r="240" spans="2:11" ht="13.5">
      <c r="B240" s="204"/>
      <c r="K240" s="199"/>
    </row>
    <row r="241" spans="2:11" ht="13.5">
      <c r="B241" s="204"/>
      <c r="K241" s="199"/>
    </row>
    <row r="242" spans="2:11" ht="13.5">
      <c r="B242" s="204"/>
      <c r="K242" s="199"/>
    </row>
    <row r="243" spans="2:11" ht="13.5">
      <c r="B243" s="204"/>
      <c r="K243" s="199"/>
    </row>
    <row r="244" spans="2:11" ht="13.5">
      <c r="B244" s="204"/>
      <c r="K244" s="199"/>
    </row>
    <row r="245" spans="2:11" ht="13.5">
      <c r="B245" s="204"/>
      <c r="K245" s="199"/>
    </row>
    <row r="246" spans="2:11" ht="13.5">
      <c r="B246" s="204"/>
      <c r="K246" s="199"/>
    </row>
    <row r="247" spans="2:11" ht="13.5">
      <c r="B247" s="204"/>
      <c r="K247" s="199"/>
    </row>
    <row r="248" spans="2:11" ht="13.5">
      <c r="B248" s="204"/>
      <c r="K248" s="199"/>
    </row>
    <row r="249" spans="2:11" ht="13.5">
      <c r="B249" s="204"/>
      <c r="K249" s="199"/>
    </row>
    <row r="250" spans="2:11" ht="13.5">
      <c r="B250" s="204"/>
      <c r="K250" s="199"/>
    </row>
    <row r="251" spans="2:11" ht="13.5">
      <c r="B251" s="204"/>
      <c r="K251" s="199"/>
    </row>
    <row r="252" spans="2:11" ht="13.5">
      <c r="B252" s="204"/>
      <c r="K252" s="199"/>
    </row>
    <row r="253" spans="2:11" ht="13.5">
      <c r="B253" s="204"/>
      <c r="K253" s="199"/>
    </row>
    <row r="254" spans="2:11" ht="13.5">
      <c r="B254" s="204"/>
      <c r="K254" s="199"/>
    </row>
    <row r="255" spans="2:11" ht="13.5">
      <c r="B255" s="204"/>
      <c r="K255" s="199"/>
    </row>
    <row r="256" spans="2:11" ht="13.5">
      <c r="B256" s="204"/>
      <c r="K256" s="199"/>
    </row>
    <row r="257" spans="2:11" ht="13.5">
      <c r="B257" s="204"/>
      <c r="K257" s="199"/>
    </row>
    <row r="258" spans="2:11" ht="13.5">
      <c r="B258" s="204"/>
      <c r="K258" s="199"/>
    </row>
    <row r="259" spans="2:11" ht="13.5">
      <c r="B259" s="204"/>
      <c r="K259" s="199"/>
    </row>
    <row r="260" spans="2:11" ht="13.5">
      <c r="B260" s="204"/>
      <c r="K260" s="199"/>
    </row>
    <row r="261" spans="2:11" ht="13.5">
      <c r="B261" s="204"/>
      <c r="K261" s="199"/>
    </row>
    <row r="262" spans="2:11" ht="13.5">
      <c r="B262" s="204"/>
      <c r="K262" s="199"/>
    </row>
    <row r="263" spans="2:11" ht="13.5">
      <c r="B263" s="204"/>
      <c r="K263" s="199"/>
    </row>
    <row r="264" spans="2:11" ht="13.5">
      <c r="B264" s="204"/>
      <c r="K264" s="199"/>
    </row>
    <row r="265" spans="2:11" ht="13.5">
      <c r="B265" s="204"/>
      <c r="K265" s="199"/>
    </row>
    <row r="266" spans="2:11" ht="13.5">
      <c r="B266" s="204"/>
      <c r="K266" s="199"/>
    </row>
    <row r="267" spans="2:11" ht="13.5">
      <c r="B267" s="204"/>
      <c r="K267" s="199"/>
    </row>
    <row r="268" spans="2:11" ht="13.5">
      <c r="B268" s="204"/>
      <c r="K268" s="199"/>
    </row>
    <row r="269" spans="2:11" ht="13.5">
      <c r="B269" s="204"/>
      <c r="K269" s="199"/>
    </row>
    <row r="270" spans="2:11" ht="13.5">
      <c r="B270" s="204"/>
      <c r="K270" s="199"/>
    </row>
    <row r="271" spans="2:11" ht="13.5">
      <c r="B271" s="204"/>
      <c r="K271" s="199"/>
    </row>
    <row r="272" spans="2:11" ht="13.5">
      <c r="B272" s="204"/>
      <c r="K272" s="199"/>
    </row>
    <row r="273" spans="2:11" ht="13.5">
      <c r="B273" s="204"/>
      <c r="K273" s="199"/>
    </row>
    <row r="274" spans="2:11" ht="13.5">
      <c r="B274" s="204"/>
      <c r="K274" s="199"/>
    </row>
    <row r="275" spans="2:11" ht="13.5">
      <c r="B275" s="204"/>
      <c r="K275" s="199"/>
    </row>
    <row r="276" spans="2:11" ht="13.5">
      <c r="B276" s="204"/>
      <c r="K276" s="199"/>
    </row>
    <row r="277" spans="2:11" ht="13.5">
      <c r="B277" s="204"/>
      <c r="K277" s="199"/>
    </row>
    <row r="278" spans="2:11" ht="13.5">
      <c r="B278" s="204"/>
      <c r="K278" s="199"/>
    </row>
    <row r="279" spans="2:11" ht="13.5">
      <c r="B279" s="204"/>
      <c r="K279" s="199"/>
    </row>
    <row r="280" spans="2:11" ht="13.5">
      <c r="B280" s="204"/>
      <c r="K280" s="199"/>
    </row>
    <row r="281" spans="2:11" ht="13.5">
      <c r="B281" s="204"/>
      <c r="K281" s="199"/>
    </row>
    <row r="282" spans="2:11" ht="13.5">
      <c r="B282" s="204"/>
      <c r="K282" s="199"/>
    </row>
    <row r="283" spans="2:11" ht="13.5">
      <c r="B283" s="204"/>
      <c r="K283" s="199"/>
    </row>
    <row r="284" spans="2:11" ht="13.5">
      <c r="B284" s="204"/>
      <c r="K284" s="199"/>
    </row>
    <row r="285" spans="2:11" ht="13.5">
      <c r="B285" s="204"/>
      <c r="K285" s="199"/>
    </row>
    <row r="286" spans="2:11" ht="13.5">
      <c r="B286" s="204"/>
      <c r="K286" s="199"/>
    </row>
    <row r="287" spans="2:11" ht="13.5">
      <c r="B287" s="204"/>
      <c r="K287" s="199"/>
    </row>
    <row r="288" spans="2:11" ht="13.5">
      <c r="B288" s="204"/>
      <c r="K288" s="199"/>
    </row>
    <row r="289" spans="2:11" ht="13.5">
      <c r="B289" s="204"/>
      <c r="K289" s="199"/>
    </row>
    <row r="290" spans="2:11" ht="13.5">
      <c r="B290" s="204"/>
      <c r="K290" s="199"/>
    </row>
    <row r="291" spans="2:11" ht="13.5">
      <c r="B291" s="204"/>
      <c r="K291" s="199"/>
    </row>
    <row r="292" spans="2:11" ht="13.5">
      <c r="B292" s="204"/>
      <c r="K292" s="199"/>
    </row>
    <row r="293" spans="2:11" ht="13.5">
      <c r="B293" s="204"/>
      <c r="K293" s="199"/>
    </row>
    <row r="294" ht="13.5">
      <c r="K294" s="199"/>
    </row>
    <row r="295" ht="13.5">
      <c r="K295" s="199"/>
    </row>
    <row r="296" ht="13.5">
      <c r="K296" s="199"/>
    </row>
    <row r="297" ht="13.5">
      <c r="K297" s="199"/>
    </row>
    <row r="298" ht="13.5">
      <c r="K298" s="199"/>
    </row>
    <row r="299" ht="13.5">
      <c r="K299" s="199"/>
    </row>
    <row r="300" ht="13.5">
      <c r="K300" s="199"/>
    </row>
    <row r="301" ht="13.5">
      <c r="K301" s="199"/>
    </row>
    <row r="302" ht="13.5">
      <c r="K302" s="199"/>
    </row>
    <row r="303" ht="13.5">
      <c r="K303" s="199"/>
    </row>
    <row r="304" ht="13.5">
      <c r="K304" s="199"/>
    </row>
    <row r="305" ht="13.5">
      <c r="K305" s="199"/>
    </row>
    <row r="306" ht="13.5">
      <c r="K306" s="199"/>
    </row>
    <row r="307" ht="13.5">
      <c r="K307" s="199"/>
    </row>
    <row r="308" ht="13.5">
      <c r="K308" s="199"/>
    </row>
    <row r="309" ht="13.5">
      <c r="K309" s="199"/>
    </row>
    <row r="310" ht="13.5">
      <c r="K310" s="199"/>
    </row>
    <row r="311" ht="13.5">
      <c r="K311" s="199"/>
    </row>
    <row r="312" ht="13.5">
      <c r="K312" s="199"/>
    </row>
    <row r="313" ht="13.5">
      <c r="K313" s="199"/>
    </row>
    <row r="314" ht="13.5">
      <c r="K314" s="199"/>
    </row>
    <row r="315" ht="13.5">
      <c r="K315" s="199"/>
    </row>
    <row r="316" ht="13.5">
      <c r="K316" s="199"/>
    </row>
    <row r="317" ht="13.5">
      <c r="K317" s="199"/>
    </row>
    <row r="318" ht="13.5">
      <c r="K318" s="199"/>
    </row>
    <row r="319" ht="13.5">
      <c r="K319" s="199"/>
    </row>
  </sheetData>
  <sheetProtection/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xSplit="1" ySplit="6" topLeftCell="D10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9" sqref="A19:IV19"/>
    </sheetView>
  </sheetViews>
  <sheetFormatPr defaultColWidth="6.10546875" defaultRowHeight="13.5"/>
  <cols>
    <col min="1" max="1" width="17.4453125" style="49" customWidth="1"/>
    <col min="2" max="2" width="17.4453125" style="46" customWidth="1"/>
    <col min="3" max="5" width="17.4453125" style="47" customWidth="1"/>
    <col min="6" max="6" width="2.5546875" style="47" customWidth="1"/>
    <col min="7" max="9" width="24.4453125" style="47" customWidth="1"/>
    <col min="10" max="10" width="11.99609375" style="47" customWidth="1"/>
    <col min="11" max="11" width="5.6640625" style="47" bestFit="1" customWidth="1"/>
    <col min="12" max="12" width="6.10546875" style="49" customWidth="1"/>
    <col min="13" max="13" width="5.3359375" style="49" customWidth="1"/>
    <col min="14" max="16384" width="6.10546875" style="49" customWidth="1"/>
  </cols>
  <sheetData>
    <row r="1" spans="1:11" s="37" customFormat="1" ht="45" customHeight="1">
      <c r="A1" s="404" t="s">
        <v>302</v>
      </c>
      <c r="B1" s="404"/>
      <c r="C1" s="404"/>
      <c r="D1" s="404"/>
      <c r="E1" s="404"/>
      <c r="F1" s="261"/>
      <c r="G1" s="404" t="s">
        <v>303</v>
      </c>
      <c r="H1" s="404"/>
      <c r="I1" s="404"/>
      <c r="J1" s="225"/>
      <c r="K1" s="225"/>
    </row>
    <row r="2" spans="1:11" s="16" customFormat="1" ht="25.5" customHeight="1" thickBot="1">
      <c r="A2" s="38" t="s">
        <v>304</v>
      </c>
      <c r="B2" s="39"/>
      <c r="C2" s="40"/>
      <c r="D2" s="40"/>
      <c r="E2" s="40"/>
      <c r="F2" s="41"/>
      <c r="G2" s="40"/>
      <c r="H2" s="40"/>
      <c r="I2" s="149" t="s">
        <v>305</v>
      </c>
      <c r="J2" s="226"/>
      <c r="K2" s="41"/>
    </row>
    <row r="3" spans="1:11" s="15" customFormat="1" ht="16.5" customHeight="1" thickTop="1">
      <c r="A3" s="84" t="s">
        <v>306</v>
      </c>
      <c r="B3" s="405" t="s">
        <v>307</v>
      </c>
      <c r="C3" s="406"/>
      <c r="D3" s="406"/>
      <c r="E3" s="406"/>
      <c r="F3" s="88"/>
      <c r="G3" s="408" t="s">
        <v>308</v>
      </c>
      <c r="H3" s="408"/>
      <c r="I3" s="408"/>
      <c r="J3" s="234"/>
      <c r="K3" s="88"/>
    </row>
    <row r="4" spans="1:11" s="15" customFormat="1" ht="16.5" customHeight="1">
      <c r="A4" s="9" t="s">
        <v>309</v>
      </c>
      <c r="B4" s="107" t="s">
        <v>0</v>
      </c>
      <c r="C4" s="107" t="s">
        <v>310</v>
      </c>
      <c r="D4" s="107" t="s">
        <v>1</v>
      </c>
      <c r="E4" s="108" t="s">
        <v>2</v>
      </c>
      <c r="F4" s="88"/>
      <c r="G4" s="407" t="s">
        <v>311</v>
      </c>
      <c r="H4" s="407"/>
      <c r="I4" s="407"/>
      <c r="J4" s="234"/>
      <c r="K4" s="88"/>
    </row>
    <row r="5" spans="1:11" s="15" customFormat="1" ht="16.5" customHeight="1">
      <c r="A5" s="9" t="s">
        <v>312</v>
      </c>
      <c r="B5" s="106"/>
      <c r="C5" s="109"/>
      <c r="D5" s="109" t="s">
        <v>3</v>
      </c>
      <c r="E5" s="88" t="s">
        <v>4</v>
      </c>
      <c r="F5" s="88"/>
      <c r="G5" s="128" t="s">
        <v>313</v>
      </c>
      <c r="H5" s="108" t="s">
        <v>314</v>
      </c>
      <c r="I5" s="108" t="s">
        <v>315</v>
      </c>
      <c r="J5" s="88"/>
      <c r="K5" s="88"/>
    </row>
    <row r="6" spans="1:11" s="15" customFormat="1" ht="16.5" customHeight="1">
      <c r="A6" s="95" t="s">
        <v>63</v>
      </c>
      <c r="B6" s="87" t="s">
        <v>5</v>
      </c>
      <c r="C6" s="110" t="s">
        <v>6</v>
      </c>
      <c r="D6" s="110" t="s">
        <v>7</v>
      </c>
      <c r="E6" s="87" t="s">
        <v>7</v>
      </c>
      <c r="F6" s="88"/>
      <c r="G6" s="111" t="s">
        <v>5</v>
      </c>
      <c r="H6" s="112" t="s">
        <v>316</v>
      </c>
      <c r="I6" s="112" t="s">
        <v>317</v>
      </c>
      <c r="J6" s="88"/>
      <c r="K6" s="88"/>
    </row>
    <row r="7" spans="1:11" s="16" customFormat="1" ht="41.25" customHeight="1">
      <c r="A7" s="9">
        <v>2006</v>
      </c>
      <c r="B7" s="26">
        <v>6050</v>
      </c>
      <c r="C7" s="24">
        <v>4053</v>
      </c>
      <c r="D7" s="24">
        <v>1997</v>
      </c>
      <c r="E7" s="24" t="s">
        <v>66</v>
      </c>
      <c r="F7" s="24"/>
      <c r="G7" s="24">
        <v>18380</v>
      </c>
      <c r="H7" s="24">
        <v>9255</v>
      </c>
      <c r="I7" s="24">
        <v>9125</v>
      </c>
      <c r="J7" s="27"/>
      <c r="K7" s="24"/>
    </row>
    <row r="8" spans="1:11" s="16" customFormat="1" ht="41.25" customHeight="1">
      <c r="A8" s="9">
        <v>2007</v>
      </c>
      <c r="B8" s="24">
        <v>6140</v>
      </c>
      <c r="C8" s="24">
        <v>4046</v>
      </c>
      <c r="D8" s="24">
        <v>2094</v>
      </c>
      <c r="E8" s="24" t="s">
        <v>318</v>
      </c>
      <c r="F8" s="24"/>
      <c r="G8" s="24">
        <v>18574</v>
      </c>
      <c r="H8" s="24">
        <v>9360</v>
      </c>
      <c r="I8" s="24">
        <v>9214</v>
      </c>
      <c r="J8" s="27"/>
      <c r="K8" s="24"/>
    </row>
    <row r="9" spans="1:11" s="16" customFormat="1" ht="41.25" customHeight="1">
      <c r="A9" s="9">
        <v>2008</v>
      </c>
      <c r="B9" s="24">
        <v>6305</v>
      </c>
      <c r="C9" s="24">
        <v>4106</v>
      </c>
      <c r="D9" s="24">
        <v>2199</v>
      </c>
      <c r="E9" s="24" t="s">
        <v>318</v>
      </c>
      <c r="F9" s="24"/>
      <c r="G9" s="24">
        <v>19885</v>
      </c>
      <c r="H9" s="24">
        <v>10001</v>
      </c>
      <c r="I9" s="24">
        <v>9884</v>
      </c>
      <c r="J9" s="27"/>
      <c r="K9" s="24"/>
    </row>
    <row r="10" spans="1:11" s="16" customFormat="1" ht="41.25" customHeight="1">
      <c r="A10" s="9">
        <v>2009</v>
      </c>
      <c r="B10" s="24">
        <v>4189</v>
      </c>
      <c r="C10" s="24">
        <v>2725.4557168246447</v>
      </c>
      <c r="D10" s="24">
        <v>1463.5442831753553</v>
      </c>
      <c r="E10" s="24" t="s">
        <v>318</v>
      </c>
      <c r="F10" s="24"/>
      <c r="G10" s="24">
        <v>10502</v>
      </c>
      <c r="H10" s="24">
        <v>5031.999999999999</v>
      </c>
      <c r="I10" s="24">
        <v>5470</v>
      </c>
      <c r="J10" s="27"/>
      <c r="K10" s="24"/>
    </row>
    <row r="11" spans="1:11" s="45" customFormat="1" ht="41.25" customHeight="1">
      <c r="A11" s="10">
        <v>2010</v>
      </c>
      <c r="B11" s="20">
        <f>SUM(B12:B18)</f>
        <v>4320</v>
      </c>
      <c r="C11" s="20">
        <f>SUM(C12:C18)</f>
        <v>2118</v>
      </c>
      <c r="D11" s="20">
        <f>SUM(D12:D18)</f>
        <v>2202</v>
      </c>
      <c r="E11" s="24"/>
      <c r="F11" s="24"/>
      <c r="G11" s="20">
        <f>SUM(G12:G18)</f>
        <v>10749</v>
      </c>
      <c r="H11" s="20">
        <f>SUM(H12:H18)</f>
        <v>5246</v>
      </c>
      <c r="I11" s="20">
        <f>SUM(I12:I18)</f>
        <v>5503</v>
      </c>
      <c r="J11" s="27"/>
      <c r="K11" s="20"/>
    </row>
    <row r="12" spans="1:11" s="45" customFormat="1" ht="41.25" customHeight="1">
      <c r="A12" s="11" t="s">
        <v>319</v>
      </c>
      <c r="B12" s="26">
        <v>1084</v>
      </c>
      <c r="C12" s="24">
        <v>531</v>
      </c>
      <c r="D12" s="24">
        <v>553</v>
      </c>
      <c r="E12" s="24"/>
      <c r="F12" s="24"/>
      <c r="G12" s="26">
        <v>2848</v>
      </c>
      <c r="H12" s="24">
        <v>1395</v>
      </c>
      <c r="I12" s="24">
        <v>1453</v>
      </c>
      <c r="J12" s="27"/>
      <c r="K12" s="24"/>
    </row>
    <row r="13" spans="1:11" s="45" customFormat="1" ht="41.25" customHeight="1">
      <c r="A13" s="11" t="s">
        <v>320</v>
      </c>
      <c r="B13" s="26">
        <v>509</v>
      </c>
      <c r="C13" s="24">
        <v>249</v>
      </c>
      <c r="D13" s="24">
        <v>260</v>
      </c>
      <c r="E13" s="24"/>
      <c r="F13" s="24"/>
      <c r="G13" s="26">
        <v>1246</v>
      </c>
      <c r="H13" s="24">
        <v>598</v>
      </c>
      <c r="I13" s="24">
        <v>648</v>
      </c>
      <c r="J13" s="27"/>
      <c r="K13" s="24"/>
    </row>
    <row r="14" spans="1:11" s="45" customFormat="1" ht="41.25" customHeight="1">
      <c r="A14" s="11" t="s">
        <v>321</v>
      </c>
      <c r="B14" s="26">
        <v>574</v>
      </c>
      <c r="C14" s="24">
        <v>281</v>
      </c>
      <c r="D14" s="24">
        <v>293</v>
      </c>
      <c r="E14" s="24"/>
      <c r="F14" s="24"/>
      <c r="G14" s="26">
        <v>1343</v>
      </c>
      <c r="H14" s="24">
        <v>650</v>
      </c>
      <c r="I14" s="24">
        <v>693</v>
      </c>
      <c r="J14" s="27"/>
      <c r="K14" s="24"/>
    </row>
    <row r="15" spans="1:11" s="45" customFormat="1" ht="41.25" customHeight="1">
      <c r="A15" s="11" t="s">
        <v>322</v>
      </c>
      <c r="B15" s="26">
        <v>781</v>
      </c>
      <c r="C15" s="24">
        <v>383</v>
      </c>
      <c r="D15" s="24">
        <v>398</v>
      </c>
      <c r="E15" s="24"/>
      <c r="F15" s="24"/>
      <c r="G15" s="26">
        <v>1977</v>
      </c>
      <c r="H15" s="24">
        <v>965</v>
      </c>
      <c r="I15" s="24">
        <v>1012</v>
      </c>
      <c r="J15" s="27"/>
      <c r="K15" s="24"/>
    </row>
    <row r="16" spans="1:11" s="45" customFormat="1" ht="41.25" customHeight="1">
      <c r="A16" s="11" t="s">
        <v>323</v>
      </c>
      <c r="B16" s="26">
        <v>496</v>
      </c>
      <c r="C16" s="24">
        <v>243</v>
      </c>
      <c r="D16" s="24">
        <v>253</v>
      </c>
      <c r="E16" s="24"/>
      <c r="F16" s="24"/>
      <c r="G16" s="26">
        <v>1171</v>
      </c>
      <c r="H16" s="24">
        <v>582</v>
      </c>
      <c r="I16" s="24">
        <v>589</v>
      </c>
      <c r="J16" s="27"/>
      <c r="K16" s="24"/>
    </row>
    <row r="17" spans="1:11" s="45" customFormat="1" ht="41.25" customHeight="1">
      <c r="A17" s="11" t="s">
        <v>324</v>
      </c>
      <c r="B17" s="26">
        <v>470</v>
      </c>
      <c r="C17" s="24">
        <v>230</v>
      </c>
      <c r="D17" s="24">
        <v>240</v>
      </c>
      <c r="E17" s="24"/>
      <c r="F17" s="24"/>
      <c r="G17" s="26">
        <v>1193</v>
      </c>
      <c r="H17" s="24">
        <v>587</v>
      </c>
      <c r="I17" s="24">
        <v>606</v>
      </c>
      <c r="J17" s="27"/>
      <c r="K17" s="24"/>
    </row>
    <row r="18" spans="1:11" s="45" customFormat="1" ht="41.25" customHeight="1" thickBot="1">
      <c r="A18" s="12" t="s">
        <v>325</v>
      </c>
      <c r="B18" s="81">
        <v>406</v>
      </c>
      <c r="C18" s="75">
        <v>201</v>
      </c>
      <c r="D18" s="75">
        <v>205</v>
      </c>
      <c r="E18" s="75"/>
      <c r="F18" s="75"/>
      <c r="G18" s="29">
        <v>971</v>
      </c>
      <c r="H18" s="75">
        <v>469</v>
      </c>
      <c r="I18" s="75">
        <v>502</v>
      </c>
      <c r="J18" s="27"/>
      <c r="K18" s="24"/>
    </row>
    <row r="19" spans="1:16" s="124" customFormat="1" ht="12" customHeight="1" thickTop="1">
      <c r="A19" s="65" t="s">
        <v>326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</sheetData>
  <sheetProtection/>
  <mergeCells count="5">
    <mergeCell ref="A1:E1"/>
    <mergeCell ref="G1:I1"/>
    <mergeCell ref="B3:E3"/>
    <mergeCell ref="G4:I4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2" width="18.21484375" style="49" customWidth="1"/>
    <col min="3" max="4" width="18.21484375" style="47" customWidth="1"/>
    <col min="5" max="5" width="2.77734375" style="47" customWidth="1"/>
    <col min="6" max="7" width="25.21484375" style="57" customWidth="1"/>
    <col min="8" max="8" width="25.21484375" style="58" customWidth="1"/>
    <col min="9" max="9" width="8.21484375" style="49" customWidth="1"/>
    <col min="10" max="16384" width="8.88671875" style="49" customWidth="1"/>
  </cols>
  <sheetData>
    <row r="1" spans="1:8" s="37" customFormat="1" ht="45" customHeight="1">
      <c r="A1" s="410" t="s">
        <v>82</v>
      </c>
      <c r="B1" s="410"/>
      <c r="C1" s="410"/>
      <c r="E1" s="225"/>
      <c r="F1" s="411" t="s">
        <v>83</v>
      </c>
      <c r="G1" s="411"/>
      <c r="H1" s="411"/>
    </row>
    <row r="2" spans="1:8" s="52" customFormat="1" ht="25.5" customHeight="1" thickBot="1">
      <c r="A2" s="50" t="s">
        <v>84</v>
      </c>
      <c r="B2" s="51"/>
      <c r="C2" s="51"/>
      <c r="D2" s="51"/>
      <c r="F2" s="51"/>
      <c r="G2" s="51"/>
      <c r="H2" s="51" t="s">
        <v>85</v>
      </c>
    </row>
    <row r="3" spans="1:8" s="52" customFormat="1" ht="16.5" customHeight="1" thickTop="1">
      <c r="A3" s="92"/>
      <c r="B3" s="113" t="s">
        <v>86</v>
      </c>
      <c r="C3" s="61"/>
      <c r="D3" s="257"/>
      <c r="E3" s="61"/>
      <c r="F3" s="409" t="s">
        <v>87</v>
      </c>
      <c r="G3" s="409"/>
      <c r="H3" s="409"/>
    </row>
    <row r="4" spans="1:8" s="52" customFormat="1" ht="15.75" customHeight="1">
      <c r="A4" s="92" t="s">
        <v>27</v>
      </c>
      <c r="B4" s="92"/>
      <c r="C4" s="91" t="s">
        <v>8</v>
      </c>
      <c r="D4" s="89" t="s">
        <v>88</v>
      </c>
      <c r="E4" s="61"/>
      <c r="F4" s="89" t="s">
        <v>72</v>
      </c>
      <c r="G4" s="91" t="s">
        <v>8</v>
      </c>
      <c r="H4" s="115" t="s">
        <v>9</v>
      </c>
    </row>
    <row r="5" spans="1:8" s="52" customFormat="1" ht="15.75" customHeight="1">
      <c r="A5" s="92" t="s">
        <v>89</v>
      </c>
      <c r="B5" s="92"/>
      <c r="C5" s="114"/>
      <c r="D5" s="61"/>
      <c r="E5" s="61"/>
      <c r="F5" s="61"/>
      <c r="G5" s="101"/>
      <c r="H5" s="116"/>
    </row>
    <row r="6" spans="1:8" s="52" customFormat="1" ht="15.75" customHeight="1">
      <c r="A6" s="86"/>
      <c r="B6" s="86" t="s">
        <v>90</v>
      </c>
      <c r="C6" s="117" t="s">
        <v>91</v>
      </c>
      <c r="D6" s="85" t="s">
        <v>92</v>
      </c>
      <c r="E6" s="61"/>
      <c r="F6" s="86" t="s">
        <v>5</v>
      </c>
      <c r="G6" s="85" t="s">
        <v>93</v>
      </c>
      <c r="H6" s="118" t="s">
        <v>94</v>
      </c>
    </row>
    <row r="7" spans="1:8" s="16" customFormat="1" ht="99.75" customHeight="1">
      <c r="A7" s="43">
        <v>2006</v>
      </c>
      <c r="B7" s="235">
        <v>53346</v>
      </c>
      <c r="C7" s="26">
        <v>4532</v>
      </c>
      <c r="D7" s="26">
        <v>2988</v>
      </c>
      <c r="E7" s="26"/>
      <c r="F7" s="53">
        <v>1.69</v>
      </c>
      <c r="G7" s="53">
        <v>1.02</v>
      </c>
      <c r="H7" s="53">
        <v>0.67</v>
      </c>
    </row>
    <row r="8" spans="1:8" s="16" customFormat="1" ht="99.75" customHeight="1">
      <c r="A8" s="43">
        <v>2007</v>
      </c>
      <c r="B8" s="235">
        <v>53346</v>
      </c>
      <c r="C8" s="26">
        <v>4532</v>
      </c>
      <c r="D8" s="26">
        <v>2988</v>
      </c>
      <c r="E8" s="26"/>
      <c r="F8" s="53">
        <v>1.69</v>
      </c>
      <c r="G8" s="53">
        <v>1.02</v>
      </c>
      <c r="H8" s="53">
        <v>0.67</v>
      </c>
    </row>
    <row r="9" spans="1:8" s="16" customFormat="1" ht="99.75" customHeight="1">
      <c r="A9" s="43">
        <v>2008</v>
      </c>
      <c r="B9" s="235">
        <v>53346</v>
      </c>
      <c r="C9" s="26">
        <v>4419</v>
      </c>
      <c r="D9" s="26">
        <v>2922</v>
      </c>
      <c r="E9" s="26"/>
      <c r="F9" s="53">
        <v>1.16</v>
      </c>
      <c r="G9" s="53">
        <v>0.7</v>
      </c>
      <c r="H9" s="53">
        <v>0.46</v>
      </c>
    </row>
    <row r="10" spans="1:8" s="16" customFormat="1" ht="99.75" customHeight="1">
      <c r="A10" s="298">
        <v>2009</v>
      </c>
      <c r="B10" s="26">
        <v>53344</v>
      </c>
      <c r="C10" s="26">
        <v>3706</v>
      </c>
      <c r="D10" s="26">
        <v>3525</v>
      </c>
      <c r="E10" s="26"/>
      <c r="F10" s="53">
        <v>1.73</v>
      </c>
      <c r="G10" s="53">
        <v>0.88</v>
      </c>
      <c r="H10" s="53">
        <v>0.84</v>
      </c>
    </row>
    <row r="11" spans="1:8" s="45" customFormat="1" ht="99.75" customHeight="1" thickBot="1">
      <c r="A11" s="281">
        <v>2010</v>
      </c>
      <c r="B11" s="44">
        <v>53351</v>
      </c>
      <c r="C11" s="44">
        <v>3722</v>
      </c>
      <c r="D11" s="44">
        <v>3435</v>
      </c>
      <c r="E11" s="74"/>
      <c r="F11" s="54">
        <v>1.66</v>
      </c>
      <c r="G11" s="54">
        <v>0.86</v>
      </c>
      <c r="H11" s="54">
        <v>0.8</v>
      </c>
    </row>
    <row r="12" spans="1:16" s="124" customFormat="1" ht="12" customHeight="1" thickTop="1">
      <c r="A12" s="65" t="s">
        <v>68</v>
      </c>
      <c r="B12" s="46"/>
      <c r="C12" s="46"/>
      <c r="D12" s="46"/>
      <c r="E12" s="46"/>
      <c r="F12" s="135"/>
      <c r="G12" s="46"/>
      <c r="H12" s="135"/>
      <c r="I12" s="136"/>
      <c r="J12" s="135"/>
      <c r="K12" s="135"/>
      <c r="L12" s="135"/>
      <c r="M12" s="135"/>
      <c r="N12" s="46"/>
      <c r="O12" s="46"/>
      <c r="P12" s="135"/>
    </row>
  </sheetData>
  <sheetProtection/>
  <mergeCells count="3">
    <mergeCell ref="F3:H3"/>
    <mergeCell ref="A1:C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" sqref="B17"/>
    </sheetView>
  </sheetViews>
  <sheetFormatPr defaultColWidth="13.3359375" defaultRowHeight="13.5"/>
  <cols>
    <col min="1" max="1" width="14.99609375" style="49" customWidth="1"/>
    <col min="2" max="2" width="52.88671875" style="70" customWidth="1"/>
    <col min="3" max="3" width="2.77734375" style="7" customWidth="1"/>
    <col min="4" max="5" width="40.3359375" style="70" customWidth="1"/>
    <col min="6" max="16384" width="13.3359375" style="49" customWidth="1"/>
  </cols>
  <sheetData>
    <row r="1" spans="1:5" s="37" customFormat="1" ht="45" customHeight="1">
      <c r="A1" s="411" t="s">
        <v>95</v>
      </c>
      <c r="B1" s="411"/>
      <c r="C1" s="216"/>
      <c r="D1" s="412" t="s">
        <v>96</v>
      </c>
      <c r="E1" s="412"/>
    </row>
    <row r="2" spans="1:5" s="16" customFormat="1" ht="25.5" customHeight="1" thickBot="1">
      <c r="A2" s="38" t="s">
        <v>28</v>
      </c>
      <c r="B2" s="38"/>
      <c r="C2" s="59"/>
      <c r="D2" s="38"/>
      <c r="E2" s="60" t="s">
        <v>29</v>
      </c>
    </row>
    <row r="3" spans="1:5" s="15" customFormat="1" ht="16.5" customHeight="1" thickTop="1">
      <c r="A3" s="9"/>
      <c r="B3" s="258" t="s">
        <v>97</v>
      </c>
      <c r="C3" s="61"/>
      <c r="D3" s="120" t="s">
        <v>98</v>
      </c>
      <c r="E3" s="259" t="s">
        <v>99</v>
      </c>
    </row>
    <row r="4" spans="1:5" s="15" customFormat="1" ht="16.5" customHeight="1">
      <c r="A4" s="9" t="s">
        <v>27</v>
      </c>
      <c r="B4" s="263"/>
      <c r="C4" s="61"/>
      <c r="D4" s="92"/>
      <c r="E4" s="264"/>
    </row>
    <row r="5" spans="1:5" s="15" customFormat="1" ht="16.5" customHeight="1">
      <c r="A5" s="9" t="s">
        <v>100</v>
      </c>
      <c r="B5" s="262" t="s">
        <v>101</v>
      </c>
      <c r="C5" s="61"/>
      <c r="D5" s="262"/>
      <c r="E5" s="264"/>
    </row>
    <row r="6" spans="1:5" s="15" customFormat="1" ht="16.5" customHeight="1">
      <c r="A6" s="96"/>
      <c r="B6" s="121" t="s">
        <v>102</v>
      </c>
      <c r="C6" s="61"/>
      <c r="D6" s="86" t="s">
        <v>103</v>
      </c>
      <c r="E6" s="122" t="s">
        <v>104</v>
      </c>
    </row>
    <row r="7" spans="1:5" s="16" customFormat="1" ht="99.75" customHeight="1">
      <c r="A7" s="228">
        <v>2006</v>
      </c>
      <c r="B7" s="63">
        <v>4473.4</v>
      </c>
      <c r="C7" s="227"/>
      <c r="D7" s="236">
        <v>3744.2</v>
      </c>
      <c r="E7" s="236">
        <v>729.2</v>
      </c>
    </row>
    <row r="8" spans="1:5" s="16" customFormat="1" ht="99.75" customHeight="1">
      <c r="A8" s="228">
        <v>2007</v>
      </c>
      <c r="B8" s="63">
        <v>4347.4</v>
      </c>
      <c r="C8" s="227"/>
      <c r="D8" s="236">
        <v>3634.2</v>
      </c>
      <c r="E8" s="236">
        <v>713.2</v>
      </c>
    </row>
    <row r="9" spans="1:5" s="16" customFormat="1" ht="99.75" customHeight="1">
      <c r="A9" s="228">
        <v>2008</v>
      </c>
      <c r="B9" s="63">
        <v>4083.4</v>
      </c>
      <c r="C9" s="227"/>
      <c r="D9" s="236">
        <v>3629.3</v>
      </c>
      <c r="E9" s="236">
        <v>454.1</v>
      </c>
    </row>
    <row r="10" spans="1:5" s="16" customFormat="1" ht="99.75" customHeight="1">
      <c r="A10" s="300">
        <v>2009</v>
      </c>
      <c r="B10" s="63">
        <f>SUM(D10:E10)</f>
        <v>4073.2</v>
      </c>
      <c r="C10" s="227"/>
      <c r="D10" s="236">
        <v>3621.6</v>
      </c>
      <c r="E10" s="236">
        <v>451.6</v>
      </c>
    </row>
    <row r="11" spans="1:5" s="45" customFormat="1" ht="99.75" customHeight="1" thickBot="1">
      <c r="A11" s="282">
        <v>2010</v>
      </c>
      <c r="B11" s="301">
        <v>4069.2</v>
      </c>
      <c r="C11" s="299"/>
      <c r="D11" s="64">
        <v>3617.6</v>
      </c>
      <c r="E11" s="64">
        <v>451.6</v>
      </c>
    </row>
    <row r="12" spans="1:16" s="124" customFormat="1" ht="12" customHeight="1" thickTop="1">
      <c r="A12" s="65" t="s">
        <v>68</v>
      </c>
      <c r="B12" s="46"/>
      <c r="C12" s="46"/>
      <c r="D12" s="46"/>
      <c r="E12" s="46"/>
      <c r="F12" s="135"/>
      <c r="G12" s="46"/>
      <c r="H12" s="135"/>
      <c r="I12" s="136"/>
      <c r="J12" s="135"/>
      <c r="K12" s="135"/>
      <c r="L12" s="135"/>
      <c r="M12" s="135"/>
      <c r="N12" s="46"/>
      <c r="O12" s="46"/>
      <c r="P12" s="135"/>
    </row>
    <row r="13" spans="2:5" ht="13.5">
      <c r="B13" s="66"/>
      <c r="D13" s="66"/>
      <c r="E13" s="66"/>
    </row>
    <row r="14" spans="1:5" s="45" customFormat="1" ht="30" customHeight="1">
      <c r="A14" s="67"/>
      <c r="B14" s="68"/>
      <c r="C14" s="69"/>
      <c r="D14" s="68"/>
      <c r="E14" s="68"/>
    </row>
  </sheetData>
  <sheetProtection/>
  <mergeCells count="2">
    <mergeCell ref="D1:E1"/>
    <mergeCell ref="A1: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6" topLeftCell="D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24" sqref="D24"/>
    </sheetView>
  </sheetViews>
  <sheetFormatPr defaultColWidth="8.88671875" defaultRowHeight="13.5"/>
  <cols>
    <col min="1" max="1" width="14.5546875" style="8" customWidth="1"/>
    <col min="2" max="3" width="11.21484375" style="8" customWidth="1"/>
    <col min="4" max="4" width="11.21484375" style="46" customWidth="1"/>
    <col min="5" max="5" width="11.21484375" style="76" customWidth="1"/>
    <col min="6" max="6" width="11.21484375" style="77" customWidth="1"/>
    <col min="7" max="7" width="11.21484375" style="46" customWidth="1"/>
    <col min="8" max="8" width="2.77734375" style="78" customWidth="1"/>
    <col min="9" max="9" width="11.4453125" style="76" customWidth="1"/>
    <col min="10" max="10" width="11.4453125" style="77" customWidth="1"/>
    <col min="11" max="11" width="11.4453125" style="46" customWidth="1"/>
    <col min="12" max="12" width="11.4453125" style="76" customWidth="1"/>
    <col min="13" max="13" width="11.4453125" style="77" customWidth="1"/>
    <col min="14" max="14" width="11.4453125" style="46" customWidth="1"/>
    <col min="15" max="16" width="8.88671875" style="49" customWidth="1"/>
    <col min="17" max="17" width="5.3359375" style="49" customWidth="1"/>
    <col min="18" max="16384" width="8.88671875" style="49" customWidth="1"/>
  </cols>
  <sheetData>
    <row r="1" spans="1:24" s="37" customFormat="1" ht="45" customHeight="1">
      <c r="A1" s="413" t="s">
        <v>105</v>
      </c>
      <c r="B1" s="413"/>
      <c r="C1" s="413"/>
      <c r="D1" s="413"/>
      <c r="E1" s="413"/>
      <c r="F1" s="413"/>
      <c r="G1" s="413"/>
      <c r="H1" s="214"/>
      <c r="I1" s="411" t="s">
        <v>106</v>
      </c>
      <c r="J1" s="411"/>
      <c r="K1" s="411"/>
      <c r="L1" s="411"/>
      <c r="M1" s="411"/>
      <c r="N1" s="411"/>
      <c r="X1" s="49"/>
    </row>
    <row r="2" spans="1:14" s="16" customFormat="1" ht="25.5" customHeight="1" thickBot="1">
      <c r="A2" s="65" t="s">
        <v>30</v>
      </c>
      <c r="B2" s="65"/>
      <c r="C2" s="65"/>
      <c r="D2" s="42"/>
      <c r="E2" s="311"/>
      <c r="F2" s="15"/>
      <c r="G2" s="42"/>
      <c r="H2" s="73"/>
      <c r="I2" s="311"/>
      <c r="J2" s="15"/>
      <c r="K2" s="42"/>
      <c r="L2" s="311"/>
      <c r="M2" s="15"/>
      <c r="N2" s="312" t="s">
        <v>31</v>
      </c>
    </row>
    <row r="3" spans="1:14" s="15" customFormat="1" ht="16.5" customHeight="1" thickTop="1">
      <c r="A3" s="84" t="s">
        <v>69</v>
      </c>
      <c r="B3" s="416" t="s">
        <v>107</v>
      </c>
      <c r="C3" s="418"/>
      <c r="D3" s="414" t="s">
        <v>32</v>
      </c>
      <c r="E3" s="415"/>
      <c r="F3" s="416" t="s">
        <v>108</v>
      </c>
      <c r="G3" s="417"/>
      <c r="H3" s="310"/>
      <c r="I3" s="419" t="s">
        <v>109</v>
      </c>
      <c r="J3" s="420"/>
      <c r="K3" s="414" t="s">
        <v>110</v>
      </c>
      <c r="L3" s="415"/>
      <c r="M3" s="416" t="s">
        <v>33</v>
      </c>
      <c r="N3" s="417"/>
    </row>
    <row r="4" spans="1:14" s="15" customFormat="1" ht="15.75" customHeight="1">
      <c r="A4" s="9" t="s">
        <v>70</v>
      </c>
      <c r="B4" s="98" t="s">
        <v>34</v>
      </c>
      <c r="C4" s="9" t="s">
        <v>35</v>
      </c>
      <c r="D4" s="9" t="s">
        <v>34</v>
      </c>
      <c r="E4" s="9" t="s">
        <v>35</v>
      </c>
      <c r="F4" s="98" t="s">
        <v>34</v>
      </c>
      <c r="G4" s="17" t="s">
        <v>35</v>
      </c>
      <c r="H4" s="17"/>
      <c r="I4" s="9" t="s">
        <v>34</v>
      </c>
      <c r="J4" s="9" t="s">
        <v>35</v>
      </c>
      <c r="K4" s="98" t="s">
        <v>34</v>
      </c>
      <c r="L4" s="9" t="s">
        <v>35</v>
      </c>
      <c r="M4" s="9" t="s">
        <v>34</v>
      </c>
      <c r="N4" s="100" t="s">
        <v>35</v>
      </c>
    </row>
    <row r="5" spans="1:14" s="15" customFormat="1" ht="15.75" customHeight="1">
      <c r="A5" s="9" t="s">
        <v>71</v>
      </c>
      <c r="B5" s="92"/>
      <c r="C5" s="9"/>
      <c r="D5" s="92"/>
      <c r="E5" s="9"/>
      <c r="F5" s="101"/>
      <c r="G5" s="17"/>
      <c r="H5" s="17"/>
      <c r="I5" s="92"/>
      <c r="J5" s="9"/>
      <c r="K5" s="101"/>
      <c r="L5" s="9"/>
      <c r="M5" s="92"/>
      <c r="N5" s="102"/>
    </row>
    <row r="6" spans="1:14" s="15" customFormat="1" ht="15.75" customHeight="1">
      <c r="A6" s="95" t="s">
        <v>63</v>
      </c>
      <c r="B6" s="86" t="s">
        <v>10</v>
      </c>
      <c r="C6" s="96" t="s">
        <v>11</v>
      </c>
      <c r="D6" s="86" t="s">
        <v>10</v>
      </c>
      <c r="E6" s="96" t="s">
        <v>11</v>
      </c>
      <c r="F6" s="103" t="s">
        <v>10</v>
      </c>
      <c r="G6" s="97" t="s">
        <v>11</v>
      </c>
      <c r="H6" s="17"/>
      <c r="I6" s="86" t="s">
        <v>10</v>
      </c>
      <c r="J6" s="96" t="s">
        <v>11</v>
      </c>
      <c r="K6" s="103" t="s">
        <v>10</v>
      </c>
      <c r="L6" s="96" t="s">
        <v>11</v>
      </c>
      <c r="M6" s="86" t="s">
        <v>10</v>
      </c>
      <c r="N6" s="104" t="s">
        <v>11</v>
      </c>
    </row>
    <row r="7" spans="1:14" s="16" customFormat="1" ht="41.25" customHeight="1">
      <c r="A7" s="9">
        <v>2006</v>
      </c>
      <c r="B7" s="26">
        <v>3721.9</v>
      </c>
      <c r="C7" s="26">
        <v>17914</v>
      </c>
      <c r="D7" s="26">
        <v>3513</v>
      </c>
      <c r="E7" s="26">
        <v>17536</v>
      </c>
      <c r="F7" s="26">
        <v>0.9</v>
      </c>
      <c r="G7" s="26">
        <v>3</v>
      </c>
      <c r="H7" s="26"/>
      <c r="I7" s="26">
        <v>38</v>
      </c>
      <c r="J7" s="26">
        <v>91</v>
      </c>
      <c r="K7" s="26">
        <v>130</v>
      </c>
      <c r="L7" s="26">
        <v>167</v>
      </c>
      <c r="M7" s="26">
        <v>40</v>
      </c>
      <c r="N7" s="26">
        <v>117</v>
      </c>
    </row>
    <row r="8" spans="1:14" s="16" customFormat="1" ht="41.25" customHeight="1">
      <c r="A8" s="9">
        <v>2007</v>
      </c>
      <c r="B8" s="26">
        <v>3603</v>
      </c>
      <c r="C8" s="26">
        <v>18649</v>
      </c>
      <c r="D8" s="26">
        <v>3498</v>
      </c>
      <c r="E8" s="26">
        <v>18015</v>
      </c>
      <c r="F8" s="26" t="s">
        <v>66</v>
      </c>
      <c r="G8" s="24" t="s">
        <v>111</v>
      </c>
      <c r="H8" s="26"/>
      <c r="I8" s="26">
        <v>15</v>
      </c>
      <c r="J8" s="26">
        <v>47</v>
      </c>
      <c r="K8" s="26">
        <v>51</v>
      </c>
      <c r="L8" s="26">
        <v>96</v>
      </c>
      <c r="M8" s="26">
        <v>39</v>
      </c>
      <c r="N8" s="26">
        <v>491</v>
      </c>
    </row>
    <row r="9" spans="1:14" s="16" customFormat="1" ht="41.25" customHeight="1">
      <c r="A9" s="9">
        <v>2008</v>
      </c>
      <c r="B9" s="157">
        <v>3644.6</v>
      </c>
      <c r="C9" s="157">
        <v>19570.54</v>
      </c>
      <c r="D9" s="26">
        <v>3559</v>
      </c>
      <c r="E9" s="26">
        <v>19088</v>
      </c>
      <c r="F9" s="24" t="s">
        <v>111</v>
      </c>
      <c r="G9" s="24" t="s">
        <v>111</v>
      </c>
      <c r="H9" s="26"/>
      <c r="I9" s="157">
        <v>34.3</v>
      </c>
      <c r="J9" s="157">
        <v>90.85</v>
      </c>
      <c r="K9" s="157">
        <v>22.3</v>
      </c>
      <c r="L9" s="157">
        <v>43.29</v>
      </c>
      <c r="M9" s="157">
        <v>29</v>
      </c>
      <c r="N9" s="157">
        <v>348.4</v>
      </c>
    </row>
    <row r="10" spans="1:14" s="16" customFormat="1" ht="41.25" customHeight="1">
      <c r="A10" s="9">
        <v>2009</v>
      </c>
      <c r="B10" s="157">
        <v>3560</v>
      </c>
      <c r="C10" s="157">
        <v>19330.340000000004</v>
      </c>
      <c r="D10" s="26">
        <v>3477</v>
      </c>
      <c r="E10" s="26">
        <v>18810</v>
      </c>
      <c r="F10" s="251" t="s">
        <v>111</v>
      </c>
      <c r="G10" s="24" t="s">
        <v>111</v>
      </c>
      <c r="H10" s="26"/>
      <c r="I10" s="157">
        <v>25.7</v>
      </c>
      <c r="J10" s="157">
        <v>87.92</v>
      </c>
      <c r="K10" s="157">
        <v>25.8</v>
      </c>
      <c r="L10" s="157">
        <v>49.120000000000005</v>
      </c>
      <c r="M10" s="157">
        <v>31.5</v>
      </c>
      <c r="N10" s="157">
        <v>383.3</v>
      </c>
    </row>
    <row r="11" spans="1:14" s="315" customFormat="1" ht="41.25" customHeight="1">
      <c r="A11" s="313">
        <v>2010</v>
      </c>
      <c r="B11" s="314">
        <f>SUM(D11,F11,I11,K11,M11)</f>
        <v>3302.7000000000003</v>
      </c>
      <c r="C11" s="314">
        <f>SUM(E11,G11,J11,L11,N11)</f>
        <v>23976.750000000004</v>
      </c>
      <c r="D11" s="314">
        <f>'[1]4-1.미곡'!B11</f>
        <v>3192</v>
      </c>
      <c r="E11" s="314">
        <f>'[1]4-1.미곡'!C11</f>
        <v>23365</v>
      </c>
      <c r="F11" s="241" t="str">
        <f>'[1]4-2.맥류'!B11</f>
        <v>-</v>
      </c>
      <c r="G11" s="241" t="str">
        <f>'[1]4-2.맥류'!C11</f>
        <v>-</v>
      </c>
      <c r="H11" s="314"/>
      <c r="I11" s="314">
        <f>'[1]4-3.잡곡'!B11</f>
        <v>27.3</v>
      </c>
      <c r="J11" s="314">
        <f>'[1]4-3.잡곡'!C11</f>
        <v>91.89999999999999</v>
      </c>
      <c r="K11" s="314">
        <f>'[1]4-4.두류'!B11</f>
        <v>45.3</v>
      </c>
      <c r="L11" s="314">
        <f>'[1]4-4.두류'!C11</f>
        <v>89.15</v>
      </c>
      <c r="M11" s="314">
        <f>'[1]4-5.서류'!B11</f>
        <v>38.1</v>
      </c>
      <c r="N11" s="314">
        <f>'[1]4-5.서류'!C11</f>
        <v>430.7</v>
      </c>
    </row>
    <row r="12" spans="1:14" s="318" customFormat="1" ht="41.25" customHeight="1">
      <c r="A12" s="316" t="s">
        <v>112</v>
      </c>
      <c r="B12" s="317">
        <f aca="true" t="shared" si="0" ref="B12:C18">SUM(D12,F12,I12,K12,M12)</f>
        <v>564.58</v>
      </c>
      <c r="C12" s="317">
        <f t="shared" si="0"/>
        <v>95405.06</v>
      </c>
      <c r="D12" s="317">
        <f>'[1]4-1.미곡'!B12</f>
        <v>520</v>
      </c>
      <c r="E12" s="317">
        <f>'[1]4-1.미곡'!C12</f>
        <v>95160</v>
      </c>
      <c r="F12" s="241" t="str">
        <f>'[1]4-2.맥류'!B12</f>
        <v>-</v>
      </c>
      <c r="G12" s="241" t="str">
        <f>'[1]4-2.맥류'!C12</f>
        <v>-</v>
      </c>
      <c r="H12" s="241"/>
      <c r="I12" s="317">
        <f>'[1]4-3.잡곡'!B12</f>
        <v>11.220000000000002</v>
      </c>
      <c r="J12" s="317">
        <f>'[1]4-3.잡곡'!C12</f>
        <v>37.120000000000005</v>
      </c>
      <c r="K12" s="317">
        <f>'[1]4-4.두류'!B12</f>
        <v>18.12</v>
      </c>
      <c r="L12" s="317">
        <f>'[1]4-4.두류'!C12</f>
        <v>35.660000000000004</v>
      </c>
      <c r="M12" s="317">
        <f>'[1]4-5.서류'!B12</f>
        <v>15.24</v>
      </c>
      <c r="N12" s="317">
        <f>'[1]4-5.서류'!C12</f>
        <v>172.28</v>
      </c>
    </row>
    <row r="13" spans="1:14" s="318" customFormat="1" ht="41.25" customHeight="1">
      <c r="A13" s="316" t="s">
        <v>64</v>
      </c>
      <c r="B13" s="317">
        <f t="shared" si="0"/>
        <v>1000.53</v>
      </c>
      <c r="C13" s="317">
        <f t="shared" si="0"/>
        <v>180163.67250000002</v>
      </c>
      <c r="D13" s="317">
        <f>'[1]4-1.미곡'!B13</f>
        <v>984</v>
      </c>
      <c r="E13" s="317">
        <f>'[1]4-1.미곡'!C13</f>
        <v>180072</v>
      </c>
      <c r="F13" s="241" t="str">
        <f>'[1]4-2.맥류'!B13</f>
        <v>-</v>
      </c>
      <c r="G13" s="241" t="str">
        <f>'[1]4-2.맥류'!C13</f>
        <v>-</v>
      </c>
      <c r="H13" s="241"/>
      <c r="I13" s="317">
        <f>'[1]4-3.잡곡'!B13</f>
        <v>4.02</v>
      </c>
      <c r="J13" s="317">
        <f>'[1]4-3.잡곡'!C13</f>
        <v>13.695</v>
      </c>
      <c r="K13" s="317">
        <f>'[1]4-4.두류'!B13</f>
        <v>6.795</v>
      </c>
      <c r="L13" s="317">
        <f>'[1]4-4.두류'!C13</f>
        <v>13.3725</v>
      </c>
      <c r="M13" s="317">
        <f>'[1]4-5.서류'!B13</f>
        <v>5.715</v>
      </c>
      <c r="N13" s="317">
        <f>'[1]4-5.서류'!C13</f>
        <v>64.605</v>
      </c>
    </row>
    <row r="14" spans="1:14" s="318" customFormat="1" ht="41.25" customHeight="1">
      <c r="A14" s="316" t="s">
        <v>113</v>
      </c>
      <c r="B14" s="317">
        <f t="shared" si="0"/>
        <v>299.02</v>
      </c>
      <c r="C14" s="317">
        <f t="shared" si="0"/>
        <v>52765.115</v>
      </c>
      <c r="D14" s="317">
        <f>'[1]4-1.미곡'!B14</f>
        <v>288</v>
      </c>
      <c r="E14" s="317">
        <f>'[1]4-1.미곡'!C14</f>
        <v>52704</v>
      </c>
      <c r="F14" s="241" t="str">
        <f>'[1]4-2.맥류'!B14</f>
        <v>-</v>
      </c>
      <c r="G14" s="241" t="str">
        <f>'[1]4-2.맥류'!C14</f>
        <v>-</v>
      </c>
      <c r="H14" s="241"/>
      <c r="I14" s="317">
        <f>'[1]4-3.잡곡'!B14</f>
        <v>2.68</v>
      </c>
      <c r="J14" s="317">
        <f>'[1]4-3.잡곡'!C14</f>
        <v>9.129999999999999</v>
      </c>
      <c r="K14" s="317">
        <f>'[1]4-4.두류'!B14</f>
        <v>4.53</v>
      </c>
      <c r="L14" s="317">
        <f>'[1]4-4.두류'!C14</f>
        <v>8.915000000000001</v>
      </c>
      <c r="M14" s="317">
        <f>'[1]4-5.서류'!B14</f>
        <v>3.81</v>
      </c>
      <c r="N14" s="317">
        <f>'[1]4-5.서류'!C14</f>
        <v>43.07</v>
      </c>
    </row>
    <row r="15" spans="1:14" s="318" customFormat="1" ht="41.25" customHeight="1">
      <c r="A15" s="316" t="s">
        <v>114</v>
      </c>
      <c r="B15" s="317">
        <f t="shared" si="0"/>
        <v>361.04</v>
      </c>
      <c r="C15" s="317">
        <f t="shared" si="0"/>
        <v>62159.23</v>
      </c>
      <c r="D15" s="317">
        <f>'[1]4-1.미곡'!B15</f>
        <v>339</v>
      </c>
      <c r="E15" s="317">
        <f>'[1]4-1.미곡'!C15</f>
        <v>62037</v>
      </c>
      <c r="F15" s="241" t="str">
        <f>'[1]4-2.맥류'!B15</f>
        <v>-</v>
      </c>
      <c r="G15" s="241" t="str">
        <f>'[1]4-2.맥류'!C15</f>
        <v>-</v>
      </c>
      <c r="H15" s="241"/>
      <c r="I15" s="317">
        <f>'[1]4-3.잡곡'!B15</f>
        <v>5.36</v>
      </c>
      <c r="J15" s="317">
        <f>'[1]4-3.잡곡'!C15</f>
        <v>18.259999999999998</v>
      </c>
      <c r="K15" s="317">
        <f>'[1]4-4.두류'!B15</f>
        <v>9.06</v>
      </c>
      <c r="L15" s="317">
        <f>'[1]4-4.두류'!C15</f>
        <v>17.830000000000002</v>
      </c>
      <c r="M15" s="317">
        <f>'[1]4-5.서류'!B15</f>
        <v>7.62</v>
      </c>
      <c r="N15" s="317">
        <f>'[1]4-5.서류'!C15</f>
        <v>86.14</v>
      </c>
    </row>
    <row r="16" spans="1:14" s="318" customFormat="1" ht="41.25" customHeight="1">
      <c r="A16" s="316" t="s">
        <v>115</v>
      </c>
      <c r="B16" s="317">
        <f t="shared" si="0"/>
        <v>372.50999999999993</v>
      </c>
      <c r="C16" s="317">
        <f t="shared" si="0"/>
        <v>67191.55750000001</v>
      </c>
      <c r="D16" s="317">
        <f>'[1]4-1.미곡'!B16</f>
        <v>367</v>
      </c>
      <c r="E16" s="317">
        <f>'[1]4-1.미곡'!C16</f>
        <v>67161</v>
      </c>
      <c r="F16" s="241" t="str">
        <f>'[1]4-2.맥류'!B16</f>
        <v>-</v>
      </c>
      <c r="G16" s="241" t="str">
        <f>'[1]4-2.맥류'!C16</f>
        <v>-</v>
      </c>
      <c r="H16" s="241"/>
      <c r="I16" s="317">
        <f>'[1]4-3.잡곡'!B16</f>
        <v>1.34</v>
      </c>
      <c r="J16" s="317">
        <f>'[1]4-3.잡곡'!C16</f>
        <v>4.5649999999999995</v>
      </c>
      <c r="K16" s="317">
        <f>'[1]4-4.두류'!B16</f>
        <v>2.265</v>
      </c>
      <c r="L16" s="317">
        <f>'[1]4-4.두류'!C16</f>
        <v>4.4575000000000005</v>
      </c>
      <c r="M16" s="317">
        <f>'[1]4-5.서류'!B16</f>
        <v>1.905</v>
      </c>
      <c r="N16" s="317">
        <f>'[1]4-5.서류'!C16</f>
        <v>21.535</v>
      </c>
    </row>
    <row r="17" spans="1:14" s="318" customFormat="1" ht="41.25" customHeight="1">
      <c r="A17" s="316" t="s">
        <v>116</v>
      </c>
      <c r="B17" s="317">
        <f t="shared" si="0"/>
        <v>384.50999999999993</v>
      </c>
      <c r="C17" s="317">
        <f t="shared" si="0"/>
        <v>69387.55750000001</v>
      </c>
      <c r="D17" s="317">
        <f>'[1]4-1.미곡'!B17</f>
        <v>379</v>
      </c>
      <c r="E17" s="317">
        <f>'[1]4-1.미곡'!C17</f>
        <v>69357</v>
      </c>
      <c r="F17" s="241" t="str">
        <f>'[1]4-2.맥류'!B17</f>
        <v>-</v>
      </c>
      <c r="G17" s="241" t="str">
        <f>'[1]4-2.맥류'!C17</f>
        <v>-</v>
      </c>
      <c r="H17" s="241"/>
      <c r="I17" s="317">
        <f>'[1]4-3.잡곡'!B17</f>
        <v>1.34</v>
      </c>
      <c r="J17" s="317">
        <f>'[1]4-3.잡곡'!C17</f>
        <v>4.5649999999999995</v>
      </c>
      <c r="K17" s="317">
        <f>'[1]4-4.두류'!B17</f>
        <v>2.265</v>
      </c>
      <c r="L17" s="317">
        <f>'[1]4-4.두류'!C17</f>
        <v>4.4575000000000005</v>
      </c>
      <c r="M17" s="317">
        <f>'[1]4-5.서류'!B17</f>
        <v>1.905</v>
      </c>
      <c r="N17" s="317">
        <f>'[1]4-5.서류'!C17</f>
        <v>21.535</v>
      </c>
    </row>
    <row r="18" spans="1:14" s="318" customFormat="1" ht="41.25" customHeight="1" thickBot="1">
      <c r="A18" s="319" t="s">
        <v>117</v>
      </c>
      <c r="B18" s="320">
        <f t="shared" si="0"/>
        <v>320.50999999999993</v>
      </c>
      <c r="C18" s="320">
        <f t="shared" si="0"/>
        <v>57675.5575</v>
      </c>
      <c r="D18" s="320">
        <f>'[1]4-1.미곡'!B18</f>
        <v>315</v>
      </c>
      <c r="E18" s="320">
        <f>'[1]4-1.미곡'!C18</f>
        <v>57645</v>
      </c>
      <c r="F18" s="242" t="str">
        <f>'[1]4-2.맥류'!B18</f>
        <v>-</v>
      </c>
      <c r="G18" s="242" t="str">
        <f>'[1]4-2.맥류'!C18</f>
        <v>-</v>
      </c>
      <c r="H18" s="242"/>
      <c r="I18" s="320">
        <f>'[1]4-3.잡곡'!B18</f>
        <v>1.34</v>
      </c>
      <c r="J18" s="320">
        <f>'[1]4-3.잡곡'!C18</f>
        <v>4.5649999999999995</v>
      </c>
      <c r="K18" s="320">
        <f>'[1]4-4.두류'!B18</f>
        <v>2.265</v>
      </c>
      <c r="L18" s="320">
        <f>'[1]4-4.두류'!C18</f>
        <v>4.4575000000000005</v>
      </c>
      <c r="M18" s="320">
        <f>'[1]4-5.서류'!B18</f>
        <v>1.905</v>
      </c>
      <c r="N18" s="320">
        <f>'[1]4-5.서류'!C18</f>
        <v>21.535</v>
      </c>
    </row>
    <row r="19" spans="1:16" s="124" customFormat="1" ht="12" customHeight="1" thickTop="1">
      <c r="A19" s="65" t="s">
        <v>68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</sheetData>
  <sheetProtection/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0" sqref="F10"/>
    </sheetView>
  </sheetViews>
  <sheetFormatPr defaultColWidth="8.88671875" defaultRowHeight="13.5"/>
  <cols>
    <col min="1" max="1" width="14.5546875" style="8" customWidth="1"/>
    <col min="2" max="2" width="22.4453125" style="76" customWidth="1"/>
    <col min="3" max="3" width="22.4453125" style="77" customWidth="1"/>
    <col min="4" max="4" width="22.4453125" style="46" customWidth="1"/>
    <col min="5" max="5" width="2.77734375" style="46" customWidth="1"/>
    <col min="6" max="6" width="13.4453125" style="77" customWidth="1"/>
    <col min="7" max="7" width="13.4453125" style="76" customWidth="1"/>
    <col min="8" max="8" width="13.4453125" style="46" customWidth="1"/>
    <col min="9" max="9" width="13.4453125" style="77" customWidth="1"/>
    <col min="10" max="10" width="13.4453125" style="76" customWidth="1"/>
    <col min="11" max="19" width="8.88671875" style="49" customWidth="1"/>
    <col min="20" max="20" width="5.3359375" style="49" customWidth="1"/>
    <col min="21" max="83" width="8.88671875" style="49" customWidth="1"/>
    <col min="84" max="16384" width="8.88671875" style="8" customWidth="1"/>
  </cols>
  <sheetData>
    <row r="1" spans="1:83" s="79" customFormat="1" ht="45" customHeight="1">
      <c r="A1" s="413" t="s">
        <v>118</v>
      </c>
      <c r="B1" s="413"/>
      <c r="C1" s="413"/>
      <c r="D1" s="413"/>
      <c r="E1" s="215"/>
      <c r="F1" s="412" t="s">
        <v>119</v>
      </c>
      <c r="G1" s="412"/>
      <c r="H1" s="412"/>
      <c r="I1" s="412"/>
      <c r="J1" s="41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</row>
    <row r="2" spans="1:83" s="38" customFormat="1" ht="25.5" customHeight="1" thickBot="1">
      <c r="A2" s="65" t="s">
        <v>120</v>
      </c>
      <c r="B2" s="311"/>
      <c r="C2" s="15"/>
      <c r="D2" s="42"/>
      <c r="E2" s="42"/>
      <c r="F2" s="15"/>
      <c r="G2" s="311"/>
      <c r="H2" s="42"/>
      <c r="I2" s="15"/>
      <c r="J2" s="312" t="s">
        <v>121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10" s="15" customFormat="1" ht="16.5" customHeight="1" thickTop="1">
      <c r="A3" s="84" t="s">
        <v>69</v>
      </c>
      <c r="B3" s="421" t="s">
        <v>36</v>
      </c>
      <c r="C3" s="420"/>
      <c r="D3" s="308" t="s">
        <v>122</v>
      </c>
      <c r="E3" s="307"/>
      <c r="F3" s="417" t="s">
        <v>12</v>
      </c>
      <c r="G3" s="418"/>
      <c r="H3" s="414" t="s">
        <v>123</v>
      </c>
      <c r="I3" s="408"/>
      <c r="J3" s="408"/>
    </row>
    <row r="4" spans="1:10" s="15" customFormat="1" ht="15.75" customHeight="1">
      <c r="A4" s="9" t="s">
        <v>70</v>
      </c>
      <c r="B4" s="9" t="s">
        <v>34</v>
      </c>
      <c r="C4" s="9" t="s">
        <v>35</v>
      </c>
      <c r="D4" s="17" t="s">
        <v>34</v>
      </c>
      <c r="E4" s="17"/>
      <c r="F4" s="89" t="s">
        <v>124</v>
      </c>
      <c r="G4" s="90"/>
      <c r="H4" s="9" t="s">
        <v>34</v>
      </c>
      <c r="I4" s="91" t="s">
        <v>13</v>
      </c>
      <c r="J4" s="17"/>
    </row>
    <row r="5" spans="1:10" s="15" customFormat="1" ht="15.75" customHeight="1">
      <c r="A5" s="9" t="s">
        <v>71</v>
      </c>
      <c r="B5" s="92"/>
      <c r="C5" s="9"/>
      <c r="D5" s="61"/>
      <c r="E5" s="61"/>
      <c r="F5" s="9"/>
      <c r="G5" s="222"/>
      <c r="H5" s="92"/>
      <c r="I5" s="9"/>
      <c r="J5" s="100"/>
    </row>
    <row r="6" spans="1:83" s="14" customFormat="1" ht="15.75" customHeight="1">
      <c r="A6" s="95" t="s">
        <v>63</v>
      </c>
      <c r="B6" s="96" t="s">
        <v>10</v>
      </c>
      <c r="C6" s="96" t="s">
        <v>11</v>
      </c>
      <c r="D6" s="97" t="s">
        <v>10</v>
      </c>
      <c r="E6" s="17"/>
      <c r="F6" s="96" t="s">
        <v>125</v>
      </c>
      <c r="G6" s="132" t="s">
        <v>126</v>
      </c>
      <c r="H6" s="96" t="s">
        <v>10</v>
      </c>
      <c r="I6" s="96" t="s">
        <v>125</v>
      </c>
      <c r="J6" s="104" t="s">
        <v>126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s="6" customFormat="1" ht="41.25" customHeight="1">
      <c r="A7" s="9">
        <v>2006</v>
      </c>
      <c r="B7" s="26">
        <v>3511.44</v>
      </c>
      <c r="C7" s="26">
        <v>17535.2</v>
      </c>
      <c r="D7" s="26">
        <v>3500.44</v>
      </c>
      <c r="E7" s="26"/>
      <c r="F7" s="26">
        <v>17502.2</v>
      </c>
      <c r="G7" s="26">
        <v>3500</v>
      </c>
      <c r="H7" s="26">
        <v>11</v>
      </c>
      <c r="I7" s="26">
        <v>33</v>
      </c>
      <c r="J7" s="26">
        <v>300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6" customFormat="1" ht="41.25" customHeight="1">
      <c r="A8" s="9">
        <v>2007</v>
      </c>
      <c r="B8" s="26">
        <v>3498</v>
      </c>
      <c r="C8" s="26">
        <v>18014.7</v>
      </c>
      <c r="D8" s="26">
        <v>3498</v>
      </c>
      <c r="E8" s="26"/>
      <c r="F8" s="26">
        <v>18014.7</v>
      </c>
      <c r="G8" s="26">
        <v>515</v>
      </c>
      <c r="H8" s="24" t="s">
        <v>111</v>
      </c>
      <c r="I8" s="24" t="s">
        <v>111</v>
      </c>
      <c r="J8" s="24" t="s">
        <v>111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6" customFormat="1" ht="41.25" customHeight="1">
      <c r="A9" s="9">
        <v>2008</v>
      </c>
      <c r="B9" s="26">
        <v>3559</v>
      </c>
      <c r="C9" s="26">
        <v>19090.475999999995</v>
      </c>
      <c r="D9" s="26">
        <v>3559</v>
      </c>
      <c r="E9" s="26"/>
      <c r="F9" s="26">
        <v>19090.475999999995</v>
      </c>
      <c r="G9" s="26">
        <v>536</v>
      </c>
      <c r="H9" s="24" t="s">
        <v>111</v>
      </c>
      <c r="I9" s="24" t="s">
        <v>111</v>
      </c>
      <c r="J9" s="24" t="s">
        <v>111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s="6" customFormat="1" ht="41.25" customHeight="1">
      <c r="A10" s="9">
        <v>2009</v>
      </c>
      <c r="B10" s="26">
        <v>3477</v>
      </c>
      <c r="C10" s="26">
        <v>18810</v>
      </c>
      <c r="D10" s="26">
        <v>3477</v>
      </c>
      <c r="E10" s="26"/>
      <c r="F10" s="317">
        <v>18810</v>
      </c>
      <c r="G10" s="24">
        <v>3787</v>
      </c>
      <c r="H10" s="24" t="s">
        <v>111</v>
      </c>
      <c r="I10" s="24" t="s">
        <v>111</v>
      </c>
      <c r="J10" s="24" t="s">
        <v>111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s="322" customFormat="1" ht="41.25" customHeight="1">
      <c r="A11" s="313">
        <v>2010</v>
      </c>
      <c r="B11" s="314">
        <f>SUM(D11,H11)</f>
        <v>3192</v>
      </c>
      <c r="C11" s="314">
        <f>F11</f>
        <v>23365</v>
      </c>
      <c r="D11" s="314">
        <v>3192</v>
      </c>
      <c r="E11" s="314"/>
      <c r="F11" s="314">
        <v>23365</v>
      </c>
      <c r="G11" s="243">
        <v>732</v>
      </c>
      <c r="H11" s="241" t="s">
        <v>111</v>
      </c>
      <c r="I11" s="241" t="s">
        <v>111</v>
      </c>
      <c r="J11" s="241" t="s">
        <v>111</v>
      </c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</row>
    <row r="12" spans="1:83" s="322" customFormat="1" ht="41.25" customHeight="1">
      <c r="A12" s="316" t="s">
        <v>74</v>
      </c>
      <c r="B12" s="317">
        <f aca="true" t="shared" si="0" ref="B12:B18">SUM(D12,H12)</f>
        <v>520</v>
      </c>
      <c r="C12" s="317">
        <f aca="true" t="shared" si="1" ref="C12:C18">F12</f>
        <v>95160</v>
      </c>
      <c r="D12" s="241">
        <v>520</v>
      </c>
      <c r="E12" s="317"/>
      <c r="F12" s="317">
        <v>95160</v>
      </c>
      <c r="G12" s="241">
        <v>732</v>
      </c>
      <c r="H12" s="241" t="s">
        <v>111</v>
      </c>
      <c r="I12" s="241" t="s">
        <v>111</v>
      </c>
      <c r="J12" s="241" t="s">
        <v>111</v>
      </c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</row>
    <row r="13" spans="1:83" s="322" customFormat="1" ht="41.25" customHeight="1">
      <c r="A13" s="316" t="s">
        <v>75</v>
      </c>
      <c r="B13" s="317">
        <f t="shared" si="0"/>
        <v>984</v>
      </c>
      <c r="C13" s="317">
        <f t="shared" si="1"/>
        <v>180072</v>
      </c>
      <c r="D13" s="241">
        <v>984</v>
      </c>
      <c r="E13" s="317"/>
      <c r="F13" s="317">
        <v>180072</v>
      </c>
      <c r="G13" s="241">
        <v>732</v>
      </c>
      <c r="H13" s="241" t="s">
        <v>111</v>
      </c>
      <c r="I13" s="241" t="s">
        <v>111</v>
      </c>
      <c r="J13" s="241" t="s">
        <v>111</v>
      </c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</row>
    <row r="14" spans="1:83" s="322" customFormat="1" ht="41.25" customHeight="1">
      <c r="A14" s="316" t="s">
        <v>76</v>
      </c>
      <c r="B14" s="317">
        <f t="shared" si="0"/>
        <v>288</v>
      </c>
      <c r="C14" s="317">
        <f t="shared" si="1"/>
        <v>52704</v>
      </c>
      <c r="D14" s="241">
        <v>288</v>
      </c>
      <c r="E14" s="317"/>
      <c r="F14" s="317">
        <v>52704</v>
      </c>
      <c r="G14" s="241">
        <v>732</v>
      </c>
      <c r="H14" s="241" t="s">
        <v>111</v>
      </c>
      <c r="I14" s="241" t="s">
        <v>111</v>
      </c>
      <c r="J14" s="241" t="s">
        <v>111</v>
      </c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</row>
    <row r="15" spans="1:83" s="322" customFormat="1" ht="41.25" customHeight="1">
      <c r="A15" s="316" t="s">
        <v>77</v>
      </c>
      <c r="B15" s="317">
        <f t="shared" si="0"/>
        <v>339</v>
      </c>
      <c r="C15" s="317">
        <f t="shared" si="1"/>
        <v>62037</v>
      </c>
      <c r="D15" s="241">
        <v>339</v>
      </c>
      <c r="E15" s="317"/>
      <c r="F15" s="317">
        <v>62037</v>
      </c>
      <c r="G15" s="241">
        <v>732</v>
      </c>
      <c r="H15" s="241" t="s">
        <v>111</v>
      </c>
      <c r="I15" s="241" t="s">
        <v>111</v>
      </c>
      <c r="J15" s="241" t="s">
        <v>111</v>
      </c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</row>
    <row r="16" spans="1:83" s="324" customFormat="1" ht="41.25" customHeight="1">
      <c r="A16" s="316" t="s">
        <v>78</v>
      </c>
      <c r="B16" s="317">
        <f t="shared" si="0"/>
        <v>367</v>
      </c>
      <c r="C16" s="317">
        <f t="shared" si="1"/>
        <v>67161</v>
      </c>
      <c r="D16" s="241">
        <v>367</v>
      </c>
      <c r="E16" s="241"/>
      <c r="F16" s="317">
        <v>67161</v>
      </c>
      <c r="G16" s="241">
        <v>732</v>
      </c>
      <c r="H16" s="241" t="s">
        <v>111</v>
      </c>
      <c r="I16" s="241" t="s">
        <v>111</v>
      </c>
      <c r="J16" s="241" t="s">
        <v>111</v>
      </c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</row>
    <row r="17" spans="1:83" s="325" customFormat="1" ht="41.25" customHeight="1">
      <c r="A17" s="316" t="s">
        <v>79</v>
      </c>
      <c r="B17" s="317">
        <f t="shared" si="0"/>
        <v>379</v>
      </c>
      <c r="C17" s="317">
        <f t="shared" si="1"/>
        <v>69357</v>
      </c>
      <c r="D17" s="241">
        <v>379</v>
      </c>
      <c r="E17" s="241"/>
      <c r="F17" s="317">
        <v>69357</v>
      </c>
      <c r="G17" s="241">
        <v>732</v>
      </c>
      <c r="H17" s="241" t="s">
        <v>111</v>
      </c>
      <c r="I17" s="241" t="s">
        <v>111</v>
      </c>
      <c r="J17" s="241" t="s">
        <v>111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</row>
    <row r="18" spans="1:83" s="325" customFormat="1" ht="41.25" customHeight="1" thickBot="1">
      <c r="A18" s="319" t="s">
        <v>80</v>
      </c>
      <c r="B18" s="320">
        <f t="shared" si="0"/>
        <v>315</v>
      </c>
      <c r="C18" s="320">
        <f t="shared" si="1"/>
        <v>57645</v>
      </c>
      <c r="D18" s="242">
        <v>315</v>
      </c>
      <c r="E18" s="242"/>
      <c r="F18" s="320">
        <v>57645</v>
      </c>
      <c r="G18" s="242">
        <v>732</v>
      </c>
      <c r="H18" s="242" t="s">
        <v>111</v>
      </c>
      <c r="I18" s="242" t="s">
        <v>111</v>
      </c>
      <c r="J18" s="242" t="s">
        <v>111</v>
      </c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</row>
    <row r="19" spans="1:16" s="124" customFormat="1" ht="12" customHeight="1" thickTop="1">
      <c r="A19" s="65" t="s">
        <v>81</v>
      </c>
      <c r="B19" s="46"/>
      <c r="C19" s="46"/>
      <c r="D19" s="46"/>
      <c r="E19" s="46"/>
      <c r="F19" s="135"/>
      <c r="G19" s="46"/>
      <c r="H19" s="135"/>
      <c r="I19" s="136"/>
      <c r="J19" s="135"/>
      <c r="K19" s="135"/>
      <c r="L19" s="135"/>
      <c r="M19" s="135"/>
      <c r="N19" s="46"/>
      <c r="O19" s="46"/>
      <c r="P19" s="135"/>
    </row>
    <row r="20" spans="6:10" ht="13.5">
      <c r="F20" s="46"/>
      <c r="G20" s="82"/>
      <c r="H20" s="83"/>
      <c r="I20" s="83"/>
      <c r="J20" s="82"/>
    </row>
  </sheetData>
  <sheetProtection/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0">
      <selection activeCell="E24" sqref="E24"/>
    </sheetView>
  </sheetViews>
  <sheetFormatPr defaultColWidth="8.88671875" defaultRowHeight="13.5"/>
  <cols>
    <col min="1" max="1" width="14.5546875" style="137" customWidth="1"/>
    <col min="2" max="9" width="8.3359375" style="135" customWidth="1"/>
    <col min="10" max="10" width="2.77734375" style="142" customWidth="1"/>
    <col min="11" max="11" width="8.21484375" style="135" customWidth="1"/>
    <col min="12" max="12" width="8.21484375" style="145" customWidth="1"/>
    <col min="13" max="19" width="8.21484375" style="135" customWidth="1"/>
    <col min="20" max="16384" width="8.88671875" style="124" customWidth="1"/>
  </cols>
  <sheetData>
    <row r="1" spans="1:29" s="123" customFormat="1" ht="45" customHeight="1">
      <c r="A1" s="422" t="s">
        <v>127</v>
      </c>
      <c r="B1" s="422"/>
      <c r="C1" s="422"/>
      <c r="D1" s="422"/>
      <c r="E1" s="422"/>
      <c r="F1" s="422"/>
      <c r="G1" s="422"/>
      <c r="H1" s="422"/>
      <c r="I1" s="422"/>
      <c r="J1" s="217"/>
      <c r="K1" s="422" t="s">
        <v>128</v>
      </c>
      <c r="L1" s="422"/>
      <c r="M1" s="422"/>
      <c r="N1" s="422"/>
      <c r="O1" s="422"/>
      <c r="P1" s="422"/>
      <c r="Q1" s="422"/>
      <c r="R1" s="422"/>
      <c r="S1" s="422"/>
      <c r="AC1" s="124"/>
    </row>
    <row r="2" spans="1:19" s="126" customFormat="1" ht="25.5" customHeight="1" thickBot="1">
      <c r="A2" s="65" t="s">
        <v>120</v>
      </c>
      <c r="B2" s="56"/>
      <c r="C2" s="56"/>
      <c r="D2" s="56"/>
      <c r="E2" s="56"/>
      <c r="F2" s="56"/>
      <c r="G2" s="56"/>
      <c r="H2" s="56"/>
      <c r="I2" s="56"/>
      <c r="J2" s="138"/>
      <c r="K2" s="56"/>
      <c r="L2" s="326"/>
      <c r="M2" s="56"/>
      <c r="N2" s="56"/>
      <c r="O2" s="56"/>
      <c r="P2" s="56"/>
      <c r="Q2" s="56"/>
      <c r="R2" s="56"/>
      <c r="S2" s="312" t="s">
        <v>129</v>
      </c>
    </row>
    <row r="3" spans="1:19" s="56" customFormat="1" ht="16.5" customHeight="1" thickTop="1">
      <c r="A3" s="84" t="s">
        <v>69</v>
      </c>
      <c r="B3" s="423" t="s">
        <v>37</v>
      </c>
      <c r="C3" s="424"/>
      <c r="D3" s="425" t="s">
        <v>130</v>
      </c>
      <c r="E3" s="426"/>
      <c r="F3" s="427"/>
      <c r="G3" s="423" t="s">
        <v>131</v>
      </c>
      <c r="H3" s="409"/>
      <c r="I3" s="409"/>
      <c r="J3" s="309"/>
      <c r="K3" s="409" t="s">
        <v>132</v>
      </c>
      <c r="L3" s="409"/>
      <c r="M3" s="424"/>
      <c r="N3" s="423" t="s">
        <v>133</v>
      </c>
      <c r="O3" s="409"/>
      <c r="P3" s="424"/>
      <c r="Q3" s="423" t="s">
        <v>134</v>
      </c>
      <c r="R3" s="409"/>
      <c r="S3" s="409"/>
    </row>
    <row r="4" spans="1:19" s="56" customFormat="1" ht="15.75" customHeight="1">
      <c r="A4" s="9" t="s">
        <v>70</v>
      </c>
      <c r="B4" s="129" t="s">
        <v>34</v>
      </c>
      <c r="C4" s="129" t="s">
        <v>35</v>
      </c>
      <c r="D4" s="139" t="s">
        <v>34</v>
      </c>
      <c r="E4" s="89" t="s">
        <v>13</v>
      </c>
      <c r="F4" s="144"/>
      <c r="G4" s="129" t="s">
        <v>34</v>
      </c>
      <c r="H4" s="61" t="s">
        <v>13</v>
      </c>
      <c r="I4" s="17"/>
      <c r="J4" s="127"/>
      <c r="K4" s="129" t="s">
        <v>34</v>
      </c>
      <c r="L4" s="91" t="s">
        <v>13</v>
      </c>
      <c r="M4" s="9"/>
      <c r="N4" s="139" t="s">
        <v>34</v>
      </c>
      <c r="O4" s="91" t="s">
        <v>13</v>
      </c>
      <c r="P4" s="9"/>
      <c r="Q4" s="129" t="s">
        <v>34</v>
      </c>
      <c r="R4" s="91" t="s">
        <v>13</v>
      </c>
      <c r="S4" s="17"/>
    </row>
    <row r="5" spans="1:19" s="56" customFormat="1" ht="15.75" customHeight="1">
      <c r="A5" s="9" t="s">
        <v>71</v>
      </c>
      <c r="B5" s="129"/>
      <c r="C5" s="9"/>
      <c r="D5" s="140"/>
      <c r="E5" s="9"/>
      <c r="F5" s="220"/>
      <c r="G5" s="129"/>
      <c r="H5" s="130"/>
      <c r="I5" s="221"/>
      <c r="J5" s="127"/>
      <c r="K5" s="129"/>
      <c r="L5" s="9"/>
      <c r="M5" s="220"/>
      <c r="N5" s="140"/>
      <c r="O5" s="9"/>
      <c r="P5" s="220"/>
      <c r="Q5" s="129"/>
      <c r="R5" s="9"/>
      <c r="S5" s="221"/>
    </row>
    <row r="6" spans="1:19" s="56" customFormat="1" ht="15.75" customHeight="1">
      <c r="A6" s="95" t="s">
        <v>63</v>
      </c>
      <c r="B6" s="131" t="s">
        <v>10</v>
      </c>
      <c r="C6" s="131" t="s">
        <v>11</v>
      </c>
      <c r="D6" s="141" t="s">
        <v>10</v>
      </c>
      <c r="E6" s="96" t="s">
        <v>125</v>
      </c>
      <c r="F6" s="132" t="s">
        <v>126</v>
      </c>
      <c r="G6" s="131" t="s">
        <v>10</v>
      </c>
      <c r="H6" s="132" t="s">
        <v>125</v>
      </c>
      <c r="I6" s="104" t="s">
        <v>126</v>
      </c>
      <c r="J6" s="127"/>
      <c r="K6" s="131" t="s">
        <v>10</v>
      </c>
      <c r="L6" s="96" t="s">
        <v>125</v>
      </c>
      <c r="M6" s="132" t="s">
        <v>126</v>
      </c>
      <c r="N6" s="141" t="s">
        <v>10</v>
      </c>
      <c r="O6" s="96" t="s">
        <v>125</v>
      </c>
      <c r="P6" s="132" t="s">
        <v>126</v>
      </c>
      <c r="Q6" s="131" t="s">
        <v>10</v>
      </c>
      <c r="R6" s="96" t="s">
        <v>125</v>
      </c>
      <c r="S6" s="104" t="s">
        <v>126</v>
      </c>
    </row>
    <row r="7" spans="1:19" s="126" customFormat="1" ht="41.25" customHeight="1">
      <c r="A7" s="9">
        <v>2006</v>
      </c>
      <c r="B7" s="24">
        <v>0.9</v>
      </c>
      <c r="C7" s="26">
        <v>3</v>
      </c>
      <c r="D7" s="26" t="s">
        <v>66</v>
      </c>
      <c r="E7" s="26" t="s">
        <v>66</v>
      </c>
      <c r="F7" s="26" t="s">
        <v>66</v>
      </c>
      <c r="G7" s="24">
        <v>0.9</v>
      </c>
      <c r="H7" s="26">
        <v>2.7</v>
      </c>
      <c r="I7" s="26">
        <v>300</v>
      </c>
      <c r="J7" s="24"/>
      <c r="K7" s="24" t="s">
        <v>66</v>
      </c>
      <c r="L7" s="24" t="s">
        <v>66</v>
      </c>
      <c r="M7" s="24" t="s">
        <v>66</v>
      </c>
      <c r="N7" s="24" t="s">
        <v>66</v>
      </c>
      <c r="O7" s="24" t="s">
        <v>66</v>
      </c>
      <c r="P7" s="24" t="s">
        <v>66</v>
      </c>
      <c r="Q7" s="24" t="s">
        <v>66</v>
      </c>
      <c r="R7" s="24" t="s">
        <v>66</v>
      </c>
      <c r="S7" s="24" t="s">
        <v>66</v>
      </c>
    </row>
    <row r="8" spans="1:19" s="126" customFormat="1" ht="41.25" customHeight="1">
      <c r="A8" s="9">
        <v>2007</v>
      </c>
      <c r="B8" s="24" t="s">
        <v>111</v>
      </c>
      <c r="C8" s="26" t="s">
        <v>66</v>
      </c>
      <c r="D8" s="26" t="s">
        <v>66</v>
      </c>
      <c r="E8" s="26" t="s">
        <v>66</v>
      </c>
      <c r="F8" s="26" t="s">
        <v>66</v>
      </c>
      <c r="G8" s="24" t="s">
        <v>66</v>
      </c>
      <c r="H8" s="26" t="s">
        <v>66</v>
      </c>
      <c r="I8" s="26" t="s">
        <v>66</v>
      </c>
      <c r="J8" s="24"/>
      <c r="K8" s="24" t="s">
        <v>66</v>
      </c>
      <c r="L8" s="24" t="s">
        <v>66</v>
      </c>
      <c r="M8" s="24" t="s">
        <v>66</v>
      </c>
      <c r="N8" s="24" t="s">
        <v>66</v>
      </c>
      <c r="O8" s="24" t="s">
        <v>66</v>
      </c>
      <c r="P8" s="24" t="s">
        <v>66</v>
      </c>
      <c r="Q8" s="24" t="s">
        <v>66</v>
      </c>
      <c r="R8" s="24" t="s">
        <v>66</v>
      </c>
      <c r="S8" s="24" t="s">
        <v>66</v>
      </c>
    </row>
    <row r="9" spans="1:19" s="126" customFormat="1" ht="41.25" customHeight="1">
      <c r="A9" s="9">
        <v>2008</v>
      </c>
      <c r="B9" s="24" t="s">
        <v>111</v>
      </c>
      <c r="C9" s="24" t="s">
        <v>111</v>
      </c>
      <c r="D9" s="24" t="s">
        <v>111</v>
      </c>
      <c r="E9" s="24" t="s">
        <v>111</v>
      </c>
      <c r="F9" s="24" t="s">
        <v>111</v>
      </c>
      <c r="G9" s="24" t="s">
        <v>111</v>
      </c>
      <c r="H9" s="24" t="s">
        <v>111</v>
      </c>
      <c r="I9" s="24" t="s">
        <v>111</v>
      </c>
      <c r="J9" s="26"/>
      <c r="K9" s="24" t="s">
        <v>111</v>
      </c>
      <c r="L9" s="24" t="s">
        <v>111</v>
      </c>
      <c r="M9" s="24" t="s">
        <v>111</v>
      </c>
      <c r="N9" s="24" t="s">
        <v>111</v>
      </c>
      <c r="O9" s="24" t="s">
        <v>111</v>
      </c>
      <c r="P9" s="24" t="s">
        <v>111</v>
      </c>
      <c r="Q9" s="24" t="s">
        <v>111</v>
      </c>
      <c r="R9" s="24" t="s">
        <v>111</v>
      </c>
      <c r="S9" s="24" t="s">
        <v>111</v>
      </c>
    </row>
    <row r="10" spans="1:19" s="126" customFormat="1" ht="41.25" customHeight="1">
      <c r="A10" s="9">
        <v>2009</v>
      </c>
      <c r="B10" s="24" t="s">
        <v>111</v>
      </c>
      <c r="C10" s="24" t="s">
        <v>111</v>
      </c>
      <c r="D10" s="24" t="s">
        <v>111</v>
      </c>
      <c r="E10" s="24" t="s">
        <v>111</v>
      </c>
      <c r="F10" s="24" t="s">
        <v>111</v>
      </c>
      <c r="G10" s="24" t="s">
        <v>111</v>
      </c>
      <c r="H10" s="24" t="s">
        <v>111</v>
      </c>
      <c r="I10" s="24" t="s">
        <v>111</v>
      </c>
      <c r="J10" s="26"/>
      <c r="K10" s="24" t="s">
        <v>111</v>
      </c>
      <c r="L10" s="24" t="s">
        <v>111</v>
      </c>
      <c r="M10" s="24" t="s">
        <v>111</v>
      </c>
      <c r="N10" s="24" t="s">
        <v>111</v>
      </c>
      <c r="O10" s="24" t="s">
        <v>111</v>
      </c>
      <c r="P10" s="24" t="s">
        <v>111</v>
      </c>
      <c r="Q10" s="24" t="s">
        <v>111</v>
      </c>
      <c r="R10" s="24" t="s">
        <v>111</v>
      </c>
      <c r="S10" s="24" t="s">
        <v>111</v>
      </c>
    </row>
    <row r="11" spans="1:19" s="126" customFormat="1" ht="41.25" customHeight="1">
      <c r="A11" s="10">
        <v>2010</v>
      </c>
      <c r="B11" s="24" t="s">
        <v>111</v>
      </c>
      <c r="C11" s="24" t="s">
        <v>111</v>
      </c>
      <c r="D11" s="24" t="s">
        <v>111</v>
      </c>
      <c r="E11" s="24" t="s">
        <v>111</v>
      </c>
      <c r="F11" s="24" t="s">
        <v>111</v>
      </c>
      <c r="G11" s="24" t="s">
        <v>111</v>
      </c>
      <c r="H11" s="24" t="s">
        <v>111</v>
      </c>
      <c r="I11" s="24" t="s">
        <v>111</v>
      </c>
      <c r="J11" s="26"/>
      <c r="K11" s="24" t="s">
        <v>111</v>
      </c>
      <c r="L11" s="24" t="s">
        <v>111</v>
      </c>
      <c r="M11" s="24" t="s">
        <v>111</v>
      </c>
      <c r="N11" s="24" t="s">
        <v>111</v>
      </c>
      <c r="O11" s="24" t="s">
        <v>111</v>
      </c>
      <c r="P11" s="24" t="s">
        <v>111</v>
      </c>
      <c r="Q11" s="24" t="s">
        <v>111</v>
      </c>
      <c r="R11" s="24" t="s">
        <v>111</v>
      </c>
      <c r="S11" s="24" t="s">
        <v>111</v>
      </c>
    </row>
    <row r="12" spans="1:19" s="126" customFormat="1" ht="41.25" customHeight="1">
      <c r="A12" s="11" t="s">
        <v>74</v>
      </c>
      <c r="B12" s="24" t="s">
        <v>111</v>
      </c>
      <c r="C12" s="24" t="s">
        <v>111</v>
      </c>
      <c r="D12" s="24" t="s">
        <v>111</v>
      </c>
      <c r="E12" s="24" t="s">
        <v>111</v>
      </c>
      <c r="F12" s="24" t="s">
        <v>111</v>
      </c>
      <c r="G12" s="26"/>
      <c r="H12" s="24" t="s">
        <v>111</v>
      </c>
      <c r="I12" s="24" t="s">
        <v>111</v>
      </c>
      <c r="J12" s="26"/>
      <c r="K12" s="24" t="s">
        <v>111</v>
      </c>
      <c r="L12" s="24" t="s">
        <v>111</v>
      </c>
      <c r="M12" s="24" t="s">
        <v>111</v>
      </c>
      <c r="N12" s="24" t="s">
        <v>111</v>
      </c>
      <c r="O12" s="24" t="s">
        <v>111</v>
      </c>
      <c r="P12" s="24" t="s">
        <v>111</v>
      </c>
      <c r="Q12" s="24" t="s">
        <v>111</v>
      </c>
      <c r="R12" s="24" t="s">
        <v>111</v>
      </c>
      <c r="S12" s="24" t="s">
        <v>111</v>
      </c>
    </row>
    <row r="13" spans="1:19" s="126" customFormat="1" ht="41.25" customHeight="1">
      <c r="A13" s="11" t="s">
        <v>75</v>
      </c>
      <c r="B13" s="24" t="s">
        <v>111</v>
      </c>
      <c r="C13" s="24" t="s">
        <v>111</v>
      </c>
      <c r="D13" s="24" t="s">
        <v>111</v>
      </c>
      <c r="E13" s="24" t="s">
        <v>111</v>
      </c>
      <c r="F13" s="24" t="s">
        <v>111</v>
      </c>
      <c r="G13" s="26"/>
      <c r="H13" s="24" t="s">
        <v>111</v>
      </c>
      <c r="I13" s="24" t="s">
        <v>111</v>
      </c>
      <c r="J13" s="26"/>
      <c r="K13" s="24" t="s">
        <v>111</v>
      </c>
      <c r="L13" s="24" t="s">
        <v>111</v>
      </c>
      <c r="M13" s="24" t="s">
        <v>111</v>
      </c>
      <c r="N13" s="24" t="s">
        <v>111</v>
      </c>
      <c r="O13" s="24" t="s">
        <v>111</v>
      </c>
      <c r="P13" s="24" t="s">
        <v>111</v>
      </c>
      <c r="Q13" s="24" t="s">
        <v>111</v>
      </c>
      <c r="R13" s="24" t="s">
        <v>111</v>
      </c>
      <c r="S13" s="24" t="s">
        <v>111</v>
      </c>
    </row>
    <row r="14" spans="1:19" s="126" customFormat="1" ht="41.25" customHeight="1">
      <c r="A14" s="11" t="s">
        <v>76</v>
      </c>
      <c r="B14" s="24" t="s">
        <v>111</v>
      </c>
      <c r="C14" s="24" t="s">
        <v>111</v>
      </c>
      <c r="D14" s="24" t="s">
        <v>111</v>
      </c>
      <c r="E14" s="24" t="s">
        <v>111</v>
      </c>
      <c r="F14" s="24" t="s">
        <v>111</v>
      </c>
      <c r="G14" s="26"/>
      <c r="H14" s="24" t="s">
        <v>111</v>
      </c>
      <c r="I14" s="24" t="s">
        <v>111</v>
      </c>
      <c r="J14" s="26"/>
      <c r="K14" s="24" t="s">
        <v>111</v>
      </c>
      <c r="L14" s="24" t="s">
        <v>111</v>
      </c>
      <c r="M14" s="24" t="s">
        <v>111</v>
      </c>
      <c r="N14" s="24" t="s">
        <v>111</v>
      </c>
      <c r="O14" s="24" t="s">
        <v>111</v>
      </c>
      <c r="P14" s="24" t="s">
        <v>111</v>
      </c>
      <c r="Q14" s="24" t="s">
        <v>111</v>
      </c>
      <c r="R14" s="24" t="s">
        <v>111</v>
      </c>
      <c r="S14" s="24" t="s">
        <v>111</v>
      </c>
    </row>
    <row r="15" spans="1:19" s="134" customFormat="1" ht="41.25" customHeight="1">
      <c r="A15" s="11" t="s">
        <v>77</v>
      </c>
      <c r="B15" s="24" t="s">
        <v>111</v>
      </c>
      <c r="C15" s="24" t="s">
        <v>111</v>
      </c>
      <c r="D15" s="24" t="s">
        <v>111</v>
      </c>
      <c r="E15" s="24" t="s">
        <v>111</v>
      </c>
      <c r="F15" s="24" t="s">
        <v>111</v>
      </c>
      <c r="G15" s="26"/>
      <c r="H15" s="24" t="s">
        <v>111</v>
      </c>
      <c r="I15" s="24" t="s">
        <v>111</v>
      </c>
      <c r="J15" s="26"/>
      <c r="K15" s="24" t="s">
        <v>111</v>
      </c>
      <c r="L15" s="24" t="s">
        <v>111</v>
      </c>
      <c r="M15" s="24" t="s">
        <v>111</v>
      </c>
      <c r="N15" s="24" t="s">
        <v>111</v>
      </c>
      <c r="O15" s="24" t="s">
        <v>111</v>
      </c>
      <c r="P15" s="24" t="s">
        <v>111</v>
      </c>
      <c r="Q15" s="24" t="s">
        <v>111</v>
      </c>
      <c r="R15" s="24" t="s">
        <v>111</v>
      </c>
      <c r="S15" s="24" t="s">
        <v>111</v>
      </c>
    </row>
    <row r="16" spans="1:19" ht="41.25" customHeight="1">
      <c r="A16" s="11" t="s">
        <v>78</v>
      </c>
      <c r="B16" s="24" t="s">
        <v>111</v>
      </c>
      <c r="C16" s="24" t="s">
        <v>111</v>
      </c>
      <c r="D16" s="24" t="s">
        <v>111</v>
      </c>
      <c r="E16" s="24" t="s">
        <v>111</v>
      </c>
      <c r="F16" s="24" t="s">
        <v>111</v>
      </c>
      <c r="G16" s="26"/>
      <c r="H16" s="24" t="s">
        <v>111</v>
      </c>
      <c r="I16" s="24" t="s">
        <v>111</v>
      </c>
      <c r="J16" s="26"/>
      <c r="K16" s="24" t="s">
        <v>111</v>
      </c>
      <c r="L16" s="24" t="s">
        <v>111</v>
      </c>
      <c r="M16" s="24" t="s">
        <v>111</v>
      </c>
      <c r="N16" s="24" t="s">
        <v>111</v>
      </c>
      <c r="O16" s="24" t="s">
        <v>111</v>
      </c>
      <c r="P16" s="24" t="s">
        <v>111</v>
      </c>
      <c r="Q16" s="24" t="s">
        <v>111</v>
      </c>
      <c r="R16" s="24" t="s">
        <v>111</v>
      </c>
      <c r="S16" s="24" t="s">
        <v>111</v>
      </c>
    </row>
    <row r="17" spans="1:19" ht="41.25" customHeight="1">
      <c r="A17" s="11" t="s">
        <v>79</v>
      </c>
      <c r="B17" s="24" t="s">
        <v>111</v>
      </c>
      <c r="C17" s="24" t="s">
        <v>111</v>
      </c>
      <c r="D17" s="24" t="s">
        <v>111</v>
      </c>
      <c r="E17" s="24" t="s">
        <v>111</v>
      </c>
      <c r="F17" s="24" t="s">
        <v>111</v>
      </c>
      <c r="G17" s="26"/>
      <c r="H17" s="24" t="s">
        <v>111</v>
      </c>
      <c r="I17" s="24" t="s">
        <v>111</v>
      </c>
      <c r="J17" s="26"/>
      <c r="K17" s="24" t="s">
        <v>111</v>
      </c>
      <c r="L17" s="24" t="s">
        <v>111</v>
      </c>
      <c r="M17" s="24" t="s">
        <v>111</v>
      </c>
      <c r="N17" s="24" t="s">
        <v>111</v>
      </c>
      <c r="O17" s="24" t="s">
        <v>111</v>
      </c>
      <c r="P17" s="24" t="s">
        <v>111</v>
      </c>
      <c r="Q17" s="24" t="s">
        <v>111</v>
      </c>
      <c r="R17" s="24" t="s">
        <v>111</v>
      </c>
      <c r="S17" s="24" t="s">
        <v>111</v>
      </c>
    </row>
    <row r="18" spans="1:19" ht="41.25" customHeight="1" thickBot="1">
      <c r="A18" s="12" t="s">
        <v>80</v>
      </c>
      <c r="B18" s="283" t="s">
        <v>111</v>
      </c>
      <c r="C18" s="75" t="s">
        <v>111</v>
      </c>
      <c r="D18" s="75" t="s">
        <v>111</v>
      </c>
      <c r="E18" s="75" t="s">
        <v>111</v>
      </c>
      <c r="F18" s="75" t="s">
        <v>111</v>
      </c>
      <c r="G18" s="29"/>
      <c r="H18" s="75" t="s">
        <v>111</v>
      </c>
      <c r="I18" s="75" t="s">
        <v>111</v>
      </c>
      <c r="J18" s="29"/>
      <c r="K18" s="75" t="s">
        <v>111</v>
      </c>
      <c r="L18" s="75" t="s">
        <v>111</v>
      </c>
      <c r="M18" s="75" t="s">
        <v>111</v>
      </c>
      <c r="N18" s="75" t="s">
        <v>111</v>
      </c>
      <c r="O18" s="75" t="s">
        <v>111</v>
      </c>
      <c r="P18" s="75" t="s">
        <v>111</v>
      </c>
      <c r="Q18" s="75" t="s">
        <v>111</v>
      </c>
      <c r="R18" s="75" t="s">
        <v>111</v>
      </c>
      <c r="S18" s="75" t="s">
        <v>111</v>
      </c>
    </row>
    <row r="19" spans="1:19" ht="12" customHeight="1" thickTop="1">
      <c r="A19" s="65" t="s">
        <v>81</v>
      </c>
      <c r="B19" s="46"/>
      <c r="C19" s="46"/>
      <c r="D19" s="46"/>
      <c r="E19" s="46"/>
      <c r="G19" s="46"/>
      <c r="I19" s="136"/>
      <c r="J19" s="135"/>
      <c r="L19" s="135"/>
      <c r="N19" s="46"/>
      <c r="O19" s="46"/>
      <c r="Q19" s="124"/>
      <c r="R19" s="124"/>
      <c r="S19" s="124"/>
    </row>
  </sheetData>
  <sheetProtection/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Q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30" sqref="H30"/>
    </sheetView>
  </sheetViews>
  <sheetFormatPr defaultColWidth="8.88671875" defaultRowHeight="13.5"/>
  <cols>
    <col min="1" max="1" width="14.5546875" style="137" customWidth="1"/>
    <col min="2" max="3" width="8.21484375" style="46" customWidth="1"/>
    <col min="4" max="9" width="8.21484375" style="135" customWidth="1"/>
    <col min="10" max="11" width="8.10546875" style="46" customWidth="1"/>
    <col min="12" max="18" width="8.10546875" style="135" customWidth="1"/>
    <col min="19" max="16384" width="8.88671875" style="124" customWidth="1"/>
  </cols>
  <sheetData>
    <row r="1" spans="1:28" s="123" customFormat="1" ht="45" customHeight="1">
      <c r="A1" s="422" t="s">
        <v>135</v>
      </c>
      <c r="B1" s="422"/>
      <c r="C1" s="422"/>
      <c r="D1" s="422"/>
      <c r="E1" s="422"/>
      <c r="F1" s="422"/>
      <c r="G1" s="422"/>
      <c r="H1" s="422"/>
      <c r="I1" s="422"/>
      <c r="J1" s="411" t="s">
        <v>136</v>
      </c>
      <c r="K1" s="411"/>
      <c r="L1" s="411"/>
      <c r="M1" s="411"/>
      <c r="N1" s="411"/>
      <c r="O1" s="411"/>
      <c r="P1" s="411"/>
      <c r="Q1" s="411"/>
      <c r="R1" s="411"/>
      <c r="AB1" s="124"/>
    </row>
    <row r="2" spans="1:18" s="126" customFormat="1" ht="25.5" customHeight="1" thickBot="1">
      <c r="A2" s="13" t="s">
        <v>137</v>
      </c>
      <c r="B2" s="39"/>
      <c r="C2" s="39"/>
      <c r="D2" s="125"/>
      <c r="E2" s="125"/>
      <c r="F2" s="125"/>
      <c r="G2" s="125"/>
      <c r="H2" s="125"/>
      <c r="I2" s="125"/>
      <c r="J2" s="39"/>
      <c r="K2" s="39"/>
      <c r="L2" s="125"/>
      <c r="M2" s="125"/>
      <c r="N2" s="125"/>
      <c r="O2" s="125"/>
      <c r="P2" s="125"/>
      <c r="Q2" s="125"/>
      <c r="R2" s="60" t="s">
        <v>121</v>
      </c>
    </row>
    <row r="3" spans="1:18" s="56" customFormat="1" ht="16.5" customHeight="1" thickTop="1">
      <c r="A3" s="84" t="s">
        <v>69</v>
      </c>
      <c r="B3" s="423" t="s">
        <v>37</v>
      </c>
      <c r="C3" s="424"/>
      <c r="D3" s="423" t="s">
        <v>138</v>
      </c>
      <c r="E3" s="409"/>
      <c r="F3" s="424"/>
      <c r="G3" s="423" t="s">
        <v>139</v>
      </c>
      <c r="H3" s="409"/>
      <c r="I3" s="409"/>
      <c r="J3" s="408" t="s">
        <v>38</v>
      </c>
      <c r="K3" s="408"/>
      <c r="L3" s="415"/>
      <c r="M3" s="423" t="s">
        <v>140</v>
      </c>
      <c r="N3" s="409"/>
      <c r="O3" s="424"/>
      <c r="P3" s="423" t="s">
        <v>39</v>
      </c>
      <c r="Q3" s="409"/>
      <c r="R3" s="409"/>
    </row>
    <row r="4" spans="1:18" s="56" customFormat="1" ht="15.75" customHeight="1">
      <c r="A4" s="9" t="s">
        <v>70</v>
      </c>
      <c r="B4" s="128" t="s">
        <v>34</v>
      </c>
      <c r="C4" s="128" t="s">
        <v>13</v>
      </c>
      <c r="D4" s="129" t="s">
        <v>34</v>
      </c>
      <c r="E4" s="91" t="s">
        <v>13</v>
      </c>
      <c r="F4" s="9"/>
      <c r="G4" s="129" t="s">
        <v>34</v>
      </c>
      <c r="H4" s="61" t="s">
        <v>13</v>
      </c>
      <c r="I4" s="17"/>
      <c r="J4" s="128" t="s">
        <v>34</v>
      </c>
      <c r="K4" s="91" t="s">
        <v>13</v>
      </c>
      <c r="L4" s="9"/>
      <c r="M4" s="139" t="s">
        <v>34</v>
      </c>
      <c r="N4" s="89" t="s">
        <v>13</v>
      </c>
      <c r="O4" s="9"/>
      <c r="P4" s="139" t="s">
        <v>34</v>
      </c>
      <c r="Q4" s="89" t="s">
        <v>13</v>
      </c>
      <c r="R4" s="17"/>
    </row>
    <row r="5" spans="1:18" s="56" customFormat="1" ht="15.75" customHeight="1">
      <c r="A5" s="9" t="s">
        <v>71</v>
      </c>
      <c r="B5" s="128"/>
      <c r="C5" s="128"/>
      <c r="D5" s="129"/>
      <c r="E5" s="9"/>
      <c r="F5" s="220"/>
      <c r="G5" s="129"/>
      <c r="H5" s="130"/>
      <c r="I5" s="221"/>
      <c r="J5" s="128"/>
      <c r="K5" s="9"/>
      <c r="L5" s="220"/>
      <c r="M5" s="140"/>
      <c r="N5" s="9"/>
      <c r="O5" s="220"/>
      <c r="P5" s="140"/>
      <c r="Q5" s="9"/>
      <c r="R5" s="221"/>
    </row>
    <row r="6" spans="1:95" s="133" customFormat="1" ht="15.75" customHeight="1">
      <c r="A6" s="95" t="s">
        <v>63</v>
      </c>
      <c r="B6" s="111" t="s">
        <v>10</v>
      </c>
      <c r="C6" s="111" t="s">
        <v>11</v>
      </c>
      <c r="D6" s="131" t="s">
        <v>10</v>
      </c>
      <c r="E6" s="96" t="s">
        <v>125</v>
      </c>
      <c r="F6" s="132" t="s">
        <v>126</v>
      </c>
      <c r="G6" s="131" t="s">
        <v>10</v>
      </c>
      <c r="H6" s="132" t="s">
        <v>125</v>
      </c>
      <c r="I6" s="104" t="s">
        <v>126</v>
      </c>
      <c r="J6" s="111" t="s">
        <v>10</v>
      </c>
      <c r="K6" s="96" t="s">
        <v>125</v>
      </c>
      <c r="L6" s="132" t="s">
        <v>126</v>
      </c>
      <c r="M6" s="141" t="s">
        <v>10</v>
      </c>
      <c r="N6" s="96" t="s">
        <v>125</v>
      </c>
      <c r="O6" s="132" t="s">
        <v>126</v>
      </c>
      <c r="P6" s="141" t="s">
        <v>10</v>
      </c>
      <c r="Q6" s="96" t="s">
        <v>125</v>
      </c>
      <c r="R6" s="104" t="s">
        <v>126</v>
      </c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</row>
    <row r="7" spans="1:18" s="126" customFormat="1" ht="41.25" customHeight="1">
      <c r="A7" s="9">
        <v>2006</v>
      </c>
      <c r="B7" s="26">
        <v>38</v>
      </c>
      <c r="C7" s="26">
        <v>91</v>
      </c>
      <c r="D7" s="24" t="s">
        <v>111</v>
      </c>
      <c r="E7" s="24" t="s">
        <v>111</v>
      </c>
      <c r="F7" s="24" t="s">
        <v>111</v>
      </c>
      <c r="G7" s="24">
        <v>0.5</v>
      </c>
      <c r="H7" s="24">
        <v>0.5</v>
      </c>
      <c r="I7" s="24">
        <v>100</v>
      </c>
      <c r="J7" s="24">
        <v>15.9</v>
      </c>
      <c r="K7" s="24">
        <v>66.78</v>
      </c>
      <c r="L7" s="24">
        <v>420</v>
      </c>
      <c r="M7" s="24" t="s">
        <v>111</v>
      </c>
      <c r="N7" s="24" t="s">
        <v>111</v>
      </c>
      <c r="O7" s="24" t="s">
        <v>111</v>
      </c>
      <c r="P7" s="24">
        <v>20.3</v>
      </c>
      <c r="Q7" s="24">
        <v>24.563</v>
      </c>
      <c r="R7" s="24">
        <v>121</v>
      </c>
    </row>
    <row r="8" spans="1:18" s="126" customFormat="1" ht="41.25" customHeight="1">
      <c r="A8" s="9">
        <v>2007</v>
      </c>
      <c r="B8" s="26">
        <v>14.2</v>
      </c>
      <c r="C8" s="26">
        <v>46.4</v>
      </c>
      <c r="D8" s="24" t="s">
        <v>66</v>
      </c>
      <c r="E8" s="24" t="s">
        <v>66</v>
      </c>
      <c r="F8" s="24" t="s">
        <v>66</v>
      </c>
      <c r="G8" s="24" t="s">
        <v>66</v>
      </c>
      <c r="H8" s="24" t="s">
        <v>66</v>
      </c>
      <c r="I8" s="24" t="s">
        <v>66</v>
      </c>
      <c r="J8" s="24">
        <v>14.2</v>
      </c>
      <c r="K8" s="24">
        <v>46.4</v>
      </c>
      <c r="L8" s="24">
        <v>355</v>
      </c>
      <c r="M8" s="24" t="s">
        <v>66</v>
      </c>
      <c r="N8" s="24" t="s">
        <v>66</v>
      </c>
      <c r="O8" s="24" t="s">
        <v>66</v>
      </c>
      <c r="P8" s="24" t="s">
        <v>66</v>
      </c>
      <c r="Q8" s="24" t="s">
        <v>66</v>
      </c>
      <c r="R8" s="24" t="s">
        <v>66</v>
      </c>
    </row>
    <row r="9" spans="1:18" s="126" customFormat="1" ht="41.25" customHeight="1">
      <c r="A9" s="9">
        <v>2008</v>
      </c>
      <c r="B9" s="157">
        <v>34.3</v>
      </c>
      <c r="C9" s="157">
        <v>90.85</v>
      </c>
      <c r="D9" s="23">
        <v>0.2</v>
      </c>
      <c r="E9" s="23">
        <v>0.2</v>
      </c>
      <c r="F9" s="23" t="s">
        <v>111</v>
      </c>
      <c r="G9" s="23" t="s">
        <v>111</v>
      </c>
      <c r="H9" s="23" t="s">
        <v>111</v>
      </c>
      <c r="I9" s="23" t="s">
        <v>111</v>
      </c>
      <c r="J9" s="157">
        <v>15.9</v>
      </c>
      <c r="K9" s="157">
        <v>68.37</v>
      </c>
      <c r="L9" s="26">
        <v>3010</v>
      </c>
      <c r="M9" s="157">
        <v>9</v>
      </c>
      <c r="N9" s="157">
        <v>11.7</v>
      </c>
      <c r="O9" s="26">
        <v>260</v>
      </c>
      <c r="P9" s="157">
        <v>9.2</v>
      </c>
      <c r="Q9" s="157">
        <v>10.58</v>
      </c>
      <c r="R9" s="26">
        <v>805</v>
      </c>
    </row>
    <row r="10" spans="1:18" s="126" customFormat="1" ht="41.25" customHeight="1">
      <c r="A10" s="9">
        <v>2009</v>
      </c>
      <c r="B10" s="157">
        <v>25.7</v>
      </c>
      <c r="C10" s="157">
        <v>87.92</v>
      </c>
      <c r="D10" s="23">
        <v>0.2</v>
      </c>
      <c r="E10" s="23">
        <v>0.2</v>
      </c>
      <c r="F10" s="23" t="s">
        <v>111</v>
      </c>
      <c r="G10" s="23" t="s">
        <v>111</v>
      </c>
      <c r="H10" s="23" t="s">
        <v>111</v>
      </c>
      <c r="I10" s="23" t="s">
        <v>111</v>
      </c>
      <c r="J10" s="157">
        <v>17</v>
      </c>
      <c r="K10" s="157">
        <v>76.5</v>
      </c>
      <c r="L10" s="26">
        <v>3150</v>
      </c>
      <c r="M10" s="157">
        <v>8.5</v>
      </c>
      <c r="N10" s="157">
        <v>11.22</v>
      </c>
      <c r="O10" s="26">
        <v>264</v>
      </c>
      <c r="P10" s="23" t="s">
        <v>111</v>
      </c>
      <c r="Q10" s="23" t="s">
        <v>111</v>
      </c>
      <c r="R10" s="23" t="s">
        <v>111</v>
      </c>
    </row>
    <row r="11" spans="1:18" s="134" customFormat="1" ht="41.25" customHeight="1">
      <c r="A11" s="10">
        <v>2010</v>
      </c>
      <c r="B11" s="265">
        <f>SUM(D11,G11,J11,M11,P11)</f>
        <v>27.3</v>
      </c>
      <c r="C11" s="265">
        <f>SUM(E11,H11,K11,N11,Q11)</f>
        <v>91.89999999999999</v>
      </c>
      <c r="D11" s="249">
        <v>0.5</v>
      </c>
      <c r="E11" s="249">
        <v>0.6</v>
      </c>
      <c r="F11" s="249">
        <v>113</v>
      </c>
      <c r="G11" s="249" t="s">
        <v>111</v>
      </c>
      <c r="H11" s="249" t="s">
        <v>111</v>
      </c>
      <c r="I11" s="249" t="s">
        <v>111</v>
      </c>
      <c r="J11" s="265">
        <v>19</v>
      </c>
      <c r="K11" s="265">
        <v>81.7</v>
      </c>
      <c r="L11" s="74">
        <v>430</v>
      </c>
      <c r="M11" s="265">
        <v>7.8</v>
      </c>
      <c r="N11" s="265">
        <v>9.6</v>
      </c>
      <c r="O11" s="74">
        <v>123</v>
      </c>
      <c r="P11" s="249" t="s">
        <v>111</v>
      </c>
      <c r="Q11" s="249" t="s">
        <v>111</v>
      </c>
      <c r="R11" s="249" t="s">
        <v>111</v>
      </c>
    </row>
    <row r="12" spans="1:18" s="126" customFormat="1" ht="41.25" customHeight="1">
      <c r="A12" s="11" t="s">
        <v>74</v>
      </c>
      <c r="B12" s="157">
        <f>SUM(D12,G12,J12,M12,P12)</f>
        <v>11.220000000000002</v>
      </c>
      <c r="C12" s="157">
        <f>SUM(E12,H12,K12,N12,Q12)</f>
        <v>37.120000000000005</v>
      </c>
      <c r="D12" s="23">
        <v>0.5</v>
      </c>
      <c r="E12" s="23">
        <v>0.6</v>
      </c>
      <c r="F12" s="23">
        <v>113</v>
      </c>
      <c r="G12" s="23" t="s">
        <v>111</v>
      </c>
      <c r="H12" s="23" t="s">
        <v>111</v>
      </c>
      <c r="I12" s="23" t="s">
        <v>111</v>
      </c>
      <c r="J12" s="157">
        <f>J11*40%</f>
        <v>7.6000000000000005</v>
      </c>
      <c r="K12" s="157">
        <f>K11*40%</f>
        <v>32.68</v>
      </c>
      <c r="L12" s="26">
        <v>430</v>
      </c>
      <c r="M12" s="23">
        <f>M11*40%</f>
        <v>3.12</v>
      </c>
      <c r="N12" s="23">
        <f>N11*40%</f>
        <v>3.84</v>
      </c>
      <c r="O12" s="26">
        <v>123</v>
      </c>
      <c r="P12" s="23" t="s">
        <v>141</v>
      </c>
      <c r="Q12" s="23" t="s">
        <v>141</v>
      </c>
      <c r="R12" s="23" t="s">
        <v>141</v>
      </c>
    </row>
    <row r="13" spans="1:18" s="126" customFormat="1" ht="41.25" customHeight="1">
      <c r="A13" s="11" t="s">
        <v>142</v>
      </c>
      <c r="B13" s="157">
        <f aca="true" t="shared" si="0" ref="B13:C18">SUM(D13,G13,J13,M13,P13)</f>
        <v>4.02</v>
      </c>
      <c r="C13" s="157">
        <f t="shared" si="0"/>
        <v>13.695</v>
      </c>
      <c r="D13" s="23" t="s">
        <v>141</v>
      </c>
      <c r="E13" s="23" t="s">
        <v>141</v>
      </c>
      <c r="F13" s="23" t="s">
        <v>141</v>
      </c>
      <c r="G13" s="23" t="s">
        <v>141</v>
      </c>
      <c r="H13" s="23" t="s">
        <v>141</v>
      </c>
      <c r="I13" s="23" t="s">
        <v>141</v>
      </c>
      <c r="J13" s="23">
        <f>J11*15%</f>
        <v>2.85</v>
      </c>
      <c r="K13" s="23">
        <f>K11*15%</f>
        <v>12.255</v>
      </c>
      <c r="L13" s="26">
        <v>430</v>
      </c>
      <c r="M13" s="23">
        <f>M11*15%</f>
        <v>1.17</v>
      </c>
      <c r="N13" s="23">
        <f>N11*15%</f>
        <v>1.44</v>
      </c>
      <c r="O13" s="26">
        <v>123</v>
      </c>
      <c r="P13" s="23" t="s">
        <v>143</v>
      </c>
      <c r="Q13" s="23" t="s">
        <v>143</v>
      </c>
      <c r="R13" s="23" t="s">
        <v>143</v>
      </c>
    </row>
    <row r="14" spans="1:18" s="126" customFormat="1" ht="41.25" customHeight="1">
      <c r="A14" s="11" t="s">
        <v>113</v>
      </c>
      <c r="B14" s="157">
        <f t="shared" si="0"/>
        <v>2.68</v>
      </c>
      <c r="C14" s="157">
        <f t="shared" si="0"/>
        <v>9.129999999999999</v>
      </c>
      <c r="D14" s="23" t="s">
        <v>143</v>
      </c>
      <c r="E14" s="23" t="s">
        <v>143</v>
      </c>
      <c r="F14" s="23" t="s">
        <v>143</v>
      </c>
      <c r="G14" s="23" t="s">
        <v>143</v>
      </c>
      <c r="H14" s="23" t="s">
        <v>143</v>
      </c>
      <c r="I14" s="23" t="s">
        <v>143</v>
      </c>
      <c r="J14" s="23">
        <f>J11*10%</f>
        <v>1.9000000000000001</v>
      </c>
      <c r="K14" s="23">
        <f>K11*10%</f>
        <v>8.17</v>
      </c>
      <c r="L14" s="26">
        <v>430</v>
      </c>
      <c r="M14" s="23">
        <f>M11*10%</f>
        <v>0.78</v>
      </c>
      <c r="N14" s="23">
        <f>N11*10%</f>
        <v>0.96</v>
      </c>
      <c r="O14" s="26">
        <v>123</v>
      </c>
      <c r="P14" s="23" t="s">
        <v>143</v>
      </c>
      <c r="Q14" s="23" t="s">
        <v>143</v>
      </c>
      <c r="R14" s="23" t="s">
        <v>143</v>
      </c>
    </row>
    <row r="15" spans="1:18" s="126" customFormat="1" ht="41.25" customHeight="1">
      <c r="A15" s="11" t="s">
        <v>114</v>
      </c>
      <c r="B15" s="157">
        <f t="shared" si="0"/>
        <v>5.36</v>
      </c>
      <c r="C15" s="157">
        <f t="shared" si="0"/>
        <v>18.259999999999998</v>
      </c>
      <c r="D15" s="23" t="s">
        <v>143</v>
      </c>
      <c r="E15" s="23" t="s">
        <v>143</v>
      </c>
      <c r="F15" s="23" t="s">
        <v>143</v>
      </c>
      <c r="G15" s="23" t="s">
        <v>143</v>
      </c>
      <c r="H15" s="23" t="s">
        <v>143</v>
      </c>
      <c r="I15" s="23" t="s">
        <v>143</v>
      </c>
      <c r="J15" s="23">
        <f>J11*20%</f>
        <v>3.8000000000000003</v>
      </c>
      <c r="K15" s="23">
        <f>K11*20%</f>
        <v>16.34</v>
      </c>
      <c r="L15" s="26">
        <v>430</v>
      </c>
      <c r="M15" s="23">
        <f>M11*20%</f>
        <v>1.56</v>
      </c>
      <c r="N15" s="23">
        <f>N11*20%</f>
        <v>1.92</v>
      </c>
      <c r="O15" s="26">
        <v>123</v>
      </c>
      <c r="P15" s="23" t="s">
        <v>143</v>
      </c>
      <c r="Q15" s="23" t="s">
        <v>143</v>
      </c>
      <c r="R15" s="23" t="s">
        <v>143</v>
      </c>
    </row>
    <row r="16" spans="1:18" ht="41.25" customHeight="1">
      <c r="A16" s="11" t="s">
        <v>115</v>
      </c>
      <c r="B16" s="157">
        <f t="shared" si="0"/>
        <v>1.34</v>
      </c>
      <c r="C16" s="157">
        <f t="shared" si="0"/>
        <v>4.5649999999999995</v>
      </c>
      <c r="D16" s="23" t="s">
        <v>143</v>
      </c>
      <c r="E16" s="23" t="s">
        <v>143</v>
      </c>
      <c r="F16" s="23" t="s">
        <v>143</v>
      </c>
      <c r="G16" s="23" t="s">
        <v>143</v>
      </c>
      <c r="H16" s="23" t="s">
        <v>143</v>
      </c>
      <c r="I16" s="23" t="s">
        <v>143</v>
      </c>
      <c r="J16" s="23">
        <f>J11*5%</f>
        <v>0.9500000000000001</v>
      </c>
      <c r="K16" s="23">
        <f>K11*5%</f>
        <v>4.085</v>
      </c>
      <c r="L16" s="26">
        <v>430</v>
      </c>
      <c r="M16" s="23">
        <f>M11*5%</f>
        <v>0.39</v>
      </c>
      <c r="N16" s="23">
        <f>N11*5%</f>
        <v>0.48</v>
      </c>
      <c r="O16" s="26">
        <v>123</v>
      </c>
      <c r="P16" s="23" t="s">
        <v>143</v>
      </c>
      <c r="Q16" s="23" t="s">
        <v>143</v>
      </c>
      <c r="R16" s="23" t="s">
        <v>143</v>
      </c>
    </row>
    <row r="17" spans="1:18" ht="41.25" customHeight="1">
      <c r="A17" s="11" t="s">
        <v>116</v>
      </c>
      <c r="B17" s="157">
        <f t="shared" si="0"/>
        <v>1.34</v>
      </c>
      <c r="C17" s="157">
        <f t="shared" si="0"/>
        <v>4.5649999999999995</v>
      </c>
      <c r="D17" s="23" t="s">
        <v>143</v>
      </c>
      <c r="E17" s="23" t="s">
        <v>143</v>
      </c>
      <c r="F17" s="23" t="s">
        <v>143</v>
      </c>
      <c r="G17" s="23" t="s">
        <v>143</v>
      </c>
      <c r="H17" s="23" t="s">
        <v>143</v>
      </c>
      <c r="I17" s="23" t="s">
        <v>143</v>
      </c>
      <c r="J17" s="23">
        <f>J11*5%</f>
        <v>0.9500000000000001</v>
      </c>
      <c r="K17" s="23">
        <f>K11*5%</f>
        <v>4.085</v>
      </c>
      <c r="L17" s="26">
        <v>430</v>
      </c>
      <c r="M17" s="23">
        <f>M11*5%</f>
        <v>0.39</v>
      </c>
      <c r="N17" s="23">
        <f>N11*5%</f>
        <v>0.48</v>
      </c>
      <c r="O17" s="26">
        <v>123</v>
      </c>
      <c r="P17" s="23" t="s">
        <v>143</v>
      </c>
      <c r="Q17" s="23" t="s">
        <v>143</v>
      </c>
      <c r="R17" s="23" t="s">
        <v>143</v>
      </c>
    </row>
    <row r="18" spans="1:18" ht="41.25" customHeight="1" thickBot="1">
      <c r="A18" s="12" t="s">
        <v>117</v>
      </c>
      <c r="B18" s="159">
        <f t="shared" si="0"/>
        <v>1.34</v>
      </c>
      <c r="C18" s="159">
        <f t="shared" si="0"/>
        <v>4.5649999999999995</v>
      </c>
      <c r="D18" s="254" t="s">
        <v>143</v>
      </c>
      <c r="E18" s="254" t="s">
        <v>143</v>
      </c>
      <c r="F18" s="254" t="s">
        <v>143</v>
      </c>
      <c r="G18" s="254" t="s">
        <v>143</v>
      </c>
      <c r="H18" s="254" t="s">
        <v>143</v>
      </c>
      <c r="I18" s="254" t="s">
        <v>143</v>
      </c>
      <c r="J18" s="254">
        <f>J11*5%</f>
        <v>0.9500000000000001</v>
      </c>
      <c r="K18" s="254">
        <f>K11*5%</f>
        <v>4.085</v>
      </c>
      <c r="L18" s="29">
        <v>430</v>
      </c>
      <c r="M18" s="254">
        <f>M11*5%</f>
        <v>0.39</v>
      </c>
      <c r="N18" s="254">
        <f>N11*5%</f>
        <v>0.48</v>
      </c>
      <c r="O18" s="29">
        <v>123</v>
      </c>
      <c r="P18" s="254" t="s">
        <v>143</v>
      </c>
      <c r="Q18" s="254" t="s">
        <v>143</v>
      </c>
      <c r="R18" s="254" t="s">
        <v>143</v>
      </c>
    </row>
    <row r="19" spans="1:18" ht="12" customHeight="1" thickTop="1">
      <c r="A19" s="65" t="s">
        <v>144</v>
      </c>
      <c r="D19" s="46"/>
      <c r="E19" s="46"/>
      <c r="G19" s="46"/>
      <c r="I19" s="136"/>
      <c r="J19" s="135"/>
      <c r="K19" s="135"/>
      <c r="M19" s="46"/>
      <c r="N19" s="46"/>
      <c r="P19" s="124"/>
      <c r="Q19" s="124"/>
      <c r="R19" s="124"/>
    </row>
  </sheetData>
  <sheetProtection/>
  <mergeCells count="8">
    <mergeCell ref="M3:O3"/>
    <mergeCell ref="P3:R3"/>
    <mergeCell ref="A1:I1"/>
    <mergeCell ref="B3:C3"/>
    <mergeCell ref="D3:F3"/>
    <mergeCell ref="G3:I3"/>
    <mergeCell ref="J1:R1"/>
    <mergeCell ref="J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22" sqref="E22"/>
    </sheetView>
  </sheetViews>
  <sheetFormatPr defaultColWidth="8.88671875" defaultRowHeight="13.5"/>
  <cols>
    <col min="1" max="1" width="14.5546875" style="137" customWidth="1"/>
    <col min="2" max="5" width="9.21484375" style="46" customWidth="1"/>
    <col min="6" max="6" width="9.21484375" style="135" customWidth="1"/>
    <col min="7" max="7" width="9.21484375" style="46" customWidth="1"/>
    <col min="8" max="8" width="9.21484375" style="135" customWidth="1"/>
    <col min="9" max="9" width="2.77734375" style="136" hidden="1" customWidth="1"/>
    <col min="10" max="13" width="9.6640625" style="135" customWidth="1"/>
    <col min="14" max="15" width="9.6640625" style="46" customWidth="1"/>
    <col min="16" max="16" width="9.6640625" style="135" customWidth="1"/>
    <col min="17" max="16384" width="8.88671875" style="124" customWidth="1"/>
  </cols>
  <sheetData>
    <row r="1" spans="1:26" s="123" customFormat="1" ht="45" customHeight="1">
      <c r="A1" s="422" t="s">
        <v>145</v>
      </c>
      <c r="B1" s="422"/>
      <c r="C1" s="422"/>
      <c r="D1" s="422"/>
      <c r="E1" s="422"/>
      <c r="F1" s="422"/>
      <c r="G1" s="422"/>
      <c r="H1" s="422"/>
      <c r="I1" s="214"/>
      <c r="J1" s="411" t="s">
        <v>146</v>
      </c>
      <c r="K1" s="411"/>
      <c r="L1" s="411"/>
      <c r="M1" s="411"/>
      <c r="N1" s="411"/>
      <c r="O1" s="411"/>
      <c r="P1" s="411"/>
      <c r="Z1" s="124"/>
    </row>
    <row r="2" spans="1:16" s="126" customFormat="1" ht="25.5" customHeight="1" thickBot="1">
      <c r="A2" s="65" t="s">
        <v>120</v>
      </c>
      <c r="B2" s="42"/>
      <c r="C2" s="42"/>
      <c r="D2" s="42"/>
      <c r="E2" s="42"/>
      <c r="F2" s="56"/>
      <c r="G2" s="42"/>
      <c r="H2" s="56"/>
      <c r="I2" s="56"/>
      <c r="J2" s="56"/>
      <c r="K2" s="56"/>
      <c r="L2" s="56"/>
      <c r="M2" s="56"/>
      <c r="N2" s="42"/>
      <c r="O2" s="42"/>
      <c r="P2" s="312" t="s">
        <v>121</v>
      </c>
    </row>
    <row r="3" spans="1:16" s="56" customFormat="1" ht="16.5" customHeight="1" thickTop="1">
      <c r="A3" s="84" t="s">
        <v>69</v>
      </c>
      <c r="B3" s="414" t="s">
        <v>37</v>
      </c>
      <c r="C3" s="415"/>
      <c r="D3" s="414" t="s">
        <v>40</v>
      </c>
      <c r="E3" s="408"/>
      <c r="F3" s="415"/>
      <c r="G3" s="414" t="s">
        <v>147</v>
      </c>
      <c r="H3" s="408"/>
      <c r="I3" s="309"/>
      <c r="J3" s="105" t="s">
        <v>148</v>
      </c>
      <c r="K3" s="423" t="s">
        <v>41</v>
      </c>
      <c r="L3" s="409"/>
      <c r="M3" s="424"/>
      <c r="N3" s="414" t="s">
        <v>42</v>
      </c>
      <c r="O3" s="408"/>
      <c r="P3" s="408"/>
    </row>
    <row r="4" spans="1:16" s="56" customFormat="1" ht="15.75" customHeight="1">
      <c r="A4" s="9" t="s">
        <v>70</v>
      </c>
      <c r="B4" s="107" t="s">
        <v>34</v>
      </c>
      <c r="C4" s="128" t="s">
        <v>35</v>
      </c>
      <c r="D4" s="128" t="s">
        <v>34</v>
      </c>
      <c r="E4" s="91" t="s">
        <v>13</v>
      </c>
      <c r="F4" s="9"/>
      <c r="G4" s="107" t="s">
        <v>34</v>
      </c>
      <c r="H4" s="61" t="s">
        <v>13</v>
      </c>
      <c r="I4" s="61"/>
      <c r="J4" s="9"/>
      <c r="K4" s="129" t="s">
        <v>43</v>
      </c>
      <c r="L4" s="91" t="s">
        <v>13</v>
      </c>
      <c r="M4" s="9"/>
      <c r="N4" s="107" t="s">
        <v>34</v>
      </c>
      <c r="O4" s="61" t="s">
        <v>13</v>
      </c>
      <c r="P4" s="17"/>
    </row>
    <row r="5" spans="1:16" s="56" customFormat="1" ht="15.75" customHeight="1">
      <c r="A5" s="9" t="s">
        <v>71</v>
      </c>
      <c r="B5" s="109"/>
      <c r="C5" s="128"/>
      <c r="D5" s="128"/>
      <c r="E5" s="9"/>
      <c r="F5" s="220"/>
      <c r="G5" s="128"/>
      <c r="H5" s="102"/>
      <c r="I5" s="17"/>
      <c r="J5" s="224"/>
      <c r="K5" s="129"/>
      <c r="L5" s="130"/>
      <c r="M5" s="220"/>
      <c r="N5" s="109"/>
      <c r="O5" s="9"/>
      <c r="P5" s="221"/>
    </row>
    <row r="6" spans="1:250" s="133" customFormat="1" ht="15.75" customHeight="1">
      <c r="A6" s="95" t="s">
        <v>63</v>
      </c>
      <c r="B6" s="110" t="s">
        <v>10</v>
      </c>
      <c r="C6" s="111" t="s">
        <v>11</v>
      </c>
      <c r="D6" s="111" t="s">
        <v>10</v>
      </c>
      <c r="E6" s="96" t="s">
        <v>125</v>
      </c>
      <c r="F6" s="132" t="s">
        <v>126</v>
      </c>
      <c r="G6" s="111" t="s">
        <v>10</v>
      </c>
      <c r="H6" s="104" t="s">
        <v>125</v>
      </c>
      <c r="I6" s="17"/>
      <c r="J6" s="96" t="s">
        <v>126</v>
      </c>
      <c r="K6" s="131" t="s">
        <v>10</v>
      </c>
      <c r="L6" s="132" t="s">
        <v>125</v>
      </c>
      <c r="M6" s="132" t="s">
        <v>126</v>
      </c>
      <c r="N6" s="110" t="s">
        <v>10</v>
      </c>
      <c r="O6" s="96" t="s">
        <v>125</v>
      </c>
      <c r="P6" s="104" t="s">
        <v>126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16" s="126" customFormat="1" ht="42" customHeight="1">
      <c r="A7" s="9">
        <v>2006</v>
      </c>
      <c r="B7" s="26">
        <v>129.8</v>
      </c>
      <c r="C7" s="26">
        <v>167.2</v>
      </c>
      <c r="D7" s="24">
        <v>106</v>
      </c>
      <c r="E7" s="24">
        <v>148.4</v>
      </c>
      <c r="F7" s="24">
        <v>700</v>
      </c>
      <c r="G7" s="24">
        <v>23.8</v>
      </c>
      <c r="H7" s="24">
        <v>18.8</v>
      </c>
      <c r="I7" s="24"/>
      <c r="J7" s="24">
        <v>500</v>
      </c>
      <c r="K7" s="24" t="s">
        <v>111</v>
      </c>
      <c r="L7" s="24" t="s">
        <v>111</v>
      </c>
      <c r="M7" s="24" t="s">
        <v>111</v>
      </c>
      <c r="N7" s="24" t="s">
        <v>111</v>
      </c>
      <c r="O7" s="24" t="s">
        <v>111</v>
      </c>
      <c r="P7" s="24" t="s">
        <v>111</v>
      </c>
    </row>
    <row r="8" spans="1:16" s="126" customFormat="1" ht="42" customHeight="1">
      <c r="A8" s="9">
        <v>2007</v>
      </c>
      <c r="B8" s="26">
        <v>49.85</v>
      </c>
      <c r="C8" s="26">
        <v>95.6</v>
      </c>
      <c r="D8" s="24">
        <v>32.25</v>
      </c>
      <c r="E8" s="24">
        <v>64.6</v>
      </c>
      <c r="F8" s="24">
        <v>200</v>
      </c>
      <c r="G8" s="24">
        <v>9.6</v>
      </c>
      <c r="H8" s="24">
        <v>12.4</v>
      </c>
      <c r="I8" s="24"/>
      <c r="J8" s="24">
        <v>123</v>
      </c>
      <c r="K8" s="24" t="s">
        <v>66</v>
      </c>
      <c r="L8" s="24" t="s">
        <v>66</v>
      </c>
      <c r="M8" s="24" t="s">
        <v>66</v>
      </c>
      <c r="N8" s="24">
        <v>8</v>
      </c>
      <c r="O8" s="24">
        <v>18.6</v>
      </c>
      <c r="P8" s="24">
        <v>210</v>
      </c>
    </row>
    <row r="9" spans="1:16" s="126" customFormat="1" ht="42" customHeight="1">
      <c r="A9" s="9">
        <v>2008</v>
      </c>
      <c r="B9" s="157">
        <v>22.3</v>
      </c>
      <c r="C9" s="157">
        <v>43.29</v>
      </c>
      <c r="D9" s="157">
        <v>14.3</v>
      </c>
      <c r="E9" s="157">
        <v>32.89</v>
      </c>
      <c r="F9" s="26">
        <v>220</v>
      </c>
      <c r="G9" s="157">
        <v>8</v>
      </c>
      <c r="H9" s="157">
        <v>10.4</v>
      </c>
      <c r="I9" s="157"/>
      <c r="J9" s="26">
        <v>130</v>
      </c>
      <c r="K9" s="23" t="s">
        <v>111</v>
      </c>
      <c r="L9" s="23" t="s">
        <v>111</v>
      </c>
      <c r="M9" s="23" t="s">
        <v>111</v>
      </c>
      <c r="N9" s="23" t="s">
        <v>111</v>
      </c>
      <c r="O9" s="23" t="s">
        <v>111</v>
      </c>
      <c r="P9" s="23" t="s">
        <v>111</v>
      </c>
    </row>
    <row r="10" spans="1:16" s="126" customFormat="1" ht="42" customHeight="1">
      <c r="A10" s="9">
        <v>2009</v>
      </c>
      <c r="B10" s="157">
        <v>25.8</v>
      </c>
      <c r="C10" s="157">
        <v>49.120000000000005</v>
      </c>
      <c r="D10" s="157">
        <v>17.8</v>
      </c>
      <c r="E10" s="157">
        <v>38.64</v>
      </c>
      <c r="F10" s="26">
        <v>1150</v>
      </c>
      <c r="G10" s="157">
        <v>8</v>
      </c>
      <c r="H10" s="157">
        <v>10.480000000000002</v>
      </c>
      <c r="I10" s="157"/>
      <c r="J10" s="26">
        <v>917</v>
      </c>
      <c r="K10" s="23" t="s">
        <v>111</v>
      </c>
      <c r="L10" s="23" t="s">
        <v>111</v>
      </c>
      <c r="M10" s="23" t="s">
        <v>111</v>
      </c>
      <c r="N10" s="23" t="s">
        <v>111</v>
      </c>
      <c r="O10" s="23" t="s">
        <v>111</v>
      </c>
      <c r="P10" s="23" t="s">
        <v>111</v>
      </c>
    </row>
    <row r="11" spans="1:16" s="134" customFormat="1" ht="42" customHeight="1">
      <c r="A11" s="10">
        <v>2010</v>
      </c>
      <c r="B11" s="265">
        <f>SUM(D11,G11,K11,N11)</f>
        <v>45.3</v>
      </c>
      <c r="C11" s="265">
        <f>SUM(E11,H11,L11,O11)</f>
        <v>89.15</v>
      </c>
      <c r="D11" s="265">
        <v>35.6</v>
      </c>
      <c r="E11" s="265">
        <v>77.25</v>
      </c>
      <c r="F11" s="74">
        <v>1150</v>
      </c>
      <c r="G11" s="265">
        <v>9.7</v>
      </c>
      <c r="H11" s="265">
        <v>11.9</v>
      </c>
      <c r="I11" s="265"/>
      <c r="J11" s="74">
        <v>123</v>
      </c>
      <c r="K11" s="249" t="s">
        <v>111</v>
      </c>
      <c r="L11" s="249" t="s">
        <v>111</v>
      </c>
      <c r="M11" s="249" t="s">
        <v>111</v>
      </c>
      <c r="N11" s="249" t="s">
        <v>111</v>
      </c>
      <c r="O11" s="249" t="s">
        <v>111</v>
      </c>
      <c r="P11" s="249" t="s">
        <v>111</v>
      </c>
    </row>
    <row r="12" spans="1:16" s="126" customFormat="1" ht="42" customHeight="1">
      <c r="A12" s="11" t="s">
        <v>74</v>
      </c>
      <c r="B12" s="157">
        <f>SUM(D12,G12,K12,N12)</f>
        <v>18.12</v>
      </c>
      <c r="C12" s="157">
        <f>SUM(E12,H12,L12,O12)</f>
        <v>35.660000000000004</v>
      </c>
      <c r="D12" s="23">
        <f>D11*40%</f>
        <v>14.240000000000002</v>
      </c>
      <c r="E12" s="23">
        <f>E11*40%</f>
        <v>30.900000000000002</v>
      </c>
      <c r="F12" s="26">
        <v>1150</v>
      </c>
      <c r="G12" s="157">
        <f>G11*40%</f>
        <v>3.88</v>
      </c>
      <c r="H12" s="157">
        <f>H11*40%</f>
        <v>4.760000000000001</v>
      </c>
      <c r="I12" s="26"/>
      <c r="J12" s="26">
        <v>123</v>
      </c>
      <c r="K12" s="23" t="s">
        <v>149</v>
      </c>
      <c r="L12" s="23" t="s">
        <v>149</v>
      </c>
      <c r="M12" s="23" t="s">
        <v>149</v>
      </c>
      <c r="N12" s="23" t="s">
        <v>149</v>
      </c>
      <c r="O12" s="23" t="s">
        <v>149</v>
      </c>
      <c r="P12" s="23" t="s">
        <v>149</v>
      </c>
    </row>
    <row r="13" spans="1:16" s="126" customFormat="1" ht="42" customHeight="1">
      <c r="A13" s="11" t="s">
        <v>150</v>
      </c>
      <c r="B13" s="157">
        <f aca="true" t="shared" si="0" ref="B13:C18">SUM(D13,G13,K13,N13)</f>
        <v>6.795</v>
      </c>
      <c r="C13" s="157">
        <f t="shared" si="0"/>
        <v>13.3725</v>
      </c>
      <c r="D13" s="23">
        <f>D11*15%</f>
        <v>5.34</v>
      </c>
      <c r="E13" s="23">
        <f>E11*15%</f>
        <v>11.5875</v>
      </c>
      <c r="F13" s="26">
        <v>1150</v>
      </c>
      <c r="G13" s="157">
        <f>G11*15%</f>
        <v>1.4549999999999998</v>
      </c>
      <c r="H13" s="157">
        <f>H11*15%</f>
        <v>1.785</v>
      </c>
      <c r="I13" s="26"/>
      <c r="J13" s="26">
        <v>123</v>
      </c>
      <c r="K13" s="23" t="s">
        <v>143</v>
      </c>
      <c r="L13" s="23" t="s">
        <v>143</v>
      </c>
      <c r="M13" s="23" t="s">
        <v>143</v>
      </c>
      <c r="N13" s="23" t="s">
        <v>143</v>
      </c>
      <c r="O13" s="23" t="s">
        <v>143</v>
      </c>
      <c r="P13" s="23" t="s">
        <v>143</v>
      </c>
    </row>
    <row r="14" spans="1:16" s="126" customFormat="1" ht="42" customHeight="1">
      <c r="A14" s="11" t="s">
        <v>113</v>
      </c>
      <c r="B14" s="157">
        <f t="shared" si="0"/>
        <v>4.53</v>
      </c>
      <c r="C14" s="157">
        <f t="shared" si="0"/>
        <v>8.915000000000001</v>
      </c>
      <c r="D14" s="23">
        <f>D11*10%</f>
        <v>3.5600000000000005</v>
      </c>
      <c r="E14" s="23">
        <f>E11*10%</f>
        <v>7.7250000000000005</v>
      </c>
      <c r="F14" s="26">
        <v>1150</v>
      </c>
      <c r="G14" s="157">
        <f>G11*10%</f>
        <v>0.97</v>
      </c>
      <c r="H14" s="157">
        <f>H11*10%</f>
        <v>1.1900000000000002</v>
      </c>
      <c r="I14" s="26"/>
      <c r="J14" s="26">
        <v>123</v>
      </c>
      <c r="K14" s="23" t="s">
        <v>143</v>
      </c>
      <c r="L14" s="23" t="s">
        <v>143</v>
      </c>
      <c r="M14" s="23" t="s">
        <v>143</v>
      </c>
      <c r="N14" s="23" t="s">
        <v>143</v>
      </c>
      <c r="O14" s="23" t="s">
        <v>143</v>
      </c>
      <c r="P14" s="23" t="s">
        <v>143</v>
      </c>
    </row>
    <row r="15" spans="1:16" s="126" customFormat="1" ht="42" customHeight="1">
      <c r="A15" s="11" t="s">
        <v>114</v>
      </c>
      <c r="B15" s="157">
        <f t="shared" si="0"/>
        <v>9.06</v>
      </c>
      <c r="C15" s="157">
        <f t="shared" si="0"/>
        <v>17.830000000000002</v>
      </c>
      <c r="D15" s="23">
        <f>D11*20%</f>
        <v>7.120000000000001</v>
      </c>
      <c r="E15" s="23">
        <f>E11*20%</f>
        <v>15.450000000000001</v>
      </c>
      <c r="F15" s="26">
        <v>1150</v>
      </c>
      <c r="G15" s="23">
        <f>G11*20%</f>
        <v>1.94</v>
      </c>
      <c r="H15" s="23">
        <f>H11*20%</f>
        <v>2.3800000000000003</v>
      </c>
      <c r="I15" s="26"/>
      <c r="J15" s="26">
        <v>123</v>
      </c>
      <c r="K15" s="23" t="s">
        <v>143</v>
      </c>
      <c r="L15" s="23" t="s">
        <v>143</v>
      </c>
      <c r="M15" s="23" t="s">
        <v>143</v>
      </c>
      <c r="N15" s="23" t="s">
        <v>143</v>
      </c>
      <c r="O15" s="23" t="s">
        <v>143</v>
      </c>
      <c r="P15" s="23" t="s">
        <v>143</v>
      </c>
    </row>
    <row r="16" spans="1:16" ht="42" customHeight="1">
      <c r="A16" s="11" t="s">
        <v>115</v>
      </c>
      <c r="B16" s="157">
        <f t="shared" si="0"/>
        <v>2.265</v>
      </c>
      <c r="C16" s="157">
        <f t="shared" si="0"/>
        <v>4.4575000000000005</v>
      </c>
      <c r="D16" s="23">
        <f>D11*5%</f>
        <v>1.7800000000000002</v>
      </c>
      <c r="E16" s="23">
        <f>E11*5%</f>
        <v>3.8625000000000003</v>
      </c>
      <c r="F16" s="26">
        <v>1150</v>
      </c>
      <c r="G16" s="23">
        <f>G11*5%</f>
        <v>0.485</v>
      </c>
      <c r="H16" s="23">
        <f>H11*5%</f>
        <v>0.5950000000000001</v>
      </c>
      <c r="I16" s="24"/>
      <c r="J16" s="26">
        <v>123</v>
      </c>
      <c r="K16" s="23" t="s">
        <v>143</v>
      </c>
      <c r="L16" s="23" t="s">
        <v>143</v>
      </c>
      <c r="M16" s="23" t="s">
        <v>143</v>
      </c>
      <c r="N16" s="23" t="s">
        <v>143</v>
      </c>
      <c r="O16" s="23" t="s">
        <v>143</v>
      </c>
      <c r="P16" s="23" t="s">
        <v>143</v>
      </c>
    </row>
    <row r="17" spans="1:16" ht="42" customHeight="1">
      <c r="A17" s="11" t="s">
        <v>116</v>
      </c>
      <c r="B17" s="157">
        <f t="shared" si="0"/>
        <v>2.265</v>
      </c>
      <c r="C17" s="157">
        <f t="shared" si="0"/>
        <v>4.4575000000000005</v>
      </c>
      <c r="D17" s="23">
        <f>D11*5%</f>
        <v>1.7800000000000002</v>
      </c>
      <c r="E17" s="23">
        <f>E11*5%</f>
        <v>3.8625000000000003</v>
      </c>
      <c r="F17" s="26">
        <v>1150</v>
      </c>
      <c r="G17" s="23">
        <f>G11*5%</f>
        <v>0.485</v>
      </c>
      <c r="H17" s="23">
        <f>H11*5%</f>
        <v>0.5950000000000001</v>
      </c>
      <c r="I17" s="24"/>
      <c r="J17" s="26">
        <v>123</v>
      </c>
      <c r="K17" s="23" t="s">
        <v>143</v>
      </c>
      <c r="L17" s="23" t="s">
        <v>143</v>
      </c>
      <c r="M17" s="23" t="s">
        <v>143</v>
      </c>
      <c r="N17" s="23" t="s">
        <v>143</v>
      </c>
      <c r="O17" s="23" t="s">
        <v>143</v>
      </c>
      <c r="P17" s="23" t="s">
        <v>143</v>
      </c>
    </row>
    <row r="18" spans="1:16" ht="42" customHeight="1" thickBot="1">
      <c r="A18" s="12" t="s">
        <v>117</v>
      </c>
      <c r="B18" s="159">
        <f t="shared" si="0"/>
        <v>2.265</v>
      </c>
      <c r="C18" s="159">
        <f t="shared" si="0"/>
        <v>4.4575000000000005</v>
      </c>
      <c r="D18" s="254">
        <f>D11*5%</f>
        <v>1.7800000000000002</v>
      </c>
      <c r="E18" s="254">
        <f>E11*5%</f>
        <v>3.8625000000000003</v>
      </c>
      <c r="F18" s="29">
        <v>1150</v>
      </c>
      <c r="G18" s="254">
        <f>G11*5%</f>
        <v>0.485</v>
      </c>
      <c r="H18" s="254">
        <f>H11*5%</f>
        <v>0.5950000000000001</v>
      </c>
      <c r="I18" s="75"/>
      <c r="J18" s="29">
        <v>123</v>
      </c>
      <c r="K18" s="254" t="s">
        <v>143</v>
      </c>
      <c r="L18" s="254" t="s">
        <v>143</v>
      </c>
      <c r="M18" s="254" t="s">
        <v>143</v>
      </c>
      <c r="N18" s="254" t="s">
        <v>143</v>
      </c>
      <c r="O18" s="254" t="s">
        <v>143</v>
      </c>
      <c r="P18" s="254" t="s">
        <v>143</v>
      </c>
    </row>
    <row r="19" ht="12" customHeight="1" thickTop="1">
      <c r="A19" s="65" t="s">
        <v>144</v>
      </c>
    </row>
  </sheetData>
  <sheetProtection/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js</cp:lastModifiedBy>
  <cp:lastPrinted>2010-02-24T07:09:53Z</cp:lastPrinted>
  <dcterms:created xsi:type="dcterms:W3CDTF">1999-11-05T07:39:22Z</dcterms:created>
  <dcterms:modified xsi:type="dcterms:W3CDTF">2012-03-14T00:39:16Z</dcterms:modified>
  <cp:category/>
  <cp:version/>
  <cp:contentType/>
  <cp:contentStatus/>
</cp:coreProperties>
</file>