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15" windowWidth="25125" windowHeight="6720" tabRatio="787" firstSheet="5" activeTab="14"/>
  </bookViews>
  <sheets>
    <sheet name="------" sheetId="1" state="veryHidden" r:id="rId1"/>
    <sheet name="1.농가및농가인구" sheetId="2" r:id="rId2"/>
    <sheet name="2.경지면적" sheetId="3" r:id="rId3"/>
    <sheet name="3.농업진흥지역 지정" sheetId="4" r:id="rId4"/>
    <sheet name="4.식량작물 생산량" sheetId="5" r:id="rId5"/>
    <sheet name="4-1.미곡" sheetId="6" r:id="rId6"/>
    <sheet name="4-2.맥류" sheetId="7" r:id="rId7"/>
    <sheet name="4-3.잡곡" sheetId="8" r:id="rId8"/>
    <sheet name="4-4.두류" sheetId="9" r:id="rId9"/>
    <sheet name="4-5.서류" sheetId="10" r:id="rId10"/>
    <sheet name="5.채소류생산량" sheetId="11" r:id="rId11"/>
    <sheet name="5-1.채소류생산량(속1)" sheetId="12" r:id="rId12"/>
    <sheet name="5-2.채소류생산량(속2)" sheetId="13" r:id="rId13"/>
    <sheet name="6.특용작물생산량" sheetId="14" r:id="rId14"/>
    <sheet name="7.과실류생산량" sheetId="15" r:id="rId15"/>
    <sheet name="8.공공비축 미곡 매입실적" sheetId="16" r:id="rId16"/>
    <sheet name="9.보리매입실적" sheetId="17" r:id="rId17"/>
    <sheet name="10. 정부관리양곡 보관창고" sheetId="18" r:id="rId18"/>
  </sheets>
  <externalReferences>
    <externalReference r:id="rId21"/>
  </externalReferences>
  <definedNames>
    <definedName name="aaa">#REF!</definedName>
    <definedName name="_xlnm.Print_Area" localSheetId="17">'10. 정부관리양곡 보관창고'!$A$1:$Q$19</definedName>
    <definedName name="_xlnm.Print_Area" localSheetId="6">'4-2.맥류'!$A$1:$S$19</definedName>
    <definedName name="_xlnm.Print_Area" localSheetId="9">'4-5.서류'!$A$1:$Q$19</definedName>
    <definedName name="_xlnm.Print_Area" localSheetId="11">'5-1.채소류생산량(속1)'!$A$1:$X$19</definedName>
    <definedName name="_xlnm.Print_Area" localSheetId="15">'8.공공비축 미곡 매입실적'!$A$1:$K$20</definedName>
    <definedName name="Z_27451B30_EFE2_4E6D_AC9C_86F9FBAAEBB3_.wvu.PrintArea" localSheetId="17" hidden="1">'10. 정부관리양곡 보관창고'!$A$1:$Q$19</definedName>
    <definedName name="Z_B1441181_3E0F_11D9_BC3A_444553540000_.wvu.PrintArea" localSheetId="17" hidden="1">'10. 정부관리양곡 보관창고'!$A$1:$Q$19</definedName>
    <definedName name="Z_B1441181_3E0F_11D9_BC3A_444553540000_.wvu.PrintArea" localSheetId="16" hidden="1">'9.보리매입실적'!$A$1:$R$19</definedName>
    <definedName name="Z_EC0492EE_9FB3_4651_9A40_47C8F3EB235C_.wvu.PrintArea" localSheetId="17" hidden="1">'10. 정부관리양곡 보관창고'!$A$1:$Q$19</definedName>
    <definedName name="Z_F31F0221_4866_11D9_B3E6_0000B4A88D03_.wvu.PrintArea" localSheetId="17" hidden="1">'10. 정부관리양곡 보관창고'!$A$1:$Q$19</definedName>
    <definedName name="Z_FE83B4A0_210F_11D8_A0D3_009008A182C2_.wvu.PrintArea" localSheetId="17" hidden="1">'10. 정부관리양곡 보관창고'!$A$1:$S$19</definedName>
  </definedNames>
  <calcPr fullCalcOnLoad="1"/>
</workbook>
</file>

<file path=xl/sharedStrings.xml><?xml version="1.0" encoding="utf-8"?>
<sst xmlns="http://schemas.openxmlformats.org/spreadsheetml/2006/main" count="1582" uniqueCount="310">
  <si>
    <t>계</t>
  </si>
  <si>
    <t>Total</t>
  </si>
  <si>
    <t>Full - time</t>
  </si>
  <si>
    <t>part - time</t>
  </si>
  <si>
    <t>논</t>
  </si>
  <si>
    <t>밭</t>
  </si>
  <si>
    <t>Area</t>
  </si>
  <si>
    <t>Production</t>
  </si>
  <si>
    <t>Paddy Rice</t>
  </si>
  <si>
    <t>생산량</t>
  </si>
  <si>
    <t>배</t>
  </si>
  <si>
    <t>면적</t>
  </si>
  <si>
    <t>일반매입</t>
  </si>
  <si>
    <t>1st Grade</t>
  </si>
  <si>
    <t>2nd Grade</t>
  </si>
  <si>
    <t>Seed</t>
  </si>
  <si>
    <t>Others</t>
  </si>
  <si>
    <t>Under</t>
  </si>
  <si>
    <t>1th Grade</t>
  </si>
  <si>
    <t>Grade</t>
  </si>
  <si>
    <t>보관능력</t>
  </si>
  <si>
    <t>No. of</t>
  </si>
  <si>
    <t>Capacity</t>
  </si>
  <si>
    <t>연   별</t>
  </si>
  <si>
    <t>단위 : ㏊</t>
  </si>
  <si>
    <t>Unit : ㏊</t>
  </si>
  <si>
    <t>단위 : ㏊,  M/T</t>
  </si>
  <si>
    <t>Unit : ㏊,  M/T</t>
  </si>
  <si>
    <t>미    곡        Rice</t>
  </si>
  <si>
    <t>서    류      Potatoes</t>
  </si>
  <si>
    <t>면    적</t>
  </si>
  <si>
    <t>생 산 량</t>
  </si>
  <si>
    <t>합      계             Total</t>
  </si>
  <si>
    <t>합  계       Total</t>
  </si>
  <si>
    <t>옥수수      Corn</t>
  </si>
  <si>
    <t>기    타      Others</t>
  </si>
  <si>
    <t>콩      Soy  beans</t>
  </si>
  <si>
    <t>녹    두       Green  beans</t>
  </si>
  <si>
    <t>기     타          Others</t>
  </si>
  <si>
    <t>면     적</t>
  </si>
  <si>
    <t>합      계            Total</t>
  </si>
  <si>
    <t>면  적</t>
  </si>
  <si>
    <t>면 적</t>
  </si>
  <si>
    <t>호   박   Pumpkin</t>
  </si>
  <si>
    <t>토 마 토  Tomato</t>
  </si>
  <si>
    <t>합    계</t>
  </si>
  <si>
    <t>복  숭  아</t>
  </si>
  <si>
    <t>포  도</t>
  </si>
  <si>
    <t>기      타</t>
  </si>
  <si>
    <t>실    적</t>
  </si>
  <si>
    <t>1  등</t>
  </si>
  <si>
    <t>2  등</t>
  </si>
  <si>
    <t>종    자</t>
  </si>
  <si>
    <t>합     계             Total</t>
  </si>
  <si>
    <t>등        외</t>
  </si>
  <si>
    <t>등  외</t>
  </si>
  <si>
    <t>합    계      Total</t>
  </si>
  <si>
    <t>동  수</t>
  </si>
  <si>
    <t>동    수</t>
  </si>
  <si>
    <t>Eup Myeon</t>
  </si>
  <si>
    <t>-</t>
  </si>
  <si>
    <t>양  파   Onion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</si>
  <si>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</si>
  <si>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</si>
  <si>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</si>
  <si>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</si>
  <si>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</si>
  <si>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</si>
  <si>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</si>
  <si>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7. 과실류 생산량</t>
  </si>
  <si>
    <t>FRUIT  PRODUCTION</t>
  </si>
  <si>
    <t>단위 : ㏊,  M/T</t>
  </si>
  <si>
    <t>Unit : ㏊,  M/T</t>
  </si>
  <si>
    <t>연   별</t>
  </si>
  <si>
    <t>사    과</t>
  </si>
  <si>
    <t>감  귤</t>
  </si>
  <si>
    <t>감</t>
  </si>
  <si>
    <t>읍면별</t>
  </si>
  <si>
    <t>Apple</t>
  </si>
  <si>
    <t>Pear</t>
  </si>
  <si>
    <t>Peach</t>
  </si>
  <si>
    <t>Grape</t>
  </si>
  <si>
    <t>Orange</t>
  </si>
  <si>
    <t>Persimmon</t>
  </si>
  <si>
    <t>Others</t>
  </si>
  <si>
    <t>Year &amp;</t>
  </si>
  <si>
    <t xml:space="preserve"> Production</t>
  </si>
  <si>
    <t>kg/10a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</si>
  <si>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</si>
  <si>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</si>
  <si>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</si>
  <si>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</si>
  <si>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</si>
  <si>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</si>
  <si>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</si>
  <si>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기술지원과</t>
  </si>
  <si>
    <t>연   별</t>
  </si>
  <si>
    <t>읍면별</t>
  </si>
  <si>
    <t>Year &amp;</t>
  </si>
  <si>
    <t>계</t>
  </si>
  <si>
    <t>2.  경 지 면 적</t>
  </si>
  <si>
    <t>AREA OF CULTIVATED LAND</t>
  </si>
  <si>
    <t xml:space="preserve">단위 : ㏊ </t>
  </si>
  <si>
    <t>Unit : ㏊</t>
  </si>
  <si>
    <t>합  계</t>
  </si>
  <si>
    <t>가구당 경지면적     Area of cultivated land per household</t>
  </si>
  <si>
    <t>밭</t>
  </si>
  <si>
    <t>Year</t>
  </si>
  <si>
    <t>Total</t>
  </si>
  <si>
    <t>Rice Paddy</t>
  </si>
  <si>
    <t>Dry Paddy</t>
  </si>
  <si>
    <t>Paddy field</t>
  </si>
  <si>
    <t>Field</t>
  </si>
  <si>
    <t>자료 : 농업기술센터 농업소득과</t>
  </si>
  <si>
    <t>3. 농업진흥지역 지정</t>
  </si>
  <si>
    <t>LAND DESIGNATED FOR AGRICULTURAL PROMOTION</t>
  </si>
  <si>
    <t>합    계</t>
  </si>
  <si>
    <t>농 업 진 흥 구 역</t>
  </si>
  <si>
    <t>농 업 보 호 구 역</t>
  </si>
  <si>
    <t>Year</t>
  </si>
  <si>
    <t xml:space="preserve"> 면     적</t>
  </si>
  <si>
    <t>Area</t>
  </si>
  <si>
    <t>Agricultural Promotion land</t>
  </si>
  <si>
    <t>Agricultural conservation land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</si>
  <si>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</si>
  <si>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</si>
  <si>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</si>
  <si>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</si>
  <si>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</si>
  <si>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</si>
  <si>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</si>
  <si>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4-1. 미        곡</t>
  </si>
  <si>
    <t xml:space="preserve">R I C E </t>
  </si>
  <si>
    <t>단위 : ㏊, M/T</t>
  </si>
  <si>
    <t>Unit : ㏊,  M/T</t>
  </si>
  <si>
    <t>논     벼</t>
  </si>
  <si>
    <t>밭     벼           Upland   rice</t>
  </si>
  <si>
    <t>생산량</t>
  </si>
  <si>
    <t xml:space="preserve"> Production</t>
  </si>
  <si>
    <t>kg/10a</t>
  </si>
  <si>
    <t xml:space="preserve"> Production</t>
  </si>
  <si>
    <t>4-2. 맥        류</t>
  </si>
  <si>
    <t xml:space="preserve">WHEAT AND BARLEY </t>
  </si>
  <si>
    <t>Unit : ㏊, M/T</t>
  </si>
  <si>
    <t>겉보리   Unhulled barley</t>
  </si>
  <si>
    <t>쌀보리   Naked Barley</t>
  </si>
  <si>
    <t>밀       Wheat</t>
  </si>
  <si>
    <t>호    밀       Rye</t>
  </si>
  <si>
    <t>맥주보리      Beer  barley</t>
  </si>
  <si>
    <t>kg/10a</t>
  </si>
  <si>
    <t>-</t>
  </si>
  <si>
    <t>5. 채소류 생산량</t>
  </si>
  <si>
    <t>VEGETABLE PRODUCTION</t>
  </si>
  <si>
    <t>과          채          류</t>
  </si>
  <si>
    <t>Fruit  Vegetables</t>
  </si>
  <si>
    <t>면  적</t>
  </si>
  <si>
    <t xml:space="preserve">   수  박    Watermelon</t>
  </si>
  <si>
    <t>참   외  Sweet  Melon</t>
  </si>
  <si>
    <t>딸  기</t>
  </si>
  <si>
    <t xml:space="preserve">Strawberry </t>
  </si>
  <si>
    <t>오   이     Cucumber</t>
  </si>
  <si>
    <t>면 적</t>
  </si>
  <si>
    <t xml:space="preserve"> 채소류 생산량(속1)</t>
  </si>
  <si>
    <t>VEGETABLE PRODUCTION(Cont'd 1)</t>
  </si>
  <si>
    <t xml:space="preserve"> 엽   체    류 </t>
  </si>
  <si>
    <t>Leafy and Stem Vegetables</t>
  </si>
  <si>
    <t>근 채 류   Root Vegetables</t>
  </si>
  <si>
    <t>배 추   Chinese Cabbage</t>
  </si>
  <si>
    <t>시 금 치 Spinach</t>
  </si>
  <si>
    <t>상  추   Lettuce</t>
  </si>
  <si>
    <t xml:space="preserve">             양 배 추   Cabbage</t>
  </si>
  <si>
    <t>수  량</t>
  </si>
  <si>
    <t>무   Radish</t>
  </si>
  <si>
    <t>당  근 Carrot</t>
  </si>
  <si>
    <t>Eup Myeon</t>
  </si>
  <si>
    <t>Quantity</t>
  </si>
  <si>
    <t xml:space="preserve"> 채소류 생산량(속2)</t>
  </si>
  <si>
    <t>VEGETABLE PRODUCTION(Cont'd 2)</t>
  </si>
  <si>
    <t>조  미  채  소</t>
  </si>
  <si>
    <t>고  추   Red    Pepper</t>
  </si>
  <si>
    <t>생  강  Ginger</t>
  </si>
  <si>
    <t xml:space="preserve">마 늘  Garlic </t>
  </si>
  <si>
    <t>6. 특용작물 생산량</t>
  </si>
  <si>
    <t>PRODUCTION OF OIL SEEDS CASH CROPS</t>
  </si>
  <si>
    <t>참   깨</t>
  </si>
  <si>
    <t>들   깨</t>
  </si>
  <si>
    <t>땅   콩</t>
  </si>
  <si>
    <t>유   채</t>
  </si>
  <si>
    <t>Sesame</t>
  </si>
  <si>
    <t>Wild Seed</t>
  </si>
  <si>
    <t>Peanut</t>
  </si>
  <si>
    <t>면   적</t>
  </si>
  <si>
    <t>9. 보리 매입실적</t>
  </si>
  <si>
    <t>GOVERNMENT-PURCHASED BARLEY BY CLASS AND KIND</t>
  </si>
  <si>
    <t>단위 : 1,000㎏</t>
  </si>
  <si>
    <t>Unit : 1,000㎏</t>
  </si>
  <si>
    <t>겉   보   리     Unhulled  Barley</t>
  </si>
  <si>
    <t>쌀  보  리   Hulled Barley</t>
  </si>
  <si>
    <t xml:space="preserve">맥주보리  Beer barley  </t>
  </si>
  <si>
    <t>Under</t>
  </si>
  <si>
    <t xml:space="preserve">1th </t>
  </si>
  <si>
    <t xml:space="preserve">2nd </t>
  </si>
  <si>
    <t xml:space="preserve"> Grade</t>
  </si>
  <si>
    <t>Grade</t>
  </si>
  <si>
    <t>2012</t>
  </si>
  <si>
    <t>2013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</si>
  <si>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</si>
  <si>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</si>
  <si>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</si>
  <si>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</si>
  <si>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</si>
  <si>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</si>
  <si>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</si>
  <si>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1. 농가 및 농가인구</t>
  </si>
  <si>
    <t>FARM HOUSEHOLDS AND POPULATION</t>
  </si>
  <si>
    <t>단위 : 가구, 명</t>
  </si>
  <si>
    <t>Unit : household , person</t>
  </si>
  <si>
    <t>연   별</t>
  </si>
  <si>
    <t xml:space="preserve">                    농          가          Farm  households</t>
  </si>
  <si>
    <t xml:space="preserve"> 농  가  인  구      Farm population</t>
  </si>
  <si>
    <t>읍면별</t>
  </si>
  <si>
    <t>전     업</t>
  </si>
  <si>
    <t>겸     업</t>
  </si>
  <si>
    <t xml:space="preserve">    합    계      Total</t>
  </si>
  <si>
    <t>Year &amp;</t>
  </si>
  <si>
    <t>계</t>
  </si>
  <si>
    <t xml:space="preserve">남 </t>
  </si>
  <si>
    <t>여</t>
  </si>
  <si>
    <t xml:space="preserve"> Male</t>
  </si>
  <si>
    <t xml:space="preserve"> Female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</si>
  <si>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</si>
  <si>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</si>
  <si>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</si>
  <si>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</si>
  <si>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</si>
  <si>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</si>
  <si>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</si>
  <si>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농업소득과</t>
  </si>
  <si>
    <t>4. 식량작물 생산량(정곡)</t>
  </si>
  <si>
    <t>PRODUCTION OF FOOD GRAIN (POLISHED)</t>
  </si>
  <si>
    <t xml:space="preserve">         합      계         Total</t>
  </si>
  <si>
    <t>맥    류      Wheat &amp; Barley</t>
  </si>
  <si>
    <t>잡곡    Miscellaneous grains</t>
  </si>
  <si>
    <t>두    류      Beans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</si>
  <si>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</si>
  <si>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</si>
  <si>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</si>
  <si>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</si>
  <si>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</si>
  <si>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</si>
  <si>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</si>
  <si>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</si>
  <si>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농업소득과</t>
  </si>
  <si>
    <t>4-3.  잡        곡</t>
  </si>
  <si>
    <t>MISCELLANEOUS  GRAINS</t>
  </si>
  <si>
    <t>단위 : ㏊,  M/T</t>
  </si>
  <si>
    <t>Unit : ㏊,  M/T</t>
  </si>
  <si>
    <t>조       Millet</t>
  </si>
  <si>
    <t>수    수         Sorghum</t>
  </si>
  <si>
    <t>메   밀       Buck  wheat</t>
  </si>
  <si>
    <t xml:space="preserve"> Production</t>
  </si>
  <si>
    <t>kg/10a</t>
  </si>
  <si>
    <t>4-4.  두        류</t>
  </si>
  <si>
    <t>B E A N S</t>
  </si>
  <si>
    <t>단위 : ㏊, M/T</t>
  </si>
  <si>
    <t xml:space="preserve">      팥    </t>
  </si>
  <si>
    <t xml:space="preserve"> Red  beans</t>
  </si>
  <si>
    <t>4-5.  서       류</t>
  </si>
  <si>
    <t>POTATOES</t>
  </si>
  <si>
    <t>고     구     마 Seewt potato</t>
  </si>
  <si>
    <t>감        자            White  potatoe</t>
  </si>
  <si>
    <t>생  산  량     Production</t>
  </si>
  <si>
    <t xml:space="preserve">       생  산  량    production</t>
  </si>
  <si>
    <t>kg/10a</t>
  </si>
  <si>
    <t>8. 공공비축 미곡 매입실적</t>
  </si>
  <si>
    <t>GOVERNMENT-PURCHASED RICE BY 
CLASS AND KIND(POLISHED RICE)</t>
  </si>
  <si>
    <t>단위 : 1,000kg</t>
  </si>
  <si>
    <t>Unit : 1,000kg</t>
  </si>
  <si>
    <t>등      급      별</t>
  </si>
  <si>
    <t>By Class</t>
  </si>
  <si>
    <t>종      류      별                   By Kind</t>
  </si>
  <si>
    <t>특등</t>
  </si>
  <si>
    <t>3  등</t>
  </si>
  <si>
    <t>잠정등외</t>
  </si>
  <si>
    <t xml:space="preserve">기     타 </t>
  </si>
  <si>
    <t>Purchased</t>
  </si>
  <si>
    <t xml:space="preserve">Potential </t>
  </si>
  <si>
    <t>Ordinary</t>
  </si>
  <si>
    <t>(회 수)</t>
  </si>
  <si>
    <t>Quantity</t>
  </si>
  <si>
    <t>Premium</t>
  </si>
  <si>
    <t>3rd Grade</t>
  </si>
  <si>
    <t>off-grade</t>
  </si>
  <si>
    <t>Perchase</t>
  </si>
  <si>
    <t>10. 정부관리양곡 보관창고</t>
  </si>
  <si>
    <t>WAREHOUSE OF GOVERNMENT-CONTROLLED GRAINS</t>
  </si>
  <si>
    <t>단위 : 개소, ㎡, M/T</t>
  </si>
  <si>
    <t>Unit : number, ㎡, M/T</t>
  </si>
  <si>
    <t>정부창고 Government-run Warehouse</t>
  </si>
  <si>
    <t>농협창고</t>
  </si>
  <si>
    <t>NCAF-run WareHouse</t>
  </si>
  <si>
    <t>통운창고  Korea Express-run Warehouse</t>
  </si>
  <si>
    <t>민간창고     Private Warehouse</t>
  </si>
  <si>
    <t>동 수</t>
  </si>
  <si>
    <t xml:space="preserve">No.of </t>
  </si>
  <si>
    <t>Where houses</t>
  </si>
  <si>
    <t>Area</t>
  </si>
  <si>
    <t>of Custody</t>
  </si>
  <si>
    <t>Building</t>
  </si>
  <si>
    <t>Where houses</t>
  </si>
</sst>
</file>

<file path=xl/styles.xml><?xml version="1.0" encoding="utf-8"?>
<styleSheet xmlns="http://schemas.openxmlformats.org/spreadsheetml/2006/main">
  <numFmts count="4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_-* #,##0.0_-;\-* #,##0.0_-;_-* &quot;-&quot;??_-;_-@_-"/>
    <numFmt numFmtId="180" formatCode="#,##0_ "/>
    <numFmt numFmtId="181" formatCode="0_);[Red]\(0\)"/>
    <numFmt numFmtId="182" formatCode="#,##0.0_ "/>
    <numFmt numFmtId="183" formatCode="#,##0_);[Red]\(#,##0\)"/>
    <numFmt numFmtId="184" formatCode="0.00_);[Red]\(0.00\)"/>
    <numFmt numFmtId="185" formatCode="0.0_);[Red]\(0.0\)"/>
    <numFmt numFmtId="186" formatCode="#,##0.0_);[Red]\(#,##0.0\)"/>
    <numFmt numFmtId="187" formatCode="0.0_ "/>
    <numFmt numFmtId="188" formatCode="_-* #,##0\ _D_M_-;\-* #,##0\ _D_M_-;_-* &quot;-&quot;\ _D_M_-;_-@_-"/>
    <numFmt numFmtId="189" formatCode="_-* #,##0.00\ _D_M_-;\-* #,##0.00\ _D_M_-;_-* &quot;-&quot;??\ _D_M_-;_-@_-"/>
    <numFmt numFmtId="19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2" formatCode="#,##0.000_);&quot;₩&quot;&quot;₩&quot;&quot;₩&quot;&quot;₩&quot;\(#,##0.000&quot;₩&quot;&quot;₩&quot;&quot;₩&quot;&quot;₩&quot;\)"/>
    <numFmt numFmtId="193" formatCode="&quot;$&quot;#,##0.0_);&quot;₩&quot;&quot;₩&quot;&quot;₩&quot;&quot;₩&quot;\(&quot;$&quot;#,##0.0&quot;₩&quot;&quot;₩&quot;&quot;₩&quot;&quot;₩&quot;\)"/>
    <numFmt numFmtId="194" formatCode="#,##0;&quot;₩&quot;&quot;₩&quot;&quot;₩&quot;&quot;₩&quot;\(#,##0&quot;₩&quot;&quot;₩&quot;&quot;₩&quot;&quot;₩&quot;\)"/>
    <numFmt numFmtId="195" formatCode="#.0"/>
    <numFmt numFmtId="196" formatCode="\-"/>
    <numFmt numFmtId="197" formatCode="0.00_ "/>
    <numFmt numFmtId="198" formatCode="#,##0.00_);[Red]\(#,##0.00\)"/>
    <numFmt numFmtId="199" formatCode="#,##0.0"/>
    <numFmt numFmtId="200" formatCode="#,##0;[Red]#,##0"/>
    <numFmt numFmtId="201" formatCode="#,##0.00_ "/>
    <numFmt numFmtId="202" formatCode="#,##0.000_ "/>
    <numFmt numFmtId="203" formatCode="#,###,\ "/>
    <numFmt numFmtId="204" formatCode="#,##0.000_);[Red]\(#,##0.000\)"/>
    <numFmt numFmtId="205" formatCode="0;[Red]0"/>
    <numFmt numFmtId="206" formatCode="_-* #,##0.0_-;\-* #,##0.0_-;_-* &quot;-&quot;?_-;_-@_-"/>
    <numFmt numFmtId="207" formatCode="0_ "/>
    <numFmt numFmtId="208" formatCode="_-* #,##0.0_-;\-* #,##0.0_-;_-* &quot;-&quot;_-;_-@_-"/>
    <numFmt numFmtId="209" formatCode="#,##0.##_ "/>
    <numFmt numFmtId="210" formatCode="0.0%"/>
    <numFmt numFmtId="211" formatCode="#,###"/>
    <numFmt numFmtId="212" formatCode="#,##0.#_ "/>
  </numFmts>
  <fonts count="63">
    <font>
      <sz val="11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Times New Roman"/>
      <family val="1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체"/>
      <family val="3"/>
    </font>
    <font>
      <sz val="10"/>
      <name val="돋움체"/>
      <family val="3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0"/>
      <name val="새굴림"/>
      <family val="1"/>
    </font>
    <font>
      <b/>
      <sz val="10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8"/>
      <name val="새굴림"/>
      <family val="1"/>
    </font>
    <font>
      <sz val="10"/>
      <name val="굴림체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굴림체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double"/>
    </border>
    <border>
      <left/>
      <right style="thin">
        <color indexed="22"/>
      </right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22" fillId="0" borderId="0">
      <alignment/>
      <protection/>
    </xf>
    <xf numFmtId="38" fontId="23" fillId="0" borderId="0" applyFill="0" applyBorder="0" applyAlignment="0" applyProtection="0"/>
    <xf numFmtId="194" fontId="3" fillId="0" borderId="0">
      <alignment/>
      <protection/>
    </xf>
    <xf numFmtId="177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3" fillId="0" borderId="0">
      <alignment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1" fontId="3" fillId="0" borderId="0">
      <alignment/>
      <protection/>
    </xf>
    <xf numFmtId="38" fontId="25" fillId="19" borderId="0" applyNumberFormat="0" applyBorder="0" applyAlignment="0" applyProtection="0"/>
    <xf numFmtId="10" fontId="25" fillId="20" borderId="1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0" fillId="0" borderId="0">
      <alignment/>
      <protection/>
    </xf>
    <xf numFmtId="0" fontId="26" fillId="0" borderId="0">
      <alignment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2" borderId="2" applyNumberFormat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27" borderId="10" applyNumberFormat="0" applyAlignment="0" applyProtection="0"/>
    <xf numFmtId="176" fontId="21" fillId="0" borderId="0" applyFont="0" applyFill="0" applyBorder="0" applyAlignment="0" applyProtection="0"/>
    <xf numFmtId="176" fontId="1" fillId="0" borderId="0" applyProtection="0">
      <alignment/>
    </xf>
    <xf numFmtId="43" fontId="0" fillId="0" borderId="0" applyFont="0" applyFill="0" applyBorder="0" applyAlignment="0" applyProtection="0"/>
    <xf numFmtId="4" fontId="8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13" fillId="0" borderId="0" xfId="0" applyNumberFormat="1" applyFont="1" applyAlignment="1">
      <alignment/>
    </xf>
    <xf numFmtId="0" fontId="15" fillId="0" borderId="11" xfId="91" applyFont="1" applyBorder="1">
      <alignment/>
      <protection/>
    </xf>
    <xf numFmtId="0" fontId="14" fillId="0" borderId="11" xfId="0" applyFont="1" applyBorder="1" applyAlignment="1">
      <alignment horizontal="right"/>
    </xf>
    <xf numFmtId="0" fontId="16" fillId="0" borderId="0" xfId="0" applyFont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180" fontId="16" fillId="0" borderId="0" xfId="0" applyNumberFormat="1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Border="1" applyAlignment="1" quotePrefix="1">
      <alignment horizontal="center" vertical="center"/>
    </xf>
    <xf numFmtId="185" fontId="16" fillId="0" borderId="0" xfId="0" applyNumberFormat="1" applyFont="1" applyBorder="1" applyAlignment="1" quotePrefix="1">
      <alignment horizontal="center" vertical="center"/>
    </xf>
    <xf numFmtId="183" fontId="18" fillId="0" borderId="0" xfId="92" applyNumberFormat="1" applyFont="1" applyFill="1" applyBorder="1" applyAlignment="1" applyProtection="1">
      <alignment horizontal="center" vertical="center"/>
      <protection locked="0"/>
    </xf>
    <xf numFmtId="183" fontId="18" fillId="0" borderId="11" xfId="92" applyNumberFormat="1" applyFont="1" applyFill="1" applyBorder="1" applyAlignment="1" applyProtection="1">
      <alignment horizontal="center" vertical="center"/>
      <protection locked="0"/>
    </xf>
    <xf numFmtId="186" fontId="17" fillId="0" borderId="0" xfId="92" applyNumberFormat="1" applyFont="1" applyAlignment="1" applyProtection="1">
      <alignment horizontal="center" vertical="center" shrinkToFit="1"/>
      <protection/>
    </xf>
    <xf numFmtId="0" fontId="12" fillId="0" borderId="0" xfId="0" applyFont="1" applyBorder="1" applyAlignment="1">
      <alignment/>
    </xf>
    <xf numFmtId="0" fontId="16" fillId="0" borderId="11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16" fillId="0" borderId="12" xfId="0" applyFont="1" applyBorder="1" applyAlignment="1" quotePrefix="1">
      <alignment horizontal="center" vertical="center"/>
    </xf>
    <xf numFmtId="183" fontId="17" fillId="0" borderId="11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184" fontId="16" fillId="0" borderId="0" xfId="0" applyNumberFormat="1" applyFont="1" applyBorder="1" applyAlignment="1" quotePrefix="1">
      <alignment horizontal="center" vertical="center"/>
    </xf>
    <xf numFmtId="184" fontId="17" fillId="0" borderId="11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right"/>
    </xf>
    <xf numFmtId="0" fontId="16" fillId="0" borderId="0" xfId="0" applyNumberFormat="1" applyFont="1" applyBorder="1" applyAlignment="1">
      <alignment horizontal="center" vertical="center"/>
    </xf>
    <xf numFmtId="186" fontId="16" fillId="0" borderId="0" xfId="82" applyNumberFormat="1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178" fontId="13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center"/>
    </xf>
    <xf numFmtId="178" fontId="17" fillId="0" borderId="0" xfId="82" applyNumberFormat="1" applyFont="1" applyBorder="1" applyAlignment="1">
      <alignment horizontal="center"/>
    </xf>
    <xf numFmtId="176" fontId="17" fillId="0" borderId="0" xfId="82" applyFont="1" applyBorder="1" applyAlignment="1">
      <alignment horizontal="center"/>
    </xf>
    <xf numFmtId="178" fontId="13" fillId="0" borderId="0" xfId="0" applyNumberFormat="1" applyFont="1" applyAlignment="1">
      <alignment/>
    </xf>
    <xf numFmtId="0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83" fontId="17" fillId="0" borderId="0" xfId="0" applyNumberFormat="1" applyFont="1" applyBorder="1" applyAlignment="1" quotePrefix="1">
      <alignment horizontal="center" vertical="center"/>
    </xf>
    <xf numFmtId="183" fontId="16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 quotePrefix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178" fontId="16" fillId="0" borderId="15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/>
    </xf>
    <xf numFmtId="1" fontId="16" fillId="0" borderId="0" xfId="0" applyNumberFormat="1" applyFont="1" applyBorder="1" applyAlignment="1">
      <alignment horizontal="left"/>
    </xf>
    <xf numFmtId="1" fontId="16" fillId="0" borderId="20" xfId="0" applyNumberFormat="1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/>
    </xf>
    <xf numFmtId="1" fontId="16" fillId="0" borderId="11" xfId="0" applyNumberFormat="1" applyFont="1" applyBorder="1" applyAlignment="1">
      <alignment horizontal="right"/>
    </xf>
    <xf numFmtId="0" fontId="16" fillId="0" borderId="25" xfId="0" applyFont="1" applyBorder="1" applyAlignment="1">
      <alignment horizontal="center" vertical="center"/>
    </xf>
    <xf numFmtId="1" fontId="13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left"/>
    </xf>
    <xf numFmtId="3" fontId="16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16" fillId="0" borderId="26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186" fontId="16" fillId="0" borderId="0" xfId="0" applyNumberFormat="1" applyFont="1" applyBorder="1" applyAlignment="1" quotePrefix="1">
      <alignment horizontal="center" vertical="center"/>
    </xf>
    <xf numFmtId="185" fontId="17" fillId="0" borderId="0" xfId="0" applyNumberFormat="1" applyFont="1" applyBorder="1" applyAlignment="1" quotePrefix="1">
      <alignment horizontal="center" vertical="center"/>
    </xf>
    <xf numFmtId="185" fontId="1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right"/>
    </xf>
    <xf numFmtId="185" fontId="13" fillId="0" borderId="0" xfId="0" applyNumberFormat="1" applyFont="1" applyAlignment="1">
      <alignment horizontal="center"/>
    </xf>
    <xf numFmtId="185" fontId="13" fillId="0" borderId="0" xfId="0" applyNumberFormat="1" applyFont="1" applyAlignment="1">
      <alignment horizontal="right"/>
    </xf>
    <xf numFmtId="185" fontId="13" fillId="0" borderId="0" xfId="0" applyNumberFormat="1" applyFont="1" applyAlignment="1">
      <alignment/>
    </xf>
    <xf numFmtId="185" fontId="13" fillId="0" borderId="0" xfId="0" applyNumberFormat="1" applyFont="1" applyBorder="1" applyAlignment="1">
      <alignment/>
    </xf>
    <xf numFmtId="0" fontId="16" fillId="0" borderId="27" xfId="0" applyNumberFormat="1" applyFont="1" applyBorder="1" applyAlignment="1">
      <alignment horizontal="center" vertical="center"/>
    </xf>
    <xf numFmtId="185" fontId="16" fillId="0" borderId="27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12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 shrinkToFit="1"/>
    </xf>
    <xf numFmtId="3" fontId="16" fillId="0" borderId="24" xfId="0" applyNumberFormat="1" applyFont="1" applyBorder="1" applyAlignment="1">
      <alignment horizontal="center" vertical="center" shrinkToFit="1"/>
    </xf>
    <xf numFmtId="185" fontId="16" fillId="0" borderId="16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3" fontId="16" fillId="0" borderId="14" xfId="0" applyNumberFormat="1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3" fontId="16" fillId="0" borderId="16" xfId="0" applyNumberFormat="1" applyFont="1" applyBorder="1" applyAlignment="1">
      <alignment horizontal="center" vertical="center" shrinkToFit="1"/>
    </xf>
    <xf numFmtId="185" fontId="16" fillId="0" borderId="14" xfId="0" applyNumberFormat="1" applyFont="1" applyBorder="1" applyAlignment="1">
      <alignment horizontal="center" vertical="center" shrinkToFit="1"/>
    </xf>
    <xf numFmtId="0" fontId="16" fillId="0" borderId="28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76" fontId="16" fillId="0" borderId="0" xfId="0" applyNumberFormat="1" applyFont="1" applyBorder="1" applyAlignment="1" quotePrefix="1">
      <alignment/>
    </xf>
    <xf numFmtId="1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87" fontId="16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6" fillId="0" borderId="16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/>
    </xf>
    <xf numFmtId="183" fontId="16" fillId="0" borderId="0" xfId="84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/>
    </xf>
    <xf numFmtId="1" fontId="20" fillId="0" borderId="12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85" fontId="1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12" xfId="0" applyFont="1" applyBorder="1" applyAlignment="1" quotePrefix="1">
      <alignment horizontal="center" vertical="center"/>
    </xf>
    <xf numFmtId="186" fontId="16" fillId="0" borderId="0" xfId="92" applyNumberFormat="1" applyFont="1" applyAlignment="1" applyProtection="1">
      <alignment horizontal="center" vertical="center" shrinkToFit="1"/>
      <protection/>
    </xf>
    <xf numFmtId="183" fontId="16" fillId="0" borderId="0" xfId="92" applyNumberFormat="1" applyFont="1" applyAlignment="1" applyProtection="1">
      <alignment horizontal="center" vertical="center" shrinkToFit="1"/>
      <protection/>
    </xf>
    <xf numFmtId="186" fontId="18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196" fontId="16" fillId="0" borderId="0" xfId="0" applyNumberFormat="1" applyFont="1" applyBorder="1" applyAlignment="1">
      <alignment horizontal="center" vertical="center"/>
    </xf>
    <xf numFmtId="196" fontId="16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6" fontId="16" fillId="0" borderId="11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178" fontId="16" fillId="0" borderId="29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199" fontId="16" fillId="0" borderId="0" xfId="0" applyNumberFormat="1" applyFont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Alignment="1">
      <alignment horizontal="center" vertical="center"/>
    </xf>
    <xf numFmtId="0" fontId="11" fillId="0" borderId="0" xfId="91" applyFont="1" applyBorder="1" applyAlignment="1">
      <alignment horizontal="center" vertical="center"/>
      <protection/>
    </xf>
    <xf numFmtId="183" fontId="16" fillId="0" borderId="0" xfId="84" applyNumberFormat="1" applyFont="1" applyBorder="1" applyAlignment="1">
      <alignment horizontal="center" vertical="center"/>
    </xf>
    <xf numFmtId="183" fontId="16" fillId="0" borderId="30" xfId="0" applyNumberFormat="1" applyFont="1" applyBorder="1" applyAlignment="1">
      <alignment horizontal="center" vertical="center"/>
    </xf>
    <xf numFmtId="197" fontId="1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185" fontId="16" fillId="0" borderId="30" xfId="0" applyNumberFormat="1" applyFont="1" applyBorder="1" applyAlignment="1" quotePrefix="1">
      <alignment horizontal="center" vertical="center"/>
    </xf>
    <xf numFmtId="186" fontId="17" fillId="0" borderId="11" xfId="82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3" fontId="16" fillId="0" borderId="29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180" fontId="16" fillId="0" borderId="0" xfId="0" applyNumberFormat="1" applyFont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180" fontId="16" fillId="0" borderId="0" xfId="68" applyNumberFormat="1" applyFont="1" applyBorder="1" applyAlignment="1">
      <alignment horizontal="center" vertical="center"/>
    </xf>
    <xf numFmtId="180" fontId="16" fillId="0" borderId="11" xfId="68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80" fontId="17" fillId="0" borderId="0" xfId="68" applyNumberFormat="1" applyFont="1" applyBorder="1" applyAlignment="1">
      <alignment horizontal="center" vertical="center"/>
    </xf>
    <xf numFmtId="182" fontId="17" fillId="0" borderId="0" xfId="68" applyNumberFormat="1" applyFont="1" applyBorder="1" applyAlignment="1">
      <alignment horizontal="center" vertical="center"/>
    </xf>
    <xf numFmtId="182" fontId="16" fillId="0" borderId="0" xfId="68" applyNumberFormat="1" applyFont="1" applyBorder="1" applyAlignment="1">
      <alignment horizontal="center" vertical="center"/>
    </xf>
    <xf numFmtId="182" fontId="16" fillId="0" borderId="11" xfId="68" applyNumberFormat="1" applyFont="1" applyBorder="1" applyAlignment="1">
      <alignment horizontal="center" vertical="center"/>
    </xf>
    <xf numFmtId="182" fontId="16" fillId="0" borderId="0" xfId="0" applyNumberFormat="1" applyFont="1" applyBorder="1" applyAlignment="1">
      <alignment horizontal="center" vertical="center"/>
    </xf>
    <xf numFmtId="0" fontId="17" fillId="0" borderId="13" xfId="0" applyFont="1" applyBorder="1" applyAlignment="1" quotePrefix="1">
      <alignment horizontal="center" vertical="center"/>
    </xf>
    <xf numFmtId="0" fontId="19" fillId="0" borderId="13" xfId="0" applyFont="1" applyBorder="1" applyAlignment="1" quotePrefix="1">
      <alignment horizontal="center" vertical="center"/>
    </xf>
    <xf numFmtId="41" fontId="19" fillId="0" borderId="0" xfId="68" applyFont="1" applyBorder="1" applyAlignment="1">
      <alignment horizontal="center" vertical="center"/>
    </xf>
    <xf numFmtId="186" fontId="19" fillId="0" borderId="11" xfId="0" applyNumberFormat="1" applyFont="1" applyFill="1" applyBorder="1" applyAlignment="1">
      <alignment horizontal="center" vertical="center"/>
    </xf>
    <xf numFmtId="0" fontId="17" fillId="0" borderId="12" xfId="68" applyNumberFormat="1" applyFont="1" applyBorder="1" applyAlignment="1">
      <alignment horizontal="center" vertical="center"/>
    </xf>
    <xf numFmtId="182" fontId="17" fillId="0" borderId="0" xfId="68" applyNumberFormat="1" applyFont="1" applyBorder="1" applyAlignment="1" quotePrefix="1">
      <alignment horizontal="center" vertical="center"/>
    </xf>
    <xf numFmtId="180" fontId="17" fillId="0" borderId="0" xfId="68" applyNumberFormat="1" applyFont="1" applyBorder="1" applyAlignment="1" quotePrefix="1">
      <alignment horizontal="center" vertical="center"/>
    </xf>
    <xf numFmtId="180" fontId="16" fillId="0" borderId="12" xfId="68" applyNumberFormat="1" applyFont="1" applyBorder="1" applyAlignment="1">
      <alignment horizontal="center" vertical="center" wrapText="1" shrinkToFit="1"/>
    </xf>
    <xf numFmtId="182" fontId="16" fillId="0" borderId="0" xfId="68" applyNumberFormat="1" applyFont="1" applyBorder="1" applyAlignment="1" quotePrefix="1">
      <alignment horizontal="center" vertical="center"/>
    </xf>
    <xf numFmtId="180" fontId="16" fillId="0" borderId="0" xfId="68" applyNumberFormat="1" applyFont="1" applyBorder="1" applyAlignment="1" quotePrefix="1">
      <alignment horizontal="center" vertical="center"/>
    </xf>
    <xf numFmtId="180" fontId="16" fillId="0" borderId="13" xfId="68" applyNumberFormat="1" applyFont="1" applyBorder="1" applyAlignment="1">
      <alignment horizontal="center" vertical="center" wrapText="1" shrinkToFit="1"/>
    </xf>
    <xf numFmtId="182" fontId="16" fillId="0" borderId="11" xfId="68" applyNumberFormat="1" applyFont="1" applyBorder="1" applyAlignment="1" quotePrefix="1">
      <alignment horizontal="center" vertical="center"/>
    </xf>
    <xf numFmtId="180" fontId="16" fillId="0" borderId="11" xfId="68" applyNumberFormat="1" applyFont="1" applyBorder="1" applyAlignment="1" quotePrefix="1">
      <alignment horizontal="center" vertical="center"/>
    </xf>
    <xf numFmtId="181" fontId="16" fillId="0" borderId="0" xfId="0" applyNumberFormat="1" applyFont="1" applyFill="1" applyBorder="1" applyAlignment="1">
      <alignment horizontal="center" vertical="center"/>
    </xf>
    <xf numFmtId="180" fontId="16" fillId="0" borderId="0" xfId="68" applyNumberFormat="1" applyFont="1" applyBorder="1" applyAlignment="1">
      <alignment/>
    </xf>
    <xf numFmtId="180" fontId="16" fillId="0" borderId="0" xfId="68" applyNumberFormat="1" applyFont="1" applyAlignment="1">
      <alignment/>
    </xf>
    <xf numFmtId="181" fontId="18" fillId="0" borderId="0" xfId="68" applyNumberFormat="1" applyFont="1" applyFill="1" applyAlignment="1">
      <alignment horizontal="center" vertical="center"/>
    </xf>
    <xf numFmtId="180" fontId="13" fillId="0" borderId="0" xfId="68" applyNumberFormat="1" applyFont="1" applyBorder="1" applyAlignment="1">
      <alignment/>
    </xf>
    <xf numFmtId="180" fontId="13" fillId="0" borderId="14" xfId="68" applyNumberFormat="1" applyFont="1" applyBorder="1" applyAlignment="1">
      <alignment/>
    </xf>
    <xf numFmtId="180" fontId="13" fillId="0" borderId="0" xfId="68" applyNumberFormat="1" applyFont="1" applyAlignment="1">
      <alignment/>
    </xf>
    <xf numFmtId="207" fontId="17" fillId="0" borderId="0" xfId="68" applyNumberFormat="1" applyFont="1" applyFill="1" applyBorder="1" applyAlignment="1" quotePrefix="1">
      <alignment horizontal="center" vertical="center"/>
    </xf>
    <xf numFmtId="207" fontId="16" fillId="0" borderId="0" xfId="68" applyNumberFormat="1" applyFont="1" applyFill="1" applyBorder="1" applyAlignment="1" quotePrefix="1">
      <alignment horizontal="center" vertical="center"/>
    </xf>
    <xf numFmtId="187" fontId="16" fillId="0" borderId="0" xfId="68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 quotePrefix="1">
      <alignment horizontal="center" vertical="center"/>
    </xf>
    <xf numFmtId="1" fontId="17" fillId="0" borderId="0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 shrinkToFit="1"/>
    </xf>
    <xf numFmtId="187" fontId="16" fillId="0" borderId="0" xfId="0" applyNumberFormat="1" applyFont="1" applyFill="1" applyBorder="1" applyAlignment="1" quotePrefix="1">
      <alignment horizontal="center" vertical="center"/>
    </xf>
    <xf numFmtId="187" fontId="16" fillId="0" borderId="0" xfId="68" applyNumberFormat="1" applyFont="1" applyFill="1" applyBorder="1" applyAlignment="1" quotePrefix="1">
      <alignment horizontal="center" vertical="center"/>
    </xf>
    <xf numFmtId="208" fontId="16" fillId="0" borderId="0" xfId="68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 shrinkToFit="1"/>
    </xf>
    <xf numFmtId="180" fontId="17" fillId="0" borderId="0" xfId="68" applyNumberFormat="1" applyFont="1" applyFill="1" applyBorder="1" applyAlignment="1">
      <alignment horizontal="center" vertical="center"/>
    </xf>
    <xf numFmtId="182" fontId="17" fillId="0" borderId="0" xfId="68" applyNumberFormat="1" applyFont="1" applyFill="1" applyBorder="1" applyAlignment="1" quotePrefix="1">
      <alignment horizontal="center" vertical="center"/>
    </xf>
    <xf numFmtId="180" fontId="16" fillId="0" borderId="0" xfId="68" applyNumberFormat="1" applyFont="1" applyFill="1" applyBorder="1" applyAlignment="1">
      <alignment horizontal="center" vertical="center"/>
    </xf>
    <xf numFmtId="182" fontId="16" fillId="0" borderId="0" xfId="68" applyNumberFormat="1" applyFont="1" applyFill="1" applyBorder="1" applyAlignment="1">
      <alignment horizontal="center" vertical="center"/>
    </xf>
    <xf numFmtId="182" fontId="16" fillId="0" borderId="0" xfId="68" applyNumberFormat="1" applyFont="1" applyFill="1" applyBorder="1" applyAlignment="1" quotePrefix="1">
      <alignment horizontal="center" vertical="center"/>
    </xf>
    <xf numFmtId="182" fontId="17" fillId="0" borderId="0" xfId="68" applyNumberFormat="1" applyFont="1" applyBorder="1" applyAlignment="1">
      <alignment horizontal="center"/>
    </xf>
    <xf numFmtId="186" fontId="16" fillId="0" borderId="0" xfId="0" applyNumberFormat="1" applyFont="1" applyAlignment="1">
      <alignment horizontal="center" vertical="center"/>
    </xf>
    <xf numFmtId="182" fontId="16" fillId="0" borderId="30" xfId="68" applyNumberFormat="1" applyFont="1" applyBorder="1" applyAlignment="1">
      <alignment horizontal="center" vertical="center"/>
    </xf>
    <xf numFmtId="201" fontId="16" fillId="0" borderId="0" xfId="68" applyNumberFormat="1" applyFont="1" applyBorder="1" applyAlignment="1">
      <alignment/>
    </xf>
    <xf numFmtId="183" fontId="16" fillId="0" borderId="0" xfId="68" applyNumberFormat="1" applyFont="1" applyBorder="1" applyAlignment="1">
      <alignment horizontal="center" vertical="center"/>
    </xf>
    <xf numFmtId="183" fontId="16" fillId="0" borderId="0" xfId="68" applyNumberFormat="1" applyFont="1" applyBorder="1" applyAlignment="1" quotePrefix="1">
      <alignment horizontal="center" vertical="center"/>
    </xf>
    <xf numFmtId="180" fontId="16" fillId="0" borderId="0" xfId="68" applyNumberFormat="1" applyFont="1" applyAlignment="1">
      <alignment horizontal="center" vertical="center"/>
    </xf>
    <xf numFmtId="183" fontId="16" fillId="0" borderId="0" xfId="68" applyNumberFormat="1" applyFont="1" applyAlignment="1">
      <alignment horizontal="center" vertical="center"/>
    </xf>
    <xf numFmtId="183" fontId="16" fillId="0" borderId="0" xfId="0" applyNumberFormat="1" applyFont="1" applyAlignment="1" quotePrefix="1">
      <alignment horizontal="center" vertical="center"/>
    </xf>
    <xf numFmtId="183" fontId="16" fillId="0" borderId="11" xfId="68" applyNumberFormat="1" applyFont="1" applyBorder="1" applyAlignment="1">
      <alignment horizontal="center" vertical="center"/>
    </xf>
    <xf numFmtId="180" fontId="16" fillId="0" borderId="0" xfId="68" applyNumberFormat="1" applyFont="1" applyAlignment="1" applyProtection="1">
      <alignment horizontal="center" vertical="center" shrinkToFit="1"/>
      <protection/>
    </xf>
    <xf numFmtId="186" fontId="18" fillId="0" borderId="0" xfId="92" applyNumberFormat="1" applyFont="1" applyFill="1" applyBorder="1" applyAlignment="1" applyProtection="1">
      <alignment horizontal="center" vertical="center"/>
      <protection locked="0"/>
    </xf>
    <xf numFmtId="186" fontId="18" fillId="0" borderId="11" xfId="92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 shrinkToFit="1"/>
    </xf>
    <xf numFmtId="180" fontId="16" fillId="0" borderId="0" xfId="0" applyNumberFormat="1" applyFont="1" applyBorder="1" applyAlignment="1" applyProtection="1">
      <alignment horizontal="center" vertical="center" wrapText="1"/>
      <protection locked="0"/>
    </xf>
    <xf numFmtId="209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 vertical="center" wrapText="1" shrinkToFit="1"/>
    </xf>
    <xf numFmtId="182" fontId="17" fillId="0" borderId="31" xfId="90" applyNumberFormat="1" applyFont="1" applyFill="1" applyBorder="1" applyAlignment="1">
      <alignment horizontal="center" vertical="center" shrinkToFit="1"/>
      <protection/>
    </xf>
    <xf numFmtId="196" fontId="16" fillId="0" borderId="0" xfId="68" applyNumberFormat="1" applyFont="1" applyBorder="1" applyAlignment="1">
      <alignment horizontal="center" vertical="center" shrinkToFit="1"/>
    </xf>
    <xf numFmtId="0" fontId="17" fillId="0" borderId="31" xfId="0" applyFont="1" applyBorder="1" applyAlignment="1">
      <alignment/>
    </xf>
    <xf numFmtId="0" fontId="16" fillId="34" borderId="31" xfId="87" applyFont="1" applyFill="1" applyBorder="1" applyAlignment="1">
      <alignment horizontal="center" vertical="center" shrinkToFit="1"/>
      <protection/>
    </xf>
    <xf numFmtId="180" fontId="16" fillId="34" borderId="31" xfId="69" applyNumberFormat="1" applyFont="1" applyFill="1" applyBorder="1" applyAlignment="1">
      <alignment horizontal="center" vertical="center" shrinkToFit="1"/>
    </xf>
    <xf numFmtId="180" fontId="16" fillId="34" borderId="31" xfId="68" applyNumberFormat="1" applyFont="1" applyFill="1" applyBorder="1" applyAlignment="1">
      <alignment horizontal="center" vertical="center" shrinkToFit="1"/>
    </xf>
    <xf numFmtId="0" fontId="16" fillId="0" borderId="31" xfId="0" applyFont="1" applyBorder="1" applyAlignment="1">
      <alignment/>
    </xf>
    <xf numFmtId="180" fontId="16" fillId="34" borderId="32" xfId="68" applyNumberFormat="1" applyFont="1" applyFill="1" applyBorder="1" applyAlignment="1">
      <alignment horizontal="center" vertical="center" shrinkToFit="1"/>
    </xf>
    <xf numFmtId="49" fontId="17" fillId="0" borderId="12" xfId="68" applyNumberFormat="1" applyFont="1" applyBorder="1" applyAlignment="1">
      <alignment horizontal="center" vertical="center"/>
    </xf>
    <xf numFmtId="41" fontId="16" fillId="0" borderId="0" xfId="68" applyFont="1" applyBorder="1" applyAlignment="1" quotePrefix="1">
      <alignment horizontal="center" vertical="center"/>
    </xf>
    <xf numFmtId="49" fontId="17" fillId="0" borderId="0" xfId="68" applyNumberFormat="1" applyFont="1" applyBorder="1" applyAlignment="1">
      <alignment horizontal="center"/>
    </xf>
    <xf numFmtId="180" fontId="27" fillId="0" borderId="0" xfId="68" applyNumberFormat="1" applyFont="1" applyFill="1" applyBorder="1" applyAlignment="1" quotePrefix="1">
      <alignment horizontal="center" vertical="center"/>
    </xf>
    <xf numFmtId="183" fontId="16" fillId="0" borderId="0" xfId="0" applyNumberFormat="1" applyFont="1" applyFill="1" applyBorder="1" applyAlignment="1">
      <alignment horizontal="center" vertical="center"/>
    </xf>
    <xf numFmtId="49" fontId="16" fillId="0" borderId="12" xfId="68" applyNumberFormat="1" applyFont="1" applyBorder="1" applyAlignment="1">
      <alignment horizontal="center" vertical="center"/>
    </xf>
    <xf numFmtId="182" fontId="16" fillId="0" borderId="31" xfId="90" applyNumberFormat="1" applyFont="1" applyFill="1" applyBorder="1" applyAlignment="1">
      <alignment horizontal="center" vertical="center" shrinkToFit="1"/>
      <protection/>
    </xf>
    <xf numFmtId="0" fontId="17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 shrinkToFit="1"/>
    </xf>
    <xf numFmtId="0" fontId="16" fillId="0" borderId="12" xfId="68" applyNumberFormat="1" applyFont="1" applyBorder="1" applyAlignment="1">
      <alignment horizontal="center" vertical="center"/>
    </xf>
    <xf numFmtId="182" fontId="16" fillId="0" borderId="0" xfId="68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41" fontId="18" fillId="0" borderId="0" xfId="68" applyFont="1" applyBorder="1" applyAlignment="1">
      <alignment horizontal="center" vertical="center"/>
    </xf>
    <xf numFmtId="186" fontId="18" fillId="0" borderId="0" xfId="0" applyNumberFormat="1" applyFont="1" applyFill="1" applyBorder="1" applyAlignment="1">
      <alignment horizontal="center" vertical="center"/>
    </xf>
    <xf numFmtId="180" fontId="7" fillId="0" borderId="0" xfId="68" applyNumberFormat="1" applyFont="1" applyFill="1" applyBorder="1" applyAlignment="1" quotePrefix="1">
      <alignment horizontal="center" vertical="center"/>
    </xf>
    <xf numFmtId="181" fontId="19" fillId="0" borderId="0" xfId="68" applyNumberFormat="1" applyFont="1" applyFill="1" applyAlignment="1">
      <alignment horizontal="center" vertical="center"/>
    </xf>
    <xf numFmtId="187" fontId="16" fillId="0" borderId="0" xfId="0" applyNumberFormat="1" applyFont="1" applyAlignment="1">
      <alignment horizontal="center" vertical="center"/>
    </xf>
    <xf numFmtId="180" fontId="16" fillId="0" borderId="0" xfId="68" applyNumberFormat="1" applyFont="1" applyAlignment="1" quotePrefix="1">
      <alignment horizontal="center" vertical="center"/>
    </xf>
    <xf numFmtId="182" fontId="16" fillId="0" borderId="22" xfId="68" applyNumberFormat="1" applyFont="1" applyBorder="1" applyAlignment="1">
      <alignment horizontal="center" vertical="center"/>
    </xf>
    <xf numFmtId="182" fontId="17" fillId="0" borderId="0" xfId="68" applyNumberFormat="1" applyFont="1" applyBorder="1" applyAlignment="1">
      <alignment horizontal="center" vertical="center" shrinkToFit="1"/>
    </xf>
    <xf numFmtId="182" fontId="16" fillId="0" borderId="0" xfId="68" applyNumberFormat="1" applyFont="1" applyAlignment="1">
      <alignment horizontal="center" vertical="center"/>
    </xf>
    <xf numFmtId="182" fontId="16" fillId="0" borderId="0" xfId="68" applyNumberFormat="1" applyFont="1" applyAlignment="1" quotePrefix="1">
      <alignment horizontal="center" vertical="center"/>
    </xf>
    <xf numFmtId="187" fontId="16" fillId="0" borderId="0" xfId="0" applyNumberFormat="1" applyFont="1" applyBorder="1" applyAlignment="1" applyProtection="1">
      <alignment horizontal="center" vertical="center" wrapText="1"/>
      <protection locked="0"/>
    </xf>
    <xf numFmtId="187" fontId="16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11" xfId="0" applyFont="1" applyBorder="1" applyAlignment="1">
      <alignment/>
    </xf>
    <xf numFmtId="0" fontId="14" fillId="0" borderId="0" xfId="0" applyNumberFormat="1" applyFont="1" applyAlignment="1">
      <alignment/>
    </xf>
    <xf numFmtId="186" fontId="16" fillId="0" borderId="0" xfId="68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6" fontId="16" fillId="0" borderId="0" xfId="68" applyNumberFormat="1" applyFont="1" applyBorder="1" applyAlignment="1">
      <alignment horizontal="center" vertical="center" shrinkToFit="1"/>
    </xf>
    <xf numFmtId="183" fontId="16" fillId="0" borderId="0" xfId="68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6" fillId="0" borderId="31" xfId="0" applyFont="1" applyBorder="1" applyAlignment="1">
      <alignment/>
    </xf>
    <xf numFmtId="182" fontId="17" fillId="34" borderId="31" xfId="87" applyNumberFormat="1" applyFont="1" applyFill="1" applyBorder="1" applyAlignment="1">
      <alignment horizontal="center" vertical="center" shrinkToFit="1"/>
      <protection/>
    </xf>
    <xf numFmtId="0" fontId="17" fillId="0" borderId="31" xfId="0" applyFont="1" applyBorder="1" applyAlignment="1">
      <alignment/>
    </xf>
    <xf numFmtId="0" fontId="16" fillId="34" borderId="32" xfId="87" applyFont="1" applyFill="1" applyBorder="1" applyAlignment="1">
      <alignment horizontal="center" vertical="center" shrinkToFit="1"/>
      <protection/>
    </xf>
    <xf numFmtId="196" fontId="16" fillId="0" borderId="34" xfId="68" applyNumberFormat="1" applyFont="1" applyBorder="1" applyAlignment="1">
      <alignment horizontal="center" vertical="center" shrinkToFit="1"/>
    </xf>
    <xf numFmtId="196" fontId="16" fillId="0" borderId="35" xfId="68" applyNumberFormat="1" applyFont="1" applyBorder="1" applyAlignment="1">
      <alignment horizontal="center" vertical="center" shrinkToFit="1"/>
    </xf>
    <xf numFmtId="183" fontId="16" fillId="0" borderId="0" xfId="0" applyNumberFormat="1" applyFont="1" applyFill="1" applyBorder="1" applyAlignment="1" quotePrefix="1">
      <alignment horizontal="center" vertical="center"/>
    </xf>
    <xf numFmtId="9" fontId="16" fillId="0" borderId="0" xfId="62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83" fontId="16" fillId="0" borderId="1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 quotePrefix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 quotePrefix="1">
      <alignment horizontal="center" vertical="center"/>
    </xf>
    <xf numFmtId="41" fontId="16" fillId="0" borderId="0" xfId="68" applyFont="1" applyFill="1" applyBorder="1" applyAlignment="1">
      <alignment horizontal="center" vertical="center"/>
    </xf>
    <xf numFmtId="0" fontId="16" fillId="0" borderId="12" xfId="68" applyNumberFormat="1" applyFont="1" applyFill="1" applyBorder="1" applyAlignment="1">
      <alignment horizontal="center" vertical="center"/>
    </xf>
    <xf numFmtId="180" fontId="16" fillId="0" borderId="0" xfId="68" applyNumberFormat="1" applyFont="1" applyFill="1" applyBorder="1" applyAlignment="1" quotePrefix="1">
      <alignment horizontal="center" vertical="center"/>
    </xf>
    <xf numFmtId="41" fontId="16" fillId="0" borderId="0" xfId="68" applyFont="1" applyFill="1" applyBorder="1" applyAlignment="1" quotePrefix="1">
      <alignment horizontal="center" vertical="center"/>
    </xf>
    <xf numFmtId="180" fontId="16" fillId="0" borderId="0" xfId="68" applyNumberFormat="1" applyFont="1" applyFill="1" applyBorder="1" applyAlignment="1">
      <alignment horizontal="center"/>
    </xf>
    <xf numFmtId="0" fontId="17" fillId="0" borderId="12" xfId="68" applyNumberFormat="1" applyFont="1" applyFill="1" applyBorder="1" applyAlignment="1">
      <alignment horizontal="center" vertical="center"/>
    </xf>
    <xf numFmtId="180" fontId="17" fillId="0" borderId="0" xfId="68" applyNumberFormat="1" applyFont="1" applyFill="1" applyBorder="1" applyAlignment="1" quotePrefix="1">
      <alignment horizontal="center" vertical="center"/>
    </xf>
    <xf numFmtId="41" fontId="17" fillId="0" borderId="0" xfId="68" applyFont="1" applyFill="1" applyBorder="1" applyAlignment="1" quotePrefix="1">
      <alignment horizontal="center" vertical="center"/>
    </xf>
    <xf numFmtId="180" fontId="17" fillId="0" borderId="0" xfId="68" applyNumberFormat="1" applyFont="1" applyFill="1" applyBorder="1" applyAlignment="1">
      <alignment horizontal="center"/>
    </xf>
    <xf numFmtId="180" fontId="16" fillId="0" borderId="12" xfId="68" applyNumberFormat="1" applyFont="1" applyFill="1" applyBorder="1" applyAlignment="1">
      <alignment horizontal="center" vertical="center" wrapText="1" shrinkToFit="1"/>
    </xf>
    <xf numFmtId="180" fontId="13" fillId="0" borderId="0" xfId="68" applyNumberFormat="1" applyFont="1" applyFill="1" applyBorder="1" applyAlignment="1">
      <alignment horizontal="center"/>
    </xf>
    <xf numFmtId="180" fontId="16" fillId="0" borderId="13" xfId="68" applyNumberFormat="1" applyFont="1" applyFill="1" applyBorder="1" applyAlignment="1">
      <alignment horizontal="center" vertical="center" wrapText="1" shrinkToFit="1"/>
    </xf>
    <xf numFmtId="3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left"/>
    </xf>
    <xf numFmtId="49" fontId="16" fillId="0" borderId="0" xfId="68" applyNumberFormat="1" applyFont="1" applyBorder="1" applyAlignment="1">
      <alignment horizontal="center"/>
    </xf>
    <xf numFmtId="182" fontId="17" fillId="34" borderId="0" xfId="87" applyNumberFormat="1" applyFont="1" applyFill="1" applyBorder="1" applyAlignment="1">
      <alignment horizontal="center" vertical="center" shrinkToFit="1"/>
      <protection/>
    </xf>
    <xf numFmtId="182" fontId="16" fillId="0" borderId="0" xfId="68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16" fillId="34" borderId="0" xfId="0" applyFont="1" applyFill="1" applyBorder="1" applyAlignment="1">
      <alignment horizontal="center" vertical="center" shrinkToFit="1"/>
    </xf>
    <xf numFmtId="182" fontId="16" fillId="34" borderId="0" xfId="87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/>
    </xf>
    <xf numFmtId="2" fontId="16" fillId="0" borderId="22" xfId="0" applyNumberFormat="1" applyFont="1" applyBorder="1" applyAlignment="1">
      <alignment horizontal="center" vertical="center"/>
    </xf>
    <xf numFmtId="186" fontId="16" fillId="0" borderId="17" xfId="68" applyNumberFormat="1" applyFont="1" applyBorder="1" applyAlignment="1">
      <alignment horizontal="center" vertical="center"/>
    </xf>
    <xf numFmtId="180" fontId="16" fillId="0" borderId="0" xfId="68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182" fontId="16" fillId="34" borderId="0" xfId="68" applyNumberFormat="1" applyFont="1" applyFill="1" applyBorder="1" applyAlignment="1">
      <alignment horizontal="center" vertical="center" shrinkToFit="1"/>
    </xf>
    <xf numFmtId="182" fontId="16" fillId="0" borderId="0" xfId="90" applyNumberFormat="1" applyFont="1" applyFill="1" applyBorder="1" applyAlignment="1">
      <alignment horizontal="center" vertical="center" shrinkToFit="1"/>
      <protection/>
    </xf>
    <xf numFmtId="187" fontId="16" fillId="34" borderId="0" xfId="87" applyNumberFormat="1" applyFont="1" applyFill="1" applyBorder="1" applyAlignment="1">
      <alignment horizontal="center" vertical="center" shrinkToFit="1"/>
      <protection/>
    </xf>
    <xf numFmtId="180" fontId="16" fillId="34" borderId="0" xfId="68" applyNumberFormat="1" applyFont="1" applyFill="1" applyBorder="1" applyAlignment="1">
      <alignment horizontal="center" vertical="center" shrinkToFit="1"/>
    </xf>
    <xf numFmtId="180" fontId="16" fillId="34" borderId="0" xfId="69" applyNumberFormat="1" applyFont="1" applyFill="1" applyBorder="1" applyAlignment="1">
      <alignment horizontal="center" vertical="center" shrinkToFit="1"/>
    </xf>
    <xf numFmtId="0" fontId="16" fillId="34" borderId="0" xfId="87" applyFont="1" applyFill="1" applyBorder="1" applyAlignment="1">
      <alignment horizontal="center" vertical="center" shrinkToFit="1"/>
      <protection/>
    </xf>
    <xf numFmtId="180" fontId="16" fillId="34" borderId="0" xfId="87" applyNumberFormat="1" applyFont="1" applyFill="1" applyBorder="1" applyAlignment="1">
      <alignment horizontal="center" vertical="center" shrinkToFit="1"/>
      <protection/>
    </xf>
    <xf numFmtId="3" fontId="16" fillId="34" borderId="0" xfId="87" applyNumberFormat="1" applyFont="1" applyFill="1" applyBorder="1" applyAlignment="1">
      <alignment horizontal="center" vertical="center" shrinkToFit="1"/>
      <protection/>
    </xf>
    <xf numFmtId="0" fontId="16" fillId="34" borderId="0" xfId="88" applyFont="1" applyFill="1" applyBorder="1" applyAlignment="1">
      <alignment horizontal="center" vertical="center" shrinkToFit="1"/>
      <protection/>
    </xf>
    <xf numFmtId="0" fontId="16" fillId="34" borderId="0" xfId="89" applyFont="1" applyFill="1" applyBorder="1" applyAlignment="1">
      <alignment horizontal="center" vertical="center" shrinkToFit="1"/>
      <protection/>
    </xf>
    <xf numFmtId="182" fontId="17" fillId="34" borderId="36" xfId="68" applyNumberFormat="1" applyFont="1" applyFill="1" applyBorder="1" applyAlignment="1">
      <alignment horizontal="center" vertical="center" shrinkToFit="1"/>
    </xf>
    <xf numFmtId="182" fontId="17" fillId="34" borderId="37" xfId="87" applyNumberFormat="1" applyFont="1" applyFill="1" applyBorder="1" applyAlignment="1">
      <alignment horizontal="center" vertical="center" shrinkToFit="1"/>
      <protection/>
    </xf>
    <xf numFmtId="182" fontId="17" fillId="34" borderId="36" xfId="87" applyNumberFormat="1" applyFont="1" applyFill="1" applyBorder="1" applyAlignment="1">
      <alignment horizontal="center" vertical="center" shrinkToFit="1"/>
      <protection/>
    </xf>
    <xf numFmtId="182" fontId="16" fillId="34" borderId="36" xfId="68" applyNumberFormat="1" applyFont="1" applyFill="1" applyBorder="1" applyAlignment="1">
      <alignment horizontal="center" vertical="center" shrinkToFit="1"/>
    </xf>
    <xf numFmtId="0" fontId="16" fillId="34" borderId="31" xfId="87" applyNumberFormat="1" applyFont="1" applyFill="1" applyBorder="1" applyAlignment="1">
      <alignment horizontal="center" vertical="center" shrinkToFit="1"/>
      <protection/>
    </xf>
    <xf numFmtId="0" fontId="16" fillId="34" borderId="0" xfId="0" applyNumberFormat="1" applyFont="1" applyFill="1" applyBorder="1" applyAlignment="1">
      <alignment/>
    </xf>
    <xf numFmtId="0" fontId="16" fillId="34" borderId="31" xfId="89" applyNumberFormat="1" applyFont="1" applyFill="1" applyBorder="1" applyAlignment="1">
      <alignment horizontal="center" vertical="center" shrinkToFit="1"/>
      <protection/>
    </xf>
    <xf numFmtId="180" fontId="16" fillId="34" borderId="37" xfId="68" applyNumberFormat="1" applyFont="1" applyFill="1" applyBorder="1" applyAlignment="1">
      <alignment horizontal="center" vertical="center" shrinkToFit="1"/>
    </xf>
    <xf numFmtId="0" fontId="16" fillId="34" borderId="36" xfId="88" applyNumberFormat="1" applyFont="1" applyFill="1" applyBorder="1" applyAlignment="1">
      <alignment horizontal="center" vertical="center" shrinkToFit="1"/>
      <protection/>
    </xf>
    <xf numFmtId="0" fontId="16" fillId="34" borderId="31" xfId="88" applyNumberFormat="1" applyFont="1" applyFill="1" applyBorder="1" applyAlignment="1">
      <alignment horizontal="center" vertical="center" shrinkToFit="1"/>
      <protection/>
    </xf>
    <xf numFmtId="0" fontId="16" fillId="0" borderId="31" xfId="68" applyNumberFormat="1" applyFont="1" applyBorder="1" applyAlignment="1">
      <alignment horizontal="center" vertical="center" shrinkToFit="1"/>
    </xf>
    <xf numFmtId="180" fontId="16" fillId="0" borderId="31" xfId="68" applyNumberFormat="1" applyFont="1" applyBorder="1" applyAlignment="1">
      <alignment horizontal="center" vertical="center" shrinkToFit="1"/>
    </xf>
    <xf numFmtId="180" fontId="16" fillId="0" borderId="37" xfId="68" applyNumberFormat="1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wrapText="1" shrinkToFit="1"/>
    </xf>
    <xf numFmtId="182" fontId="16" fillId="34" borderId="35" xfId="68" applyNumberFormat="1" applyFont="1" applyFill="1" applyBorder="1" applyAlignment="1">
      <alignment horizontal="center" vertical="center" shrinkToFit="1"/>
    </xf>
    <xf numFmtId="182" fontId="16" fillId="0" borderId="32" xfId="90" applyNumberFormat="1" applyFont="1" applyFill="1" applyBorder="1" applyAlignment="1">
      <alignment horizontal="center" vertical="center" shrinkToFit="1"/>
      <protection/>
    </xf>
    <xf numFmtId="180" fontId="16" fillId="34" borderId="32" xfId="69" applyNumberFormat="1" applyFont="1" applyFill="1" applyBorder="1" applyAlignment="1">
      <alignment horizontal="center" vertical="center" shrinkToFit="1"/>
    </xf>
    <xf numFmtId="196" fontId="16" fillId="0" borderId="32" xfId="68" applyNumberFormat="1" applyFont="1" applyBorder="1" applyAlignment="1">
      <alignment horizontal="center" vertical="center" shrinkToFit="1"/>
    </xf>
    <xf numFmtId="0" fontId="16" fillId="0" borderId="32" xfId="68" applyNumberFormat="1" applyFont="1" applyBorder="1" applyAlignment="1">
      <alignment horizontal="center" vertical="center" shrinkToFit="1"/>
    </xf>
    <xf numFmtId="180" fontId="16" fillId="0" borderId="32" xfId="68" applyNumberFormat="1" applyFont="1" applyBorder="1" applyAlignment="1">
      <alignment horizontal="center" vertical="center" shrinkToFit="1"/>
    </xf>
    <xf numFmtId="0" fontId="16" fillId="34" borderId="32" xfId="89" applyNumberFormat="1" applyFont="1" applyFill="1" applyBorder="1" applyAlignment="1">
      <alignment horizontal="center" vertical="center" shrinkToFit="1"/>
      <protection/>
    </xf>
    <xf numFmtId="3" fontId="11" fillId="0" borderId="0" xfId="0" applyNumberFormat="1" applyFont="1" applyBorder="1" applyAlignment="1">
      <alignment vertical="center"/>
    </xf>
    <xf numFmtId="212" fontId="28" fillId="0" borderId="11" xfId="0" applyNumberFormat="1" applyFont="1" applyBorder="1" applyAlignment="1" applyProtection="1">
      <alignment horizontal="right" vertical="center" wrapText="1"/>
      <protection locked="0"/>
    </xf>
    <xf numFmtId="181" fontId="16" fillId="0" borderId="0" xfId="0" applyNumberFormat="1" applyFont="1" applyBorder="1" applyAlignment="1">
      <alignment horizontal="center" vertical="center"/>
    </xf>
    <xf numFmtId="187" fontId="16" fillId="0" borderId="3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 vertical="center"/>
    </xf>
    <xf numFmtId="181" fontId="18" fillId="0" borderId="11" xfId="68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83" fontId="17" fillId="0" borderId="0" xfId="0" applyNumberFormat="1" applyFont="1" applyFill="1" applyBorder="1" applyAlignment="1">
      <alignment horizontal="center" vertical="center"/>
    </xf>
    <xf numFmtId="183" fontId="16" fillId="0" borderId="11" xfId="0" applyNumberFormat="1" applyFont="1" applyFill="1" applyBorder="1" applyAlignment="1" quotePrefix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185" fontId="16" fillId="0" borderId="0" xfId="68" applyNumberFormat="1" applyFont="1" applyFill="1" applyBorder="1" applyAlignment="1" quotePrefix="1">
      <alignment horizontal="center" vertical="center"/>
    </xf>
    <xf numFmtId="185" fontId="16" fillId="0" borderId="30" xfId="68" applyNumberFormat="1" applyFont="1" applyFill="1" applyBorder="1" applyAlignment="1" quotePrefix="1">
      <alignment horizontal="center" vertical="center"/>
    </xf>
    <xf numFmtId="182" fontId="16" fillId="0" borderId="11" xfId="68" applyNumberFormat="1" applyFont="1" applyFill="1" applyBorder="1" applyAlignment="1" quotePrefix="1">
      <alignment horizontal="center" vertical="center"/>
    </xf>
    <xf numFmtId="180" fontId="16" fillId="0" borderId="11" xfId="68" applyNumberFormat="1" applyFont="1" applyFill="1" applyBorder="1" applyAlignment="1" quotePrefix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/>
    </xf>
    <xf numFmtId="186" fontId="16" fillId="0" borderId="0" xfId="0" applyNumberFormat="1" applyFont="1" applyFill="1" applyBorder="1" applyAlignment="1">
      <alignment horizontal="center" vertical="center"/>
    </xf>
    <xf numFmtId="185" fontId="17" fillId="0" borderId="0" xfId="68" applyNumberFormat="1" applyFont="1" applyFill="1" applyBorder="1" applyAlignment="1" quotePrefix="1">
      <alignment horizontal="center" vertical="center"/>
    </xf>
    <xf numFmtId="185" fontId="16" fillId="0" borderId="11" xfId="68" applyNumberFormat="1" applyFont="1" applyFill="1" applyBorder="1" applyAlignment="1" quotePrefix="1">
      <alignment horizontal="center" vertical="center"/>
    </xf>
    <xf numFmtId="182" fontId="16" fillId="0" borderId="11" xfId="68" applyNumberFormat="1" applyFont="1" applyFill="1" applyBorder="1" applyAlignment="1">
      <alignment horizontal="center" vertical="center"/>
    </xf>
    <xf numFmtId="207" fontId="16" fillId="0" borderId="11" xfId="68" applyNumberFormat="1" applyFont="1" applyFill="1" applyBorder="1" applyAlignment="1" quotePrefix="1">
      <alignment horizontal="center" vertical="center"/>
    </xf>
    <xf numFmtId="187" fontId="16" fillId="0" borderId="11" xfId="68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/>
    </xf>
    <xf numFmtId="1" fontId="16" fillId="0" borderId="18" xfId="0" applyNumberFormat="1" applyFont="1" applyFill="1" applyBorder="1" applyAlignment="1">
      <alignment horizontal="center"/>
    </xf>
    <xf numFmtId="187" fontId="16" fillId="0" borderId="11" xfId="0" applyNumberFormat="1" applyFont="1" applyFill="1" applyBorder="1" applyAlignment="1" quotePrefix="1">
      <alignment horizontal="center" vertical="center"/>
    </xf>
    <xf numFmtId="187" fontId="16" fillId="0" borderId="11" xfId="68" applyNumberFormat="1" applyFont="1" applyFill="1" applyBorder="1" applyAlignment="1" quotePrefix="1">
      <alignment horizontal="center" vertical="center"/>
    </xf>
    <xf numFmtId="1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/>
    </xf>
    <xf numFmtId="3" fontId="16" fillId="0" borderId="21" xfId="0" applyNumberFormat="1" applyFont="1" applyFill="1" applyBorder="1" applyAlignment="1">
      <alignment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horizontal="center" vertical="center"/>
    </xf>
    <xf numFmtId="186" fontId="16" fillId="0" borderId="0" xfId="68" applyNumberFormat="1" applyFont="1" applyFill="1" applyBorder="1" applyAlignment="1" quotePrefix="1">
      <alignment horizontal="center" vertical="center"/>
    </xf>
    <xf numFmtId="183" fontId="16" fillId="0" borderId="0" xfId="68" applyNumberFormat="1" applyFont="1" applyFill="1" applyBorder="1" applyAlignment="1" quotePrefix="1">
      <alignment horizontal="center" vertical="center"/>
    </xf>
    <xf numFmtId="183" fontId="16" fillId="0" borderId="0" xfId="68" applyNumberFormat="1" applyFont="1" applyFill="1" applyBorder="1" applyAlignment="1">
      <alignment horizontal="center" vertical="center"/>
    </xf>
    <xf numFmtId="182" fontId="16" fillId="0" borderId="30" xfId="68" applyNumberFormat="1" applyFont="1" applyFill="1" applyBorder="1" applyAlignment="1" quotePrefix="1">
      <alignment horizontal="center" vertical="center"/>
    </xf>
    <xf numFmtId="180" fontId="16" fillId="0" borderId="11" xfId="68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2" fontId="17" fillId="0" borderId="0" xfId="0" applyNumberFormat="1" applyFont="1" applyFill="1" applyBorder="1" applyAlignment="1">
      <alignment/>
    </xf>
    <xf numFmtId="202" fontId="16" fillId="0" borderId="0" xfId="68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 vertical="center"/>
    </xf>
    <xf numFmtId="185" fontId="16" fillId="0" borderId="0" xfId="0" applyNumberFormat="1" applyFont="1" applyFill="1" applyBorder="1" applyAlignment="1">
      <alignment horizontal="center" vertical="center"/>
    </xf>
    <xf numFmtId="183" fontId="16" fillId="0" borderId="0" xfId="0" applyNumberFormat="1" applyFont="1" applyFill="1" applyBorder="1" applyAlignment="1">
      <alignment/>
    </xf>
    <xf numFmtId="211" fontId="16" fillId="0" borderId="0" xfId="68" applyNumberFormat="1" applyFont="1" applyFill="1" applyBorder="1" applyAlignment="1">
      <alignment horizontal="center" vertical="center"/>
    </xf>
    <xf numFmtId="211" fontId="17" fillId="0" borderId="0" xfId="68" applyNumberFormat="1" applyFont="1" applyFill="1" applyBorder="1" applyAlignment="1">
      <alignment horizontal="center" vertical="center"/>
    </xf>
    <xf numFmtId="211" fontId="16" fillId="0" borderId="0" xfId="68" applyNumberFormat="1" applyFont="1" applyFill="1" applyAlignment="1">
      <alignment horizontal="center" vertical="center"/>
    </xf>
    <xf numFmtId="211" fontId="16" fillId="0" borderId="0" xfId="0" applyNumberFormat="1" applyFont="1" applyFill="1" applyBorder="1" applyAlignment="1">
      <alignment horizontal="center" vertical="center"/>
    </xf>
    <xf numFmtId="211" fontId="16" fillId="0" borderId="11" xfId="68" applyNumberFormat="1" applyFont="1" applyFill="1" applyBorder="1" applyAlignment="1">
      <alignment horizontal="center" vertical="center"/>
    </xf>
    <xf numFmtId="211" fontId="16" fillId="0" borderId="11" xfId="0" applyNumberFormat="1" applyFont="1" applyFill="1" applyBorder="1" applyAlignment="1">
      <alignment horizontal="center" vertical="center"/>
    </xf>
    <xf numFmtId="196" fontId="16" fillId="0" borderId="11" xfId="0" applyNumberFormat="1" applyFont="1" applyFill="1" applyBorder="1" applyAlignment="1">
      <alignment horizontal="center" vertical="center"/>
    </xf>
    <xf numFmtId="196" fontId="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6" fillId="0" borderId="0" xfId="0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207" fontId="16" fillId="0" borderId="0" xfId="68" applyNumberFormat="1" applyFont="1" applyFill="1" applyBorder="1" applyAlignment="1">
      <alignment horizontal="center" vertical="center"/>
    </xf>
    <xf numFmtId="207" fontId="16" fillId="0" borderId="0" xfId="0" applyNumberFormat="1" applyFont="1" applyFill="1" applyBorder="1" applyAlignment="1">
      <alignment/>
    </xf>
    <xf numFmtId="207" fontId="17" fillId="0" borderId="0" xfId="68" applyNumberFormat="1" applyFont="1" applyFill="1" applyBorder="1" applyAlignment="1">
      <alignment horizontal="center" vertical="center"/>
    </xf>
    <xf numFmtId="207" fontId="17" fillId="0" borderId="0" xfId="0" applyNumberFormat="1" applyFont="1" applyFill="1" applyBorder="1" applyAlignment="1">
      <alignment/>
    </xf>
    <xf numFmtId="200" fontId="16" fillId="0" borderId="12" xfId="68" applyNumberFormat="1" applyFont="1" applyFill="1" applyBorder="1" applyAlignment="1">
      <alignment horizontal="center" vertical="center" wrapText="1" shrinkToFit="1"/>
    </xf>
    <xf numFmtId="207" fontId="16" fillId="0" borderId="0" xfId="68" applyNumberFormat="1" applyFont="1" applyFill="1" applyBorder="1" applyAlignment="1">
      <alignment/>
    </xf>
    <xf numFmtId="200" fontId="16" fillId="0" borderId="0" xfId="68" applyNumberFormat="1" applyFont="1" applyFill="1" applyBorder="1" applyAlignment="1">
      <alignment/>
    </xf>
    <xf numFmtId="200" fontId="17" fillId="0" borderId="0" xfId="68" applyNumberFormat="1" applyFont="1" applyFill="1" applyBorder="1" applyAlignment="1">
      <alignment/>
    </xf>
    <xf numFmtId="180" fontId="16" fillId="0" borderId="0" xfId="68" applyNumberFormat="1" applyFont="1" applyFill="1" applyBorder="1" applyAlignment="1" applyProtection="1">
      <alignment horizontal="center" vertical="center"/>
      <protection locked="0"/>
    </xf>
    <xf numFmtId="200" fontId="13" fillId="0" borderId="0" xfId="68" applyNumberFormat="1" applyFont="1" applyFill="1" applyBorder="1" applyAlignment="1">
      <alignment/>
    </xf>
    <xf numFmtId="200" fontId="16" fillId="0" borderId="13" xfId="68" applyNumberFormat="1" applyFont="1" applyFill="1" applyBorder="1" applyAlignment="1">
      <alignment horizontal="center" vertical="center" wrapText="1" shrinkToFit="1"/>
    </xf>
    <xf numFmtId="180" fontId="16" fillId="0" borderId="11" xfId="68" applyNumberFormat="1" applyFont="1" applyFill="1" applyBorder="1" applyAlignment="1" applyProtection="1">
      <alignment horizontal="center" vertical="center"/>
      <protection locked="0"/>
    </xf>
    <xf numFmtId="1" fontId="13" fillId="0" borderId="0" xfId="0" applyNumberFormat="1" applyFont="1" applyFill="1" applyAlignment="1">
      <alignment/>
    </xf>
    <xf numFmtId="204" fontId="16" fillId="0" borderId="0" xfId="0" applyNumberFormat="1" applyFont="1" applyFill="1" applyBorder="1" applyAlignment="1" quotePrefix="1">
      <alignment horizontal="center" vertical="center"/>
    </xf>
    <xf numFmtId="3" fontId="13" fillId="0" borderId="0" xfId="0" applyNumberFormat="1" applyFont="1" applyFill="1" applyBorder="1" applyAlignment="1">
      <alignment horizontal="right"/>
    </xf>
    <xf numFmtId="41" fontId="13" fillId="0" borderId="0" xfId="0" applyNumberFormat="1" applyFont="1" applyFill="1" applyAlignment="1">
      <alignment horizontal="right"/>
    </xf>
    <xf numFmtId="3" fontId="16" fillId="0" borderId="26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vertical="center"/>
    </xf>
    <xf numFmtId="182" fontId="16" fillId="0" borderId="0" xfId="67" applyNumberFormat="1" applyFont="1" applyFill="1" applyBorder="1" applyAlignment="1" quotePrefix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1" fontId="16" fillId="0" borderId="28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6" fillId="0" borderId="42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>
      <alignment horizontal="center" vertical="center"/>
    </xf>
    <xf numFmtId="0" fontId="16" fillId="0" borderId="42" xfId="0" applyNumberFormat="1" applyFont="1" applyBorder="1" applyAlignment="1">
      <alignment horizontal="center" vertical="center"/>
    </xf>
    <xf numFmtId="0" fontId="16" fillId="0" borderId="39" xfId="0" applyNumberFormat="1" applyFont="1" applyBorder="1" applyAlignment="1">
      <alignment horizontal="center" vertical="center"/>
    </xf>
    <xf numFmtId="3" fontId="16" fillId="0" borderId="42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6" fillId="0" borderId="42" xfId="0" applyNumberFormat="1" applyFont="1" applyBorder="1" applyAlignment="1">
      <alignment horizontal="center" vertical="center"/>
    </xf>
    <xf numFmtId="1" fontId="16" fillId="0" borderId="39" xfId="0" applyNumberFormat="1" applyFont="1" applyBorder="1" applyAlignment="1">
      <alignment horizontal="center" vertical="center"/>
    </xf>
    <xf numFmtId="1" fontId="16" fillId="0" borderId="41" xfId="0" applyNumberFormat="1" applyFont="1" applyBorder="1" applyAlignment="1">
      <alignment horizontal="center" vertical="center"/>
    </xf>
    <xf numFmtId="1" fontId="16" fillId="0" borderId="29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42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1" fontId="16" fillId="0" borderId="39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185" fontId="11" fillId="0" borderId="0" xfId="0" applyNumberFormat="1" applyFont="1" applyAlignment="1">
      <alignment horizontal="center" vertical="center"/>
    </xf>
    <xf numFmtId="185" fontId="16" fillId="0" borderId="27" xfId="0" applyNumberFormat="1" applyFont="1" applyBorder="1" applyAlignment="1">
      <alignment horizontal="center" vertical="center"/>
    </xf>
    <xf numFmtId="185" fontId="16" fillId="0" borderId="26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185" fontId="16" fillId="0" borderId="25" xfId="0" applyNumberFormat="1" applyFont="1" applyBorder="1" applyAlignment="1">
      <alignment horizontal="center" vertical="center"/>
    </xf>
    <xf numFmtId="0" fontId="16" fillId="0" borderId="43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41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91" applyFont="1" applyBorder="1" applyAlignment="1">
      <alignment horizontal="center" vertical="center"/>
      <protection/>
    </xf>
    <xf numFmtId="0" fontId="16" fillId="0" borderId="2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</cellXfs>
  <cellStyles count="8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_A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메모" xfId="60"/>
    <cellStyle name="Percent" xfId="61"/>
    <cellStyle name="백분율 2" xfId="62"/>
    <cellStyle name="보통" xfId="63"/>
    <cellStyle name="설명 텍스트" xfId="64"/>
    <cellStyle name="셀 확인" xfId="65"/>
    <cellStyle name="Comma" xfId="66"/>
    <cellStyle name="Comma [0]" xfId="67"/>
    <cellStyle name="쉼표 [0] 2" xfId="68"/>
    <cellStyle name="쉼표 [0] 3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_(월초P)" xfId="81"/>
    <cellStyle name="콤마 [0]_2. 행정구역" xfId="82"/>
    <cellStyle name="콤마_1" xfId="83"/>
    <cellStyle name="콤마_2. 행정구역" xfId="84"/>
    <cellStyle name="Currency" xfId="85"/>
    <cellStyle name="Currency [0]" xfId="86"/>
    <cellStyle name="표준 2" xfId="87"/>
    <cellStyle name="표준 3" xfId="88"/>
    <cellStyle name="표준 4" xfId="89"/>
    <cellStyle name="표준 5" xfId="90"/>
    <cellStyle name="표준_농업용기구및기계보유 " xfId="91"/>
    <cellStyle name="표준_채소류생산량" xfId="92"/>
    <cellStyle name="Hyperlink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3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4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6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7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9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0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2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3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3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3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3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4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4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4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4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4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4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4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4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4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4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5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5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5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5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5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5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5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5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5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5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6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6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6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6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6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6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6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6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6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6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7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7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7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7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7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7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7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7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7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7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8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8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8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8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8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8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8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8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8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8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9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9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9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9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9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9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9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9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9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9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0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0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0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0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0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0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0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0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0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0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1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21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21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21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1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1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1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1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1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1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2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2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2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2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2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2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22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22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22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2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3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3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3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3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3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3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3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3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3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3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4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24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24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24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4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4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4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4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4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4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5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5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5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5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5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5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25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25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25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5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6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6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6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6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6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6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6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6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6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6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7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27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27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27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7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7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7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7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7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7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8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8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8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8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8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8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28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28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28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8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9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9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9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9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9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9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9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9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9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9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0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0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30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0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0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0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0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0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0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0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1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1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1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1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1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1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1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31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1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1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2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2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2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2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2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2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2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2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2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2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3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3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33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3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3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3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3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3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3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3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4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4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4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4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4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4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4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34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4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4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5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5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5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5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5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5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5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5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5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5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6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6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36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6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6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6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6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6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6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6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7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7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7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7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7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7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7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37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7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7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8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8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8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8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8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8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8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8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8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8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9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9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39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9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9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9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9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9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9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9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0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0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0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0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0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0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0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40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0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0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1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1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1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1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1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1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1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1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1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1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2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2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42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2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2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2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2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2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2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2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3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3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3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3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3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3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3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43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3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3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4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4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4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4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4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4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4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4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4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4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5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5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45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5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5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5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5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5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5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5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6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6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6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6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6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6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6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46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6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6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7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7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7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7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7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7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7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7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7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7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8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8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48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8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8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8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8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8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8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8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9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9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9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9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9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9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9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49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9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9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0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0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0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0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0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0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0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0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0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0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1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51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51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51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1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1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1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1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1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1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2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2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2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2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2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2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52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52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52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2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3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3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3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3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3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3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3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3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3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3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4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54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54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54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4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4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4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4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4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4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5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5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5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5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5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5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55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55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55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5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6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6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6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6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6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6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6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6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6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6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7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57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57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57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7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7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7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7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7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7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8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8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8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8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8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8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58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58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58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8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9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9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9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9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9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9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9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9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9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9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0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0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60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0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0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0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0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0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0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0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1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1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1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1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1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1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1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61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1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1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2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2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2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2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2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2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2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2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2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2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3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3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63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3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3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3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3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3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3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3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4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4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4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4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4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4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4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64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4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4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5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5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5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5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5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5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5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5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5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5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6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6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66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6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6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6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6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6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6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6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7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7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7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7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7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7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7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67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7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7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8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8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8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8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8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8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8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8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8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8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9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9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69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9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9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9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9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9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9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9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0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0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0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0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0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0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0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70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0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0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1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1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1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1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1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1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1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1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1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1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2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2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72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2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2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2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2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2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2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2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3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3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3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3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3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3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3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73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3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3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4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4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4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4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4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4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4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4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4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4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5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5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75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5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5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5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5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5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5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5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6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6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6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6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6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6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6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76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6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6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7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7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7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7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7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7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7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7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7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7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8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8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78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8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8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8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8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8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8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8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9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9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9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9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9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9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9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79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9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9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0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0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0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0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0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0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0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0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0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0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1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81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81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81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1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1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1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1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1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1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2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2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2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2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2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2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82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82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82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2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3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3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3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3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3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3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3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3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3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3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4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84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84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84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4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4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4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4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4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4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5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5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5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5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5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5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85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85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85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5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6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6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6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6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6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6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6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6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6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6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7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87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87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87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7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7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7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7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7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7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8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8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8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8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8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8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88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88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88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8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9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9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9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9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9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9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9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9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9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9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0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0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90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0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0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0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0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0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0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0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1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1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1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1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1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1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1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91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1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1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2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2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2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2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2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2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2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2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2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2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3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3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93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3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3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3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3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3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3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3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4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4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4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4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4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4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4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94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4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4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5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5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5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5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5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5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5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5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5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5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6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6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96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6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6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6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6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6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6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6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7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7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7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7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7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7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7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97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7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7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8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8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8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8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8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8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8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8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8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8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9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9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99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9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9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9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9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9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9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9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0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0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0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0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0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0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0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00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0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0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1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1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1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1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1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1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1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1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1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1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2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2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02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2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2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2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2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2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2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2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3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3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3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3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3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3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3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03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3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3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4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4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4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4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4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4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4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4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4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4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5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5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05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5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5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5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5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5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5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5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6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6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6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6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6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6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6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06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6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6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7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7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7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7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7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7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7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7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7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7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8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8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08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8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8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8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8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8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8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8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9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9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9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9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9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9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9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09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09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9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0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0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0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0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0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0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0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0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0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0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1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11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11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11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1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1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1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1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1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1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2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2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2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2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2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2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12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12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12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2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3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3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3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3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3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3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3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3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3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3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4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14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14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14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4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4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4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4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4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4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5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5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5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5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5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5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15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15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15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5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6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6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6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6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6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6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6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6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6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6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7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17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17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17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7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7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7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7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7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7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8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8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8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8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8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8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18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18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18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8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9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9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9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9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9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9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9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9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19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19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0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0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20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0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0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0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0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0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0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0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1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1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1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1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1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1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1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21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1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1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2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2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2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2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2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2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2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2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2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2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3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3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23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3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3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3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3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3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3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3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4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4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4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4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4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4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4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24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4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4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5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5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5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5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5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5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5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5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5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5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6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6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26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6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6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6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6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6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6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6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7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7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7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7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7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7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7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27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7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7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8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8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8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8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8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8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8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8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8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8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9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9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29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29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9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9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9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9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29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29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0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0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0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0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30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0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30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30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30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0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1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1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1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31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1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1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1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1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1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31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2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32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32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32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2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2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2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2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32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2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3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3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33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3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33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3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4053;&#50976;&#47548;\&#44053;&#50976;&#47548;\&#53685;&#44228;\&#53685;&#44228;&#50672;&#48372;\2014%20&#53685;&#44228;&#50672;&#48372;\&#52712;&#54633;\&#49892;&#44284;\&#45453;&#50629;&#49548;&#46301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--"/>
      <sheetName val="1.농가및농가인구"/>
      <sheetName val="2.경지면적"/>
      <sheetName val="3.농업진흥지역 지정"/>
      <sheetName val="4.식량작물 생산량"/>
      <sheetName val="4-1.미곡"/>
      <sheetName val="4-2.맥류"/>
      <sheetName val="4-3.잡곡"/>
      <sheetName val="4-4.두류"/>
      <sheetName val="4-5.서류"/>
      <sheetName val="5.채소류생산량"/>
      <sheetName val="5-1.채소류생산량(속1)"/>
      <sheetName val="5-2.채소류생산량(속2)"/>
      <sheetName val="6.특용작물생산량"/>
      <sheetName val="8.공공비축 미곡 매입실적"/>
      <sheetName val="9.보리매입실적"/>
      <sheetName val="10. 정부관리양곡 보관창고"/>
      <sheetName val="11.정부양곡가공공장"/>
    </sheetNames>
    <sheetDataSet>
      <sheetData sheetId="1">
        <row r="11">
          <cell r="B11">
            <v>4396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T19"/>
  <sheetViews>
    <sheetView zoomScalePageLayoutView="0" workbookViewId="0" topLeftCell="A1">
      <pane xSplit="1" ySplit="6" topLeftCell="B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11" sqref="I11"/>
    </sheetView>
  </sheetViews>
  <sheetFormatPr defaultColWidth="8.88671875" defaultRowHeight="13.5"/>
  <cols>
    <col min="1" max="1" width="14.5546875" style="477" customWidth="1"/>
    <col min="2" max="2" width="11.5546875" style="445" customWidth="1"/>
    <col min="3" max="3" width="20.88671875" style="445" customWidth="1"/>
    <col min="4" max="4" width="11.5546875" style="496" customWidth="1"/>
    <col min="5" max="5" width="9.5546875" style="445" customWidth="1"/>
    <col min="6" max="6" width="16.77734375" style="445" customWidth="1"/>
    <col min="7" max="7" width="2.5546875" style="446" customWidth="1"/>
    <col min="8" max="8" width="15.77734375" style="497" customWidth="1"/>
    <col min="9" max="9" width="15.77734375" style="445" customWidth="1"/>
    <col min="10" max="10" width="15.77734375" style="253" customWidth="1"/>
    <col min="11" max="11" width="5.3359375" style="253" customWidth="1"/>
    <col min="12" max="16384" width="8.88671875" style="253" customWidth="1"/>
  </cols>
  <sheetData>
    <row r="1" spans="1:19" s="481" customFormat="1" ht="45" customHeight="1">
      <c r="A1" s="585" t="s">
        <v>267</v>
      </c>
      <c r="B1" s="585"/>
      <c r="C1" s="585"/>
      <c r="D1" s="585"/>
      <c r="E1" s="586"/>
      <c r="F1" s="585"/>
      <c r="G1" s="451"/>
      <c r="H1" s="561" t="s">
        <v>268</v>
      </c>
      <c r="I1" s="561"/>
      <c r="J1" s="561"/>
      <c r="S1" s="482"/>
    </row>
    <row r="2" spans="1:10" s="252" customFormat="1" ht="25.5" customHeight="1" thickBot="1">
      <c r="A2" s="453" t="s">
        <v>264</v>
      </c>
      <c r="B2" s="483"/>
      <c r="C2" s="483"/>
      <c r="D2" s="484"/>
      <c r="E2" s="483"/>
      <c r="F2" s="483"/>
      <c r="G2" s="336"/>
      <c r="H2" s="430"/>
      <c r="I2" s="483"/>
      <c r="J2" s="456" t="s">
        <v>256</v>
      </c>
    </row>
    <row r="3" spans="1:10" s="455" customFormat="1" ht="16.5" customHeight="1" thickTop="1">
      <c r="A3" s="339" t="s">
        <v>217</v>
      </c>
      <c r="B3" s="562" t="s">
        <v>40</v>
      </c>
      <c r="C3" s="553"/>
      <c r="D3" s="582" t="s">
        <v>269</v>
      </c>
      <c r="E3" s="584"/>
      <c r="F3" s="583"/>
      <c r="G3" s="457"/>
      <c r="H3" s="553" t="s">
        <v>270</v>
      </c>
      <c r="I3" s="593"/>
      <c r="J3" s="593"/>
    </row>
    <row r="4" spans="1:14" s="455" customFormat="1" ht="15.75" customHeight="1">
      <c r="A4" s="297" t="s">
        <v>220</v>
      </c>
      <c r="B4" s="435" t="s">
        <v>41</v>
      </c>
      <c r="C4" s="432" t="s">
        <v>271</v>
      </c>
      <c r="D4" s="461" t="s">
        <v>42</v>
      </c>
      <c r="E4" s="589" t="s">
        <v>272</v>
      </c>
      <c r="F4" s="554"/>
      <c r="G4" s="431"/>
      <c r="H4" s="485" t="s">
        <v>30</v>
      </c>
      <c r="I4" s="591" t="s">
        <v>272</v>
      </c>
      <c r="J4" s="554"/>
      <c r="N4" s="486"/>
    </row>
    <row r="5" spans="1:10" s="455" customFormat="1" ht="15.75" customHeight="1">
      <c r="A5" s="297" t="s">
        <v>224</v>
      </c>
      <c r="B5" s="435"/>
      <c r="C5" s="487"/>
      <c r="D5" s="466"/>
      <c r="E5" s="589"/>
      <c r="F5" s="590"/>
      <c r="G5" s="431"/>
      <c r="H5" s="435"/>
      <c r="I5" s="592"/>
      <c r="J5" s="590"/>
    </row>
    <row r="6" spans="1:124" s="470" customFormat="1" ht="15.75" customHeight="1">
      <c r="A6" s="346" t="s">
        <v>59</v>
      </c>
      <c r="B6" s="439" t="s">
        <v>6</v>
      </c>
      <c r="C6" s="489"/>
      <c r="D6" s="469" t="s">
        <v>6</v>
      </c>
      <c r="E6" s="548"/>
      <c r="F6" s="546" t="s">
        <v>273</v>
      </c>
      <c r="G6" s="431"/>
      <c r="H6" s="439" t="s">
        <v>6</v>
      </c>
      <c r="I6" s="489"/>
      <c r="J6" s="490" t="s">
        <v>273</v>
      </c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  <c r="BL6" s="455"/>
      <c r="BM6" s="455"/>
      <c r="BN6" s="455"/>
      <c r="BO6" s="455"/>
      <c r="BP6" s="455"/>
      <c r="BQ6" s="455"/>
      <c r="BR6" s="455"/>
      <c r="BS6" s="455"/>
      <c r="BT6" s="455"/>
      <c r="BU6" s="455"/>
      <c r="BV6" s="455"/>
      <c r="BW6" s="455"/>
      <c r="BX6" s="455"/>
      <c r="BY6" s="455"/>
      <c r="BZ6" s="455"/>
      <c r="CA6" s="455"/>
      <c r="CB6" s="455"/>
      <c r="CC6" s="455"/>
      <c r="CD6" s="455"/>
      <c r="CE6" s="455"/>
      <c r="CF6" s="455"/>
      <c r="CG6" s="455"/>
      <c r="CH6" s="455"/>
      <c r="CI6" s="455"/>
      <c r="CJ6" s="455"/>
      <c r="CK6" s="455"/>
      <c r="CL6" s="455"/>
      <c r="CM6" s="455"/>
      <c r="CN6" s="455"/>
      <c r="CO6" s="455"/>
      <c r="CP6" s="455"/>
      <c r="CQ6" s="455"/>
      <c r="CR6" s="455"/>
      <c r="CS6" s="455"/>
      <c r="CT6" s="455"/>
      <c r="CU6" s="455"/>
      <c r="CV6" s="455"/>
      <c r="CW6" s="455"/>
      <c r="CX6" s="455"/>
      <c r="CY6" s="455"/>
      <c r="CZ6" s="455"/>
      <c r="DA6" s="455"/>
      <c r="DB6" s="455"/>
      <c r="DC6" s="455"/>
      <c r="DD6" s="455"/>
      <c r="DE6" s="455"/>
      <c r="DF6" s="455"/>
      <c r="DG6" s="455"/>
      <c r="DH6" s="455"/>
      <c r="DI6" s="455"/>
      <c r="DJ6" s="455"/>
      <c r="DK6" s="455"/>
      <c r="DL6" s="455"/>
      <c r="DM6" s="455"/>
      <c r="DN6" s="455"/>
      <c r="DO6" s="455"/>
      <c r="DP6" s="455"/>
      <c r="DQ6" s="455"/>
      <c r="DR6" s="455"/>
      <c r="DS6" s="455"/>
      <c r="DT6" s="455"/>
    </row>
    <row r="7" spans="1:10" s="252" customFormat="1" ht="42" customHeight="1">
      <c r="A7" s="297">
        <v>2009</v>
      </c>
      <c r="B7" s="491">
        <v>31.5</v>
      </c>
      <c r="C7" s="491">
        <v>383.3</v>
      </c>
      <c r="D7" s="492">
        <v>28</v>
      </c>
      <c r="E7" s="492">
        <v>336</v>
      </c>
      <c r="F7" s="493" t="s">
        <v>60</v>
      </c>
      <c r="G7" s="493"/>
      <c r="H7" s="491">
        <v>3.5</v>
      </c>
      <c r="I7" s="491">
        <v>47.3</v>
      </c>
      <c r="J7" s="493" t="s">
        <v>60</v>
      </c>
    </row>
    <row r="8" spans="1:10" s="252" customFormat="1" ht="42" customHeight="1">
      <c r="A8" s="297">
        <v>2010</v>
      </c>
      <c r="B8" s="491">
        <v>38.1</v>
      </c>
      <c r="C8" s="491">
        <v>430.7</v>
      </c>
      <c r="D8" s="492">
        <v>35</v>
      </c>
      <c r="E8" s="492">
        <v>391</v>
      </c>
      <c r="F8" s="493">
        <v>1117</v>
      </c>
      <c r="G8" s="493"/>
      <c r="H8" s="491">
        <v>3.1</v>
      </c>
      <c r="I8" s="491">
        <v>39.7</v>
      </c>
      <c r="J8" s="493">
        <v>1280</v>
      </c>
    </row>
    <row r="9" spans="1:10" s="252" customFormat="1" ht="42" customHeight="1">
      <c r="A9" s="297">
        <v>2011</v>
      </c>
      <c r="B9" s="259">
        <v>37.585</v>
      </c>
      <c r="C9" s="259">
        <v>417.40000000000003</v>
      </c>
      <c r="D9" s="259">
        <v>32.75</v>
      </c>
      <c r="E9" s="259">
        <v>360.25</v>
      </c>
      <c r="F9" s="257">
        <v>1100</v>
      </c>
      <c r="G9" s="259"/>
      <c r="H9" s="259">
        <v>4.5</v>
      </c>
      <c r="I9" s="259">
        <v>57.15</v>
      </c>
      <c r="J9" s="257">
        <v>1270</v>
      </c>
    </row>
    <row r="10" spans="1:10" s="252" customFormat="1" ht="42" customHeight="1">
      <c r="A10" s="297">
        <v>2012</v>
      </c>
      <c r="B10" s="259">
        <v>34.800000000000004</v>
      </c>
      <c r="C10" s="259">
        <v>399.90000000000003</v>
      </c>
      <c r="D10" s="259">
        <v>31.000000000000004</v>
      </c>
      <c r="E10" s="259">
        <v>345.3999999999999</v>
      </c>
      <c r="F10" s="257">
        <v>1056</v>
      </c>
      <c r="G10" s="259"/>
      <c r="H10" s="259">
        <v>3.8000000000000003</v>
      </c>
      <c r="I10" s="259">
        <v>54.49999999999999</v>
      </c>
      <c r="J10" s="257">
        <v>1219.2</v>
      </c>
    </row>
    <row r="11" spans="1:10" s="247" customFormat="1" ht="42" customHeight="1">
      <c r="A11" s="245">
        <v>2013</v>
      </c>
      <c r="B11" s="256">
        <f>SUM(B12:B18)</f>
        <v>34.99999999999999</v>
      </c>
      <c r="C11" s="256">
        <f>SUM(C12:C18)</f>
        <v>401.30000000000007</v>
      </c>
      <c r="D11" s="256">
        <f>SUM(D12:D18)</f>
        <v>31.1</v>
      </c>
      <c r="E11" s="256">
        <f>SUM(E12:E18)</f>
        <v>346.2</v>
      </c>
      <c r="F11" s="255">
        <v>1113</v>
      </c>
      <c r="G11" s="256"/>
      <c r="H11" s="256">
        <f>SUM(H12:H18)</f>
        <v>3.9000000000000004</v>
      </c>
      <c r="I11" s="256">
        <f>SUM(I12:I18)</f>
        <v>55.1</v>
      </c>
      <c r="J11" s="255">
        <v>1412</v>
      </c>
    </row>
    <row r="12" spans="1:10" s="252" customFormat="1" ht="42" customHeight="1">
      <c r="A12" s="248" t="s">
        <v>245</v>
      </c>
      <c r="B12" s="259">
        <v>14.2</v>
      </c>
      <c r="C12" s="259">
        <v>164.20000000000002</v>
      </c>
      <c r="D12" s="259">
        <v>12.3</v>
      </c>
      <c r="E12" s="259">
        <v>137.4</v>
      </c>
      <c r="F12" s="257">
        <v>1113</v>
      </c>
      <c r="G12" s="258"/>
      <c r="H12" s="259">
        <v>1.9</v>
      </c>
      <c r="I12" s="259">
        <v>26.8</v>
      </c>
      <c r="J12" s="257">
        <v>1412</v>
      </c>
    </row>
    <row r="13" spans="1:10" s="252" customFormat="1" ht="42" customHeight="1">
      <c r="A13" s="248" t="s">
        <v>246</v>
      </c>
      <c r="B13" s="259">
        <v>5.1</v>
      </c>
      <c r="C13" s="259">
        <v>57.6</v>
      </c>
      <c r="D13" s="259">
        <v>4.8</v>
      </c>
      <c r="E13" s="259">
        <v>53</v>
      </c>
      <c r="F13" s="257">
        <v>1113</v>
      </c>
      <c r="G13" s="258"/>
      <c r="H13" s="259">
        <v>0.3</v>
      </c>
      <c r="I13" s="259">
        <v>4.6</v>
      </c>
      <c r="J13" s="257">
        <v>1412</v>
      </c>
    </row>
    <row r="14" spans="1:10" s="252" customFormat="1" ht="42" customHeight="1">
      <c r="A14" s="248" t="s">
        <v>247</v>
      </c>
      <c r="B14" s="259">
        <v>3.8</v>
      </c>
      <c r="C14" s="259">
        <v>45</v>
      </c>
      <c r="D14" s="259">
        <v>3.3</v>
      </c>
      <c r="E14" s="259">
        <v>37.5</v>
      </c>
      <c r="F14" s="257">
        <v>1113</v>
      </c>
      <c r="G14" s="258"/>
      <c r="H14" s="259">
        <v>0.5</v>
      </c>
      <c r="I14" s="259">
        <v>7.5</v>
      </c>
      <c r="J14" s="257">
        <v>1412</v>
      </c>
    </row>
    <row r="15" spans="1:10" s="247" customFormat="1" ht="42" customHeight="1">
      <c r="A15" s="248" t="s">
        <v>248</v>
      </c>
      <c r="B15" s="259">
        <v>6.3</v>
      </c>
      <c r="C15" s="259">
        <v>71.8</v>
      </c>
      <c r="D15" s="259">
        <v>5.7</v>
      </c>
      <c r="E15" s="259">
        <v>63.2</v>
      </c>
      <c r="F15" s="257">
        <v>1113</v>
      </c>
      <c r="G15" s="258"/>
      <c r="H15" s="259">
        <v>0.6</v>
      </c>
      <c r="I15" s="259">
        <v>8.6</v>
      </c>
      <c r="J15" s="257">
        <v>1412</v>
      </c>
    </row>
    <row r="16" spans="1:10" ht="42" customHeight="1">
      <c r="A16" s="248" t="s">
        <v>249</v>
      </c>
      <c r="B16" s="259">
        <v>1.9</v>
      </c>
      <c r="C16" s="259">
        <v>21.599999999999998</v>
      </c>
      <c r="D16" s="258">
        <v>1.7</v>
      </c>
      <c r="E16" s="259">
        <v>19.2</v>
      </c>
      <c r="F16" s="257">
        <v>1113</v>
      </c>
      <c r="G16" s="258"/>
      <c r="H16" s="259">
        <v>0.2</v>
      </c>
      <c r="I16" s="259">
        <v>2.4</v>
      </c>
      <c r="J16" s="257">
        <v>1412</v>
      </c>
    </row>
    <row r="17" spans="1:10" ht="42" customHeight="1">
      <c r="A17" s="248" t="s">
        <v>250</v>
      </c>
      <c r="B17" s="259">
        <v>1.9</v>
      </c>
      <c r="C17" s="259">
        <v>20.8</v>
      </c>
      <c r="D17" s="259">
        <v>1.7</v>
      </c>
      <c r="E17" s="259">
        <v>18.2</v>
      </c>
      <c r="F17" s="257">
        <v>1113</v>
      </c>
      <c r="G17" s="258"/>
      <c r="H17" s="259">
        <v>0.2</v>
      </c>
      <c r="I17" s="259">
        <v>2.6</v>
      </c>
      <c r="J17" s="257">
        <v>1412</v>
      </c>
    </row>
    <row r="18" spans="1:10" ht="42" customHeight="1" thickBot="1">
      <c r="A18" s="254" t="s">
        <v>251</v>
      </c>
      <c r="B18" s="494">
        <v>1.8</v>
      </c>
      <c r="C18" s="449">
        <v>20.3</v>
      </c>
      <c r="D18" s="474">
        <v>1.6</v>
      </c>
      <c r="E18" s="449">
        <v>17.7</v>
      </c>
      <c r="F18" s="495">
        <v>1113</v>
      </c>
      <c r="G18" s="258"/>
      <c r="H18" s="474">
        <v>0.2</v>
      </c>
      <c r="I18" s="449">
        <v>2.6</v>
      </c>
      <c r="J18" s="495">
        <v>1412</v>
      </c>
    </row>
    <row r="19" spans="1:17" ht="12" customHeight="1" thickTop="1">
      <c r="A19" s="332" t="s">
        <v>252</v>
      </c>
      <c r="B19" s="365"/>
      <c r="C19" s="365"/>
      <c r="D19" s="365"/>
      <c r="E19" s="365"/>
      <c r="F19" s="366"/>
      <c r="G19" s="367"/>
      <c r="H19" s="365"/>
      <c r="I19" s="366"/>
      <c r="J19" s="367"/>
      <c r="K19" s="366"/>
      <c r="L19" s="366"/>
      <c r="M19" s="366"/>
      <c r="N19" s="366"/>
      <c r="O19" s="365"/>
      <c r="P19" s="365"/>
      <c r="Q19" s="366"/>
    </row>
  </sheetData>
  <sheetProtection/>
  <mergeCells count="9">
    <mergeCell ref="H1:J1"/>
    <mergeCell ref="E4:F4"/>
    <mergeCell ref="A1:F1"/>
    <mergeCell ref="E5:F5"/>
    <mergeCell ref="I4:J4"/>
    <mergeCell ref="I5:J5"/>
    <mergeCell ref="B3:C3"/>
    <mergeCell ref="H3:J3"/>
    <mergeCell ref="D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4">
      <selection activeCell="V11" sqref="V11"/>
    </sheetView>
  </sheetViews>
  <sheetFormatPr defaultColWidth="8.88671875" defaultRowHeight="13.5"/>
  <cols>
    <col min="1" max="1" width="14.5546875" style="6" customWidth="1"/>
    <col min="2" max="2" width="7.4453125" style="60" customWidth="1"/>
    <col min="3" max="3" width="7.4453125" style="61" customWidth="1"/>
    <col min="4" max="4" width="7.4453125" style="128" customWidth="1"/>
    <col min="5" max="5" width="7.4453125" style="61" customWidth="1"/>
    <col min="6" max="6" width="7.4453125" style="60" customWidth="1"/>
    <col min="7" max="7" width="7.4453125" style="128" customWidth="1"/>
    <col min="8" max="8" width="7.4453125" style="61" customWidth="1"/>
    <col min="9" max="9" width="7.4453125" style="60" customWidth="1"/>
    <col min="10" max="10" width="7.4453125" style="128" customWidth="1"/>
    <col min="11" max="11" width="2.77734375" style="128" customWidth="1"/>
    <col min="12" max="12" width="7.77734375" style="61" customWidth="1"/>
    <col min="13" max="13" width="6.10546875" style="60" customWidth="1"/>
    <col min="14" max="14" width="6.10546875" style="128" customWidth="1"/>
    <col min="15" max="15" width="7.77734375" style="61" customWidth="1"/>
    <col min="16" max="16" width="6.10546875" style="60" customWidth="1"/>
    <col min="17" max="17" width="6.10546875" style="128" customWidth="1"/>
    <col min="18" max="18" width="7.77734375" style="61" customWidth="1"/>
    <col min="19" max="19" width="6.10546875" style="60" customWidth="1"/>
    <col min="20" max="20" width="6.10546875" style="128" customWidth="1"/>
    <col min="21" max="21" width="7.10546875" style="61" customWidth="1"/>
    <col min="22" max="22" width="6.6640625" style="60" customWidth="1"/>
    <col min="23" max="16384" width="8.88671875" style="35" customWidth="1"/>
  </cols>
  <sheetData>
    <row r="1" spans="1:22" s="26" customFormat="1" ht="45" customHeight="1">
      <c r="A1" s="558" t="s">
        <v>151</v>
      </c>
      <c r="B1" s="558"/>
      <c r="C1" s="558"/>
      <c r="D1" s="558"/>
      <c r="E1" s="558"/>
      <c r="F1" s="558"/>
      <c r="G1" s="558"/>
      <c r="H1" s="558"/>
      <c r="I1" s="558"/>
      <c r="J1" s="558"/>
      <c r="K1" s="174"/>
      <c r="L1" s="594" t="s">
        <v>152</v>
      </c>
      <c r="M1" s="594"/>
      <c r="N1" s="594"/>
      <c r="O1" s="594"/>
      <c r="P1" s="594"/>
      <c r="Q1" s="594"/>
      <c r="R1" s="594"/>
      <c r="S1" s="594"/>
      <c r="T1" s="594"/>
      <c r="U1" s="594"/>
      <c r="V1" s="594"/>
    </row>
    <row r="2" spans="1:22" s="14" customFormat="1" ht="25.5" customHeight="1" thickBot="1">
      <c r="A2" s="11" t="s">
        <v>133</v>
      </c>
      <c r="B2" s="56"/>
      <c r="C2" s="57"/>
      <c r="D2" s="122"/>
      <c r="E2" s="56"/>
      <c r="F2" s="56"/>
      <c r="G2" s="122"/>
      <c r="H2" s="57"/>
      <c r="I2" s="56"/>
      <c r="J2" s="122"/>
      <c r="K2" s="123"/>
      <c r="L2" s="57"/>
      <c r="M2" s="56"/>
      <c r="N2" s="122"/>
      <c r="O2" s="57"/>
      <c r="P2" s="56"/>
      <c r="Q2" s="122"/>
      <c r="R2" s="57"/>
      <c r="S2" s="56"/>
      <c r="T2" s="122"/>
      <c r="U2" s="57"/>
      <c r="V2" s="46" t="s">
        <v>134</v>
      </c>
    </row>
    <row r="3" spans="1:22" s="13" customFormat="1" ht="16.5" customHeight="1" thickTop="1">
      <c r="A3" s="66" t="s">
        <v>96</v>
      </c>
      <c r="B3" s="569" t="s">
        <v>153</v>
      </c>
      <c r="C3" s="597"/>
      <c r="D3" s="597"/>
      <c r="E3" s="597"/>
      <c r="F3" s="597"/>
      <c r="G3" s="597"/>
      <c r="H3" s="597"/>
      <c r="I3" s="597"/>
      <c r="J3" s="597"/>
      <c r="K3" s="146"/>
      <c r="L3" s="145"/>
      <c r="M3" s="145"/>
      <c r="N3" s="597" t="s">
        <v>154</v>
      </c>
      <c r="O3" s="597"/>
      <c r="P3" s="597"/>
      <c r="Q3" s="597"/>
      <c r="R3" s="597"/>
      <c r="S3" s="597"/>
      <c r="T3" s="597"/>
      <c r="U3" s="597"/>
      <c r="V3" s="597"/>
    </row>
    <row r="4" spans="1:22" s="13" customFormat="1" ht="15.75" customHeight="1">
      <c r="A4" s="7" t="s">
        <v>97</v>
      </c>
      <c r="B4" s="93" t="s">
        <v>155</v>
      </c>
      <c r="C4" s="83" t="s">
        <v>9</v>
      </c>
      <c r="D4" s="598" t="s">
        <v>156</v>
      </c>
      <c r="E4" s="599"/>
      <c r="F4" s="600"/>
      <c r="G4" s="598" t="s">
        <v>157</v>
      </c>
      <c r="H4" s="599"/>
      <c r="I4" s="600"/>
      <c r="J4" s="133" t="s">
        <v>158</v>
      </c>
      <c r="K4" s="147"/>
      <c r="L4" s="596" t="s">
        <v>159</v>
      </c>
      <c r="M4" s="596"/>
      <c r="N4" s="596" t="s">
        <v>160</v>
      </c>
      <c r="O4" s="596"/>
      <c r="P4" s="601"/>
      <c r="Q4" s="20"/>
      <c r="R4" s="121" t="s">
        <v>43</v>
      </c>
      <c r="S4" s="73"/>
      <c r="T4" s="595" t="s">
        <v>44</v>
      </c>
      <c r="U4" s="596"/>
      <c r="V4" s="596"/>
    </row>
    <row r="5" spans="1:22" s="13" customFormat="1" ht="15.75" customHeight="1">
      <c r="A5" s="7" t="s">
        <v>98</v>
      </c>
      <c r="B5" s="101"/>
      <c r="C5" s="15"/>
      <c r="D5" s="134" t="s">
        <v>161</v>
      </c>
      <c r="E5" s="84" t="s">
        <v>9</v>
      </c>
      <c r="F5" s="114"/>
      <c r="G5" s="134" t="s">
        <v>161</v>
      </c>
      <c r="H5" s="84" t="s">
        <v>9</v>
      </c>
      <c r="I5" s="114"/>
      <c r="J5" s="20" t="s">
        <v>161</v>
      </c>
      <c r="K5" s="20"/>
      <c r="L5" s="68" t="s">
        <v>9</v>
      </c>
      <c r="M5" s="136"/>
      <c r="N5" s="135" t="s">
        <v>161</v>
      </c>
      <c r="O5" s="84" t="s">
        <v>9</v>
      </c>
      <c r="P5" s="114"/>
      <c r="Q5" s="134" t="s">
        <v>161</v>
      </c>
      <c r="R5" s="84" t="s">
        <v>9</v>
      </c>
      <c r="S5" s="114"/>
      <c r="T5" s="135" t="s">
        <v>161</v>
      </c>
      <c r="U5" s="84" t="s">
        <v>9</v>
      </c>
      <c r="V5" s="136"/>
    </row>
    <row r="6" spans="1:22" s="13" customFormat="1" ht="15.75" customHeight="1">
      <c r="A6" s="74" t="s">
        <v>59</v>
      </c>
      <c r="B6" s="137" t="s">
        <v>6</v>
      </c>
      <c r="C6" s="138" t="s">
        <v>7</v>
      </c>
      <c r="D6" s="139" t="s">
        <v>6</v>
      </c>
      <c r="E6" s="138" t="s">
        <v>7</v>
      </c>
      <c r="F6" s="140" t="s">
        <v>149</v>
      </c>
      <c r="G6" s="139" t="s">
        <v>6</v>
      </c>
      <c r="H6" s="138" t="s">
        <v>7</v>
      </c>
      <c r="I6" s="140" t="s">
        <v>149</v>
      </c>
      <c r="J6" s="144" t="s">
        <v>6</v>
      </c>
      <c r="K6" s="148"/>
      <c r="L6" s="141" t="s">
        <v>7</v>
      </c>
      <c r="M6" s="142" t="s">
        <v>149</v>
      </c>
      <c r="N6" s="139" t="s">
        <v>6</v>
      </c>
      <c r="O6" s="143" t="s">
        <v>7</v>
      </c>
      <c r="P6" s="140" t="s">
        <v>149</v>
      </c>
      <c r="Q6" s="139" t="s">
        <v>6</v>
      </c>
      <c r="R6" s="143" t="s">
        <v>7</v>
      </c>
      <c r="S6" s="140" t="s">
        <v>149</v>
      </c>
      <c r="T6" s="139" t="s">
        <v>6</v>
      </c>
      <c r="U6" s="143" t="s">
        <v>7</v>
      </c>
      <c r="V6" s="142" t="s">
        <v>149</v>
      </c>
    </row>
    <row r="7" spans="1:23" s="14" customFormat="1" ht="41.25" customHeight="1">
      <c r="A7" s="7">
        <v>2009</v>
      </c>
      <c r="B7" s="193">
        <v>723.1</v>
      </c>
      <c r="C7" s="193">
        <v>30114.6</v>
      </c>
      <c r="D7" s="20">
        <v>17</v>
      </c>
      <c r="E7" s="20">
        <v>506.6</v>
      </c>
      <c r="F7" s="19">
        <v>2942.3333333333335</v>
      </c>
      <c r="G7" s="185">
        <v>0</v>
      </c>
      <c r="H7" s="185">
        <v>0</v>
      </c>
      <c r="I7" s="185">
        <v>0</v>
      </c>
      <c r="J7" s="185">
        <v>0</v>
      </c>
      <c r="K7" s="20"/>
      <c r="L7" s="185">
        <v>0</v>
      </c>
      <c r="M7" s="185">
        <v>0</v>
      </c>
      <c r="N7" s="20">
        <v>25</v>
      </c>
      <c r="O7" s="18">
        <v>1182</v>
      </c>
      <c r="P7" s="19">
        <v>3216.6666666666665</v>
      </c>
      <c r="Q7" s="20">
        <v>20.3</v>
      </c>
      <c r="R7" s="20">
        <v>621.1</v>
      </c>
      <c r="S7" s="19">
        <v>4137.666666666667</v>
      </c>
      <c r="T7" s="20">
        <v>56.2</v>
      </c>
      <c r="U7" s="219">
        <v>3372</v>
      </c>
      <c r="V7" s="19">
        <v>5931.857142857143</v>
      </c>
      <c r="W7" s="28"/>
    </row>
    <row r="8" spans="1:23" s="14" customFormat="1" ht="41.25" customHeight="1">
      <c r="A8" s="7">
        <v>2010</v>
      </c>
      <c r="B8" s="193">
        <v>109.9</v>
      </c>
      <c r="C8" s="193">
        <v>5529.59</v>
      </c>
      <c r="D8" s="20">
        <v>21.34</v>
      </c>
      <c r="E8" s="20">
        <v>914.02</v>
      </c>
      <c r="F8" s="19">
        <v>4291</v>
      </c>
      <c r="G8" s="185">
        <v>0</v>
      </c>
      <c r="H8" s="185">
        <v>0</v>
      </c>
      <c r="I8" s="185">
        <v>0</v>
      </c>
      <c r="J8" s="185">
        <v>0</v>
      </c>
      <c r="K8" s="20"/>
      <c r="L8" s="185">
        <v>0</v>
      </c>
      <c r="M8" s="185">
        <v>0</v>
      </c>
      <c r="N8" s="20">
        <v>19.36</v>
      </c>
      <c r="O8" s="219">
        <v>831.0699999999999</v>
      </c>
      <c r="P8" s="19">
        <v>4284</v>
      </c>
      <c r="Q8" s="20">
        <v>23.6</v>
      </c>
      <c r="R8" s="219">
        <v>1098</v>
      </c>
      <c r="S8" s="19">
        <v>4652</v>
      </c>
      <c r="T8" s="20">
        <v>45.599999999999994</v>
      </c>
      <c r="U8" s="219">
        <v>3053</v>
      </c>
      <c r="V8" s="19">
        <v>6695</v>
      </c>
      <c r="W8" s="28"/>
    </row>
    <row r="9" spans="1:22" s="296" customFormat="1" ht="41.25" customHeight="1">
      <c r="A9" s="295">
        <v>2011</v>
      </c>
      <c r="B9" s="219">
        <v>101.11</v>
      </c>
      <c r="C9" s="219">
        <v>3794.4300000000003</v>
      </c>
      <c r="D9" s="219">
        <v>21.03</v>
      </c>
      <c r="E9" s="219">
        <v>487.14</v>
      </c>
      <c r="F9" s="213">
        <v>2319</v>
      </c>
      <c r="G9" s="185">
        <v>0</v>
      </c>
      <c r="H9" s="185">
        <v>0</v>
      </c>
      <c r="I9" s="185">
        <v>0</v>
      </c>
      <c r="J9" s="185">
        <v>0</v>
      </c>
      <c r="K9" s="219"/>
      <c r="L9" s="185">
        <v>0</v>
      </c>
      <c r="M9" s="185">
        <v>0</v>
      </c>
      <c r="N9" s="20">
        <v>21.43</v>
      </c>
      <c r="O9" s="20">
        <v>558.57</v>
      </c>
      <c r="P9" s="19">
        <v>2606</v>
      </c>
      <c r="Q9" s="18">
        <v>19.91</v>
      </c>
      <c r="R9" s="18">
        <v>719.47</v>
      </c>
      <c r="S9" s="19">
        <v>3613</v>
      </c>
      <c r="T9" s="18">
        <v>38.739999999999995</v>
      </c>
      <c r="U9" s="18">
        <v>2029.25</v>
      </c>
      <c r="V9" s="19">
        <v>5238</v>
      </c>
    </row>
    <row r="10" spans="1:22" s="296" customFormat="1" ht="41.25" customHeight="1">
      <c r="A10" s="295">
        <v>2012</v>
      </c>
      <c r="B10" s="219">
        <v>108.36</v>
      </c>
      <c r="C10" s="219">
        <v>4045.1628000000005</v>
      </c>
      <c r="D10" s="219">
        <v>22.95</v>
      </c>
      <c r="E10" s="219">
        <v>535.65</v>
      </c>
      <c r="F10" s="213">
        <v>2512.8571428571427</v>
      </c>
      <c r="G10" s="185">
        <v>0</v>
      </c>
      <c r="H10" s="185">
        <v>0</v>
      </c>
      <c r="I10" s="185">
        <v>0</v>
      </c>
      <c r="J10" s="185">
        <v>0</v>
      </c>
      <c r="K10" s="219"/>
      <c r="L10" s="185">
        <v>0</v>
      </c>
      <c r="M10" s="185">
        <v>0</v>
      </c>
      <c r="N10" s="219">
        <v>24</v>
      </c>
      <c r="O10" s="219">
        <v>644.302</v>
      </c>
      <c r="P10" s="213">
        <v>3529.1428571428573</v>
      </c>
      <c r="Q10" s="219">
        <v>21.93</v>
      </c>
      <c r="R10" s="219">
        <v>756.9606</v>
      </c>
      <c r="S10" s="213">
        <v>3833.8571428571427</v>
      </c>
      <c r="T10" s="219">
        <v>39.480000000000004</v>
      </c>
      <c r="U10" s="219">
        <v>2108.2502000000004</v>
      </c>
      <c r="V10" s="213">
        <v>6271.714285714285</v>
      </c>
    </row>
    <row r="11" spans="1:22" s="260" customFormat="1" ht="41.25" customHeight="1">
      <c r="A11" s="226">
        <v>2013</v>
      </c>
      <c r="B11" s="218">
        <f>SUM(B12:B18)</f>
        <v>87.4</v>
      </c>
      <c r="C11" s="218">
        <f>SUM(C12:C18)</f>
        <v>5158.5</v>
      </c>
      <c r="D11" s="218">
        <f>SUM(D12:D18)</f>
        <v>15.1</v>
      </c>
      <c r="E11" s="218">
        <f>SUM(E12:E18)</f>
        <v>636.8</v>
      </c>
      <c r="F11" s="217">
        <v>4228</v>
      </c>
      <c r="G11" s="185">
        <v>0</v>
      </c>
      <c r="H11" s="185">
        <v>0</v>
      </c>
      <c r="I11" s="185">
        <v>0</v>
      </c>
      <c r="J11" s="185">
        <v>0</v>
      </c>
      <c r="K11" s="219"/>
      <c r="L11" s="185">
        <v>0</v>
      </c>
      <c r="M11" s="185">
        <v>0</v>
      </c>
      <c r="N11" s="218">
        <f>SUM(N12:N18)</f>
        <v>22.8</v>
      </c>
      <c r="O11" s="218">
        <f>SUM(O12:O18)</f>
        <v>534.5</v>
      </c>
      <c r="P11" s="217">
        <v>2344</v>
      </c>
      <c r="Q11" s="218">
        <f>SUM(Q12:Q18)</f>
        <v>6.5</v>
      </c>
      <c r="R11" s="218">
        <f>SUM(R12:R18)</f>
        <v>182.6</v>
      </c>
      <c r="S11" s="217">
        <v>2809</v>
      </c>
      <c r="T11" s="218">
        <f>SUM(T12:T18)</f>
        <v>43</v>
      </c>
      <c r="U11" s="218">
        <f>SUM(U12:U18)</f>
        <v>3804.6</v>
      </c>
      <c r="V11" s="217">
        <v>8847</v>
      </c>
    </row>
    <row r="12" spans="1:23" s="14" customFormat="1" ht="41.25" customHeight="1">
      <c r="A12" s="9" t="s">
        <v>124</v>
      </c>
      <c r="B12" s="219">
        <f aca="true" t="shared" si="0" ref="B12:C17">SUM(D12,N12,Q12,T12)</f>
        <v>11.7</v>
      </c>
      <c r="C12" s="219">
        <f t="shared" si="0"/>
        <v>772.3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219"/>
      <c r="L12" s="185">
        <v>0</v>
      </c>
      <c r="M12" s="185">
        <v>0</v>
      </c>
      <c r="N12" s="302">
        <v>3</v>
      </c>
      <c r="O12" s="302">
        <v>125</v>
      </c>
      <c r="P12" s="185">
        <v>0</v>
      </c>
      <c r="Q12" s="185">
        <v>0</v>
      </c>
      <c r="R12" s="185">
        <v>0</v>
      </c>
      <c r="S12" s="185">
        <v>0</v>
      </c>
      <c r="T12" s="261">
        <v>8.7</v>
      </c>
      <c r="U12" s="261">
        <v>647.3</v>
      </c>
      <c r="V12" s="82">
        <v>7439.8</v>
      </c>
      <c r="W12" s="28"/>
    </row>
    <row r="13" spans="1:23" s="14" customFormat="1" ht="41.25" customHeight="1">
      <c r="A13" s="9" t="s">
        <v>125</v>
      </c>
      <c r="B13" s="219">
        <f t="shared" si="0"/>
        <v>1.2</v>
      </c>
      <c r="C13" s="219">
        <f t="shared" si="0"/>
        <v>80.7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219"/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261">
        <v>0.2</v>
      </c>
      <c r="R13" s="261">
        <v>6</v>
      </c>
      <c r="S13" s="195">
        <v>3010.1</v>
      </c>
      <c r="T13" s="261">
        <v>1</v>
      </c>
      <c r="U13" s="261">
        <v>74.7</v>
      </c>
      <c r="V13" s="82">
        <v>7469.6</v>
      </c>
      <c r="W13" s="28"/>
    </row>
    <row r="14" spans="1:23" s="14" customFormat="1" ht="41.25" customHeight="1">
      <c r="A14" s="9" t="s">
        <v>126</v>
      </c>
      <c r="B14" s="219">
        <f t="shared" si="0"/>
        <v>3.4000000000000004</v>
      </c>
      <c r="C14" s="219">
        <f t="shared" si="0"/>
        <v>96</v>
      </c>
      <c r="D14" s="261">
        <v>0.2</v>
      </c>
      <c r="E14" s="261">
        <v>7.5</v>
      </c>
      <c r="F14" s="211">
        <v>5000</v>
      </c>
      <c r="G14" s="185">
        <v>0</v>
      </c>
      <c r="H14" s="185">
        <v>0</v>
      </c>
      <c r="I14" s="185">
        <v>0</v>
      </c>
      <c r="J14" s="185">
        <v>0</v>
      </c>
      <c r="K14" s="219"/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261">
        <v>3</v>
      </c>
      <c r="R14" s="261">
        <v>79.5</v>
      </c>
      <c r="S14" s="195">
        <v>2650</v>
      </c>
      <c r="T14" s="18">
        <v>0.2</v>
      </c>
      <c r="U14" s="261">
        <v>9</v>
      </c>
      <c r="V14" s="303">
        <v>4500</v>
      </c>
      <c r="W14" s="28"/>
    </row>
    <row r="15" spans="1:23" s="14" customFormat="1" ht="41.25" customHeight="1">
      <c r="A15" s="9" t="s">
        <v>127</v>
      </c>
      <c r="B15" s="219">
        <f t="shared" si="0"/>
        <v>10.600000000000001</v>
      </c>
      <c r="C15" s="219">
        <f t="shared" si="0"/>
        <v>572.6</v>
      </c>
      <c r="D15" s="18">
        <v>1.1</v>
      </c>
      <c r="E15" s="261">
        <v>50.9</v>
      </c>
      <c r="F15" s="16">
        <v>4630.5</v>
      </c>
      <c r="G15" s="185">
        <v>0</v>
      </c>
      <c r="H15" s="185">
        <v>0</v>
      </c>
      <c r="I15" s="185">
        <v>0</v>
      </c>
      <c r="J15" s="185">
        <v>0</v>
      </c>
      <c r="K15" s="219"/>
      <c r="L15" s="185">
        <v>0</v>
      </c>
      <c r="M15" s="185">
        <v>0</v>
      </c>
      <c r="N15" s="17">
        <v>3.7</v>
      </c>
      <c r="O15" s="302">
        <v>92.9</v>
      </c>
      <c r="P15" s="213">
        <v>2518</v>
      </c>
      <c r="Q15" s="18">
        <v>0.4</v>
      </c>
      <c r="R15" s="261">
        <v>8.6</v>
      </c>
      <c r="S15" s="19">
        <v>2152.8</v>
      </c>
      <c r="T15" s="18">
        <v>5.4</v>
      </c>
      <c r="U15" s="261">
        <v>420.2</v>
      </c>
      <c r="V15" s="68">
        <v>7766.3</v>
      </c>
      <c r="W15" s="28"/>
    </row>
    <row r="16" spans="1:23" s="14" customFormat="1" ht="41.25" customHeight="1">
      <c r="A16" s="274" t="s">
        <v>128</v>
      </c>
      <c r="B16" s="304">
        <f t="shared" si="0"/>
        <v>13.599999999999998</v>
      </c>
      <c r="C16" s="219">
        <f t="shared" si="0"/>
        <v>757.5999999999999</v>
      </c>
      <c r="D16" s="18">
        <v>3.4</v>
      </c>
      <c r="E16" s="261">
        <v>149.4</v>
      </c>
      <c r="F16" s="16">
        <v>4393.1</v>
      </c>
      <c r="G16" s="185">
        <v>0</v>
      </c>
      <c r="H16" s="185">
        <v>0</v>
      </c>
      <c r="I16" s="185">
        <v>0</v>
      </c>
      <c r="J16" s="185">
        <v>0</v>
      </c>
      <c r="K16" s="219"/>
      <c r="L16" s="185">
        <v>0</v>
      </c>
      <c r="M16" s="185">
        <v>0</v>
      </c>
      <c r="N16" s="17">
        <v>5.8</v>
      </c>
      <c r="O16" s="302">
        <v>85.9</v>
      </c>
      <c r="P16" s="68">
        <v>1480.2</v>
      </c>
      <c r="Q16" s="18">
        <v>1.1</v>
      </c>
      <c r="R16" s="261">
        <v>34.9</v>
      </c>
      <c r="S16" s="19">
        <v>3169.7</v>
      </c>
      <c r="T16" s="18">
        <v>3.3</v>
      </c>
      <c r="U16" s="261">
        <v>487.4</v>
      </c>
      <c r="V16" s="68">
        <v>14771</v>
      </c>
      <c r="W16" s="28"/>
    </row>
    <row r="17" spans="1:23" s="14" customFormat="1" ht="41.25" customHeight="1">
      <c r="A17" s="274" t="s">
        <v>129</v>
      </c>
      <c r="B17" s="304">
        <f t="shared" si="0"/>
        <v>15.500000000000002</v>
      </c>
      <c r="C17" s="219">
        <f t="shared" si="0"/>
        <v>505.29999999999995</v>
      </c>
      <c r="D17" s="18">
        <v>1.8</v>
      </c>
      <c r="E17" s="261">
        <v>48.5</v>
      </c>
      <c r="F17" s="16">
        <v>2693.5</v>
      </c>
      <c r="G17" s="185">
        <v>0</v>
      </c>
      <c r="H17" s="185">
        <v>0</v>
      </c>
      <c r="I17" s="185">
        <v>0</v>
      </c>
      <c r="J17" s="185">
        <v>0</v>
      </c>
      <c r="K17" s="219"/>
      <c r="L17" s="185">
        <v>0</v>
      </c>
      <c r="M17" s="185">
        <v>0</v>
      </c>
      <c r="N17" s="17">
        <v>10.3</v>
      </c>
      <c r="O17" s="302">
        <v>230.7</v>
      </c>
      <c r="P17" s="68">
        <v>2239.6</v>
      </c>
      <c r="Q17" s="185">
        <v>0</v>
      </c>
      <c r="R17" s="185">
        <v>0</v>
      </c>
      <c r="S17" s="185">
        <v>0</v>
      </c>
      <c r="T17" s="18">
        <v>3.4</v>
      </c>
      <c r="U17" s="261">
        <v>226.1</v>
      </c>
      <c r="V17" s="68">
        <v>6651.3</v>
      </c>
      <c r="W17" s="28"/>
    </row>
    <row r="18" spans="1:23" s="14" customFormat="1" ht="41.25" customHeight="1" thickBot="1">
      <c r="A18" s="277" t="s">
        <v>130</v>
      </c>
      <c r="B18" s="262">
        <f>SUM(D18,N18,Q18,T18)</f>
        <v>31.4</v>
      </c>
      <c r="C18" s="220">
        <f>SUM(E18,O18,R18,U18)</f>
        <v>2374</v>
      </c>
      <c r="D18" s="188">
        <v>8.6</v>
      </c>
      <c r="E18" s="188">
        <v>380.5</v>
      </c>
      <c r="F18" s="212">
        <v>4424.6</v>
      </c>
      <c r="G18" s="186">
        <v>0</v>
      </c>
      <c r="H18" s="186">
        <v>0</v>
      </c>
      <c r="I18" s="186">
        <v>0</v>
      </c>
      <c r="J18" s="186">
        <v>0</v>
      </c>
      <c r="K18" s="220"/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8">
        <v>1.8</v>
      </c>
      <c r="R18" s="188">
        <v>53.6</v>
      </c>
      <c r="S18" s="417">
        <v>2978.4</v>
      </c>
      <c r="T18" s="188">
        <v>21</v>
      </c>
      <c r="U18" s="188">
        <v>1939.9</v>
      </c>
      <c r="V18" s="184">
        <v>9237.6</v>
      </c>
      <c r="W18" s="28"/>
    </row>
    <row r="19" spans="1:16" s="96" customFormat="1" ht="12" customHeight="1" thickTop="1">
      <c r="A19" s="50" t="s">
        <v>113</v>
      </c>
      <c r="B19" s="32"/>
      <c r="C19" s="32"/>
      <c r="D19" s="32"/>
      <c r="E19" s="32"/>
      <c r="F19" s="105"/>
      <c r="G19" s="32"/>
      <c r="H19" s="105"/>
      <c r="I19" s="106"/>
      <c r="J19" s="105"/>
      <c r="K19" s="105"/>
      <c r="L19" s="105"/>
      <c r="M19" s="105"/>
      <c r="N19" s="32"/>
      <c r="O19" s="32"/>
      <c r="P19" s="105"/>
    </row>
    <row r="20" spans="1:22" ht="13.5">
      <c r="A20" s="14"/>
      <c r="B20" s="65"/>
      <c r="C20" s="65"/>
      <c r="D20" s="126"/>
      <c r="E20" s="65"/>
      <c r="F20" s="65"/>
      <c r="G20" s="127"/>
      <c r="H20" s="65"/>
      <c r="I20" s="65"/>
      <c r="J20" s="126"/>
      <c r="K20" s="126"/>
      <c r="L20" s="65"/>
      <c r="M20" s="65"/>
      <c r="N20" s="126"/>
      <c r="O20" s="65"/>
      <c r="P20" s="65"/>
      <c r="Q20" s="126"/>
      <c r="R20" s="65"/>
      <c r="S20" s="65"/>
      <c r="T20" s="126"/>
      <c r="U20" s="65"/>
      <c r="V20" s="65"/>
    </row>
    <row r="21" spans="2:22" ht="13.5">
      <c r="B21" s="32"/>
      <c r="C21" s="32"/>
      <c r="E21" s="32"/>
      <c r="F21" s="32"/>
      <c r="G21" s="129"/>
      <c r="H21" s="32"/>
      <c r="I21" s="32"/>
      <c r="L21" s="32"/>
      <c r="M21" s="32"/>
      <c r="O21" s="32"/>
      <c r="P21" s="32"/>
      <c r="R21" s="32"/>
      <c r="S21" s="32"/>
      <c r="U21" s="32"/>
      <c r="V21" s="32"/>
    </row>
    <row r="22" spans="2:22" ht="13.5">
      <c r="B22" s="32"/>
      <c r="C22" s="32"/>
      <c r="E22" s="32"/>
      <c r="F22" s="32"/>
      <c r="G22" s="129"/>
      <c r="H22" s="32"/>
      <c r="I22" s="32"/>
      <c r="L22" s="32"/>
      <c r="M22" s="32"/>
      <c r="O22" s="32"/>
      <c r="P22" s="32"/>
      <c r="R22" s="32"/>
      <c r="S22" s="32"/>
      <c r="U22" s="32"/>
      <c r="V22" s="32"/>
    </row>
    <row r="23" spans="2:22" ht="13.5">
      <c r="B23" s="32"/>
      <c r="C23" s="32"/>
      <c r="E23" s="32"/>
      <c r="F23" s="32"/>
      <c r="G23" s="129"/>
      <c r="H23" s="32"/>
      <c r="I23" s="32"/>
      <c r="L23" s="32"/>
      <c r="M23" s="32"/>
      <c r="O23" s="32"/>
      <c r="P23" s="32"/>
      <c r="R23" s="32"/>
      <c r="S23" s="32"/>
      <c r="U23" s="32"/>
      <c r="V23" s="32"/>
    </row>
    <row r="24" spans="1:22" ht="13.5">
      <c r="A24" s="35"/>
      <c r="B24" s="65"/>
      <c r="C24" s="65"/>
      <c r="D24" s="126"/>
      <c r="E24" s="65"/>
      <c r="F24" s="65"/>
      <c r="G24" s="127"/>
      <c r="H24" s="65"/>
      <c r="I24" s="65"/>
      <c r="J24" s="126"/>
      <c r="K24" s="126"/>
      <c r="L24" s="65"/>
      <c r="M24" s="65"/>
      <c r="N24" s="126"/>
      <c r="O24" s="65"/>
      <c r="P24" s="65"/>
      <c r="Q24" s="126"/>
      <c r="R24" s="65"/>
      <c r="S24" s="65"/>
      <c r="T24" s="126"/>
      <c r="U24" s="65"/>
      <c r="V24" s="65"/>
    </row>
    <row r="25" spans="1:22" ht="13.5">
      <c r="A25" s="35"/>
      <c r="B25" s="65"/>
      <c r="C25" s="65"/>
      <c r="D25" s="126"/>
      <c r="E25" s="65"/>
      <c r="F25" s="65"/>
      <c r="G25" s="127"/>
      <c r="H25" s="65"/>
      <c r="I25" s="65"/>
      <c r="J25" s="126"/>
      <c r="K25" s="126"/>
      <c r="L25" s="65"/>
      <c r="M25" s="65"/>
      <c r="N25" s="126"/>
      <c r="O25" s="65"/>
      <c r="P25" s="65"/>
      <c r="Q25" s="126"/>
      <c r="R25" s="65"/>
      <c r="S25" s="65"/>
      <c r="T25" s="126"/>
      <c r="U25" s="65"/>
      <c r="V25" s="65"/>
    </row>
    <row r="26" spans="1:22" ht="13.5">
      <c r="A26" s="35"/>
      <c r="B26" s="65"/>
      <c r="C26" s="65"/>
      <c r="D26" s="126"/>
      <c r="E26" s="65"/>
      <c r="F26" s="65"/>
      <c r="G26" s="127"/>
      <c r="H26" s="65"/>
      <c r="I26" s="65"/>
      <c r="J26" s="126"/>
      <c r="K26" s="126"/>
      <c r="L26" s="65"/>
      <c r="M26" s="65"/>
      <c r="N26" s="126"/>
      <c r="O26" s="65"/>
      <c r="P26" s="65"/>
      <c r="Q26" s="126"/>
      <c r="R26" s="65"/>
      <c r="S26" s="65"/>
      <c r="T26" s="126"/>
      <c r="U26" s="65"/>
      <c r="V26" s="65"/>
    </row>
    <row r="27" spans="1:22" ht="13.5">
      <c r="A27" s="35"/>
      <c r="B27" s="65"/>
      <c r="C27" s="65"/>
      <c r="D27" s="126"/>
      <c r="E27" s="65"/>
      <c r="F27" s="65"/>
      <c r="G27" s="127"/>
      <c r="H27" s="65"/>
      <c r="I27" s="65"/>
      <c r="J27" s="126"/>
      <c r="K27" s="126"/>
      <c r="L27" s="65"/>
      <c r="M27" s="65"/>
      <c r="N27" s="126"/>
      <c r="O27" s="65"/>
      <c r="P27" s="65"/>
      <c r="Q27" s="126"/>
      <c r="R27" s="65"/>
      <c r="S27" s="65"/>
      <c r="T27" s="126"/>
      <c r="U27" s="65"/>
      <c r="V27" s="65"/>
    </row>
    <row r="28" spans="1:22" ht="13.5">
      <c r="A28" s="35"/>
      <c r="B28" s="65"/>
      <c r="C28" s="65"/>
      <c r="D28" s="126"/>
      <c r="E28" s="65"/>
      <c r="F28" s="65"/>
      <c r="G28" s="127"/>
      <c r="H28" s="65"/>
      <c r="I28" s="65"/>
      <c r="J28" s="126"/>
      <c r="K28" s="126"/>
      <c r="L28" s="65"/>
      <c r="M28" s="65"/>
      <c r="N28" s="126"/>
      <c r="O28" s="65"/>
      <c r="P28" s="65"/>
      <c r="Q28" s="126"/>
      <c r="R28" s="65"/>
      <c r="S28" s="65"/>
      <c r="T28" s="126"/>
      <c r="U28" s="65"/>
      <c r="V28" s="65"/>
    </row>
    <row r="29" spans="1:22" ht="13.5">
      <c r="A29" s="35"/>
      <c r="B29" s="65"/>
      <c r="C29" s="65"/>
      <c r="D29" s="126"/>
      <c r="E29" s="65"/>
      <c r="F29" s="65"/>
      <c r="G29" s="127"/>
      <c r="H29" s="65"/>
      <c r="I29" s="65"/>
      <c r="J29" s="126"/>
      <c r="K29" s="126"/>
      <c r="L29" s="65"/>
      <c r="M29" s="65"/>
      <c r="N29" s="126"/>
      <c r="O29" s="65"/>
      <c r="P29" s="65"/>
      <c r="Q29" s="126"/>
      <c r="R29" s="65"/>
      <c r="S29" s="65"/>
      <c r="T29" s="126"/>
      <c r="U29" s="65"/>
      <c r="V29" s="65"/>
    </row>
    <row r="30" spans="1:22" ht="13.5">
      <c r="A30" s="35"/>
      <c r="B30" s="65"/>
      <c r="C30" s="65"/>
      <c r="D30" s="126"/>
      <c r="E30" s="65"/>
      <c r="F30" s="65"/>
      <c r="G30" s="127"/>
      <c r="H30" s="65"/>
      <c r="I30" s="65"/>
      <c r="J30" s="126"/>
      <c r="K30" s="126"/>
      <c r="L30" s="65"/>
      <c r="M30" s="65"/>
      <c r="N30" s="126"/>
      <c r="O30" s="65"/>
      <c r="P30" s="65"/>
      <c r="Q30" s="126"/>
      <c r="R30" s="65"/>
      <c r="S30" s="65"/>
      <c r="T30" s="126"/>
      <c r="U30" s="65"/>
      <c r="V30" s="65"/>
    </row>
    <row r="31" spans="1:22" ht="13.5">
      <c r="A31" s="35"/>
      <c r="B31" s="65"/>
      <c r="C31" s="65"/>
      <c r="D31" s="126"/>
      <c r="E31" s="65"/>
      <c r="F31" s="65"/>
      <c r="G31" s="127"/>
      <c r="H31" s="65"/>
      <c r="I31" s="65"/>
      <c r="J31" s="126"/>
      <c r="K31" s="126"/>
      <c r="L31" s="65"/>
      <c r="M31" s="65"/>
      <c r="N31" s="126"/>
      <c r="O31" s="65"/>
      <c r="P31" s="65"/>
      <c r="Q31" s="126"/>
      <c r="R31" s="65"/>
      <c r="S31" s="65"/>
      <c r="T31" s="126"/>
      <c r="U31" s="65"/>
      <c r="V31" s="65"/>
    </row>
    <row r="32" spans="1:22" ht="13.5">
      <c r="A32" s="35"/>
      <c r="B32" s="65"/>
      <c r="C32" s="65"/>
      <c r="D32" s="126"/>
      <c r="E32" s="65"/>
      <c r="F32" s="65"/>
      <c r="G32" s="127"/>
      <c r="H32" s="65"/>
      <c r="I32" s="65"/>
      <c r="J32" s="126"/>
      <c r="K32" s="126"/>
      <c r="L32" s="65"/>
      <c r="M32" s="65"/>
      <c r="N32" s="126"/>
      <c r="O32" s="65"/>
      <c r="P32" s="65"/>
      <c r="Q32" s="126"/>
      <c r="R32" s="65"/>
      <c r="S32" s="65"/>
      <c r="T32" s="126"/>
      <c r="U32" s="65"/>
      <c r="V32" s="65"/>
    </row>
    <row r="33" spans="1:22" ht="13.5">
      <c r="A33" s="35"/>
      <c r="B33" s="65"/>
      <c r="C33" s="65"/>
      <c r="D33" s="126"/>
      <c r="E33" s="65"/>
      <c r="F33" s="65"/>
      <c r="G33" s="127"/>
      <c r="H33" s="65"/>
      <c r="I33" s="65"/>
      <c r="J33" s="126"/>
      <c r="K33" s="126"/>
      <c r="L33" s="65"/>
      <c r="M33" s="65"/>
      <c r="N33" s="126"/>
      <c r="O33" s="65"/>
      <c r="P33" s="65"/>
      <c r="Q33" s="126"/>
      <c r="R33" s="65"/>
      <c r="S33" s="65"/>
      <c r="T33" s="126"/>
      <c r="U33" s="65"/>
      <c r="V33" s="65"/>
    </row>
    <row r="34" spans="1:22" ht="13.5">
      <c r="A34" s="35"/>
      <c r="B34" s="65"/>
      <c r="C34" s="65"/>
      <c r="D34" s="126"/>
      <c r="E34" s="65"/>
      <c r="F34" s="65"/>
      <c r="G34" s="127"/>
      <c r="H34" s="65"/>
      <c r="I34" s="65"/>
      <c r="J34" s="126"/>
      <c r="K34" s="126"/>
      <c r="L34" s="65"/>
      <c r="M34" s="65"/>
      <c r="N34" s="126"/>
      <c r="O34" s="65"/>
      <c r="P34" s="65"/>
      <c r="Q34" s="126"/>
      <c r="R34" s="65"/>
      <c r="S34" s="65"/>
      <c r="T34" s="126"/>
      <c r="U34" s="65"/>
      <c r="V34" s="65"/>
    </row>
    <row r="35" spans="1:22" ht="13.5">
      <c r="A35" s="35"/>
      <c r="B35" s="65"/>
      <c r="C35" s="65"/>
      <c r="D35" s="126"/>
      <c r="E35" s="65"/>
      <c r="F35" s="65"/>
      <c r="G35" s="126"/>
      <c r="H35" s="65"/>
      <c r="I35" s="65"/>
      <c r="J35" s="126"/>
      <c r="K35" s="126"/>
      <c r="L35" s="65"/>
      <c r="M35" s="65"/>
      <c r="N35" s="126"/>
      <c r="O35" s="65"/>
      <c r="P35" s="65"/>
      <c r="Q35" s="126"/>
      <c r="R35" s="65"/>
      <c r="S35" s="65"/>
      <c r="T35" s="126"/>
      <c r="U35" s="65"/>
      <c r="V35" s="65"/>
    </row>
    <row r="36" spans="1:22" ht="13.5">
      <c r="A36" s="35"/>
      <c r="B36" s="65"/>
      <c r="C36" s="65"/>
      <c r="D36" s="126"/>
      <c r="E36" s="65"/>
      <c r="F36" s="65"/>
      <c r="G36" s="126"/>
      <c r="H36" s="65"/>
      <c r="I36" s="65"/>
      <c r="J36" s="126"/>
      <c r="K36" s="126"/>
      <c r="L36" s="65"/>
      <c r="M36" s="65"/>
      <c r="N36" s="126"/>
      <c r="O36" s="65"/>
      <c r="P36" s="65"/>
      <c r="Q36" s="126"/>
      <c r="R36" s="65"/>
      <c r="S36" s="65"/>
      <c r="T36" s="126"/>
      <c r="U36" s="65"/>
      <c r="V36" s="65"/>
    </row>
    <row r="37" spans="1:22" ht="13.5">
      <c r="A37" s="35"/>
      <c r="B37" s="65"/>
      <c r="C37" s="65"/>
      <c r="D37" s="126"/>
      <c r="E37" s="65"/>
      <c r="F37" s="65"/>
      <c r="G37" s="126"/>
      <c r="H37" s="65"/>
      <c r="I37" s="65"/>
      <c r="J37" s="126"/>
      <c r="K37" s="126"/>
      <c r="L37" s="65"/>
      <c r="M37" s="65"/>
      <c r="N37" s="126"/>
      <c r="O37" s="65"/>
      <c r="P37" s="65"/>
      <c r="Q37" s="126"/>
      <c r="R37" s="65"/>
      <c r="S37" s="65"/>
      <c r="T37" s="126"/>
      <c r="U37" s="65"/>
      <c r="V37" s="65"/>
    </row>
    <row r="38" spans="1:22" ht="13.5">
      <c r="A38" s="35"/>
      <c r="B38" s="65"/>
      <c r="C38" s="65"/>
      <c r="D38" s="126"/>
      <c r="E38" s="65"/>
      <c r="F38" s="65"/>
      <c r="G38" s="126"/>
      <c r="H38" s="65"/>
      <c r="I38" s="65"/>
      <c r="J38" s="126"/>
      <c r="K38" s="126"/>
      <c r="L38" s="65"/>
      <c r="M38" s="65"/>
      <c r="N38" s="126"/>
      <c r="O38" s="65"/>
      <c r="P38" s="65"/>
      <c r="Q38" s="126"/>
      <c r="R38" s="65"/>
      <c r="S38" s="65"/>
      <c r="T38" s="126"/>
      <c r="U38" s="65"/>
      <c r="V38" s="65"/>
    </row>
    <row r="39" spans="1:22" ht="13.5">
      <c r="A39" s="35"/>
      <c r="B39" s="65"/>
      <c r="C39" s="65"/>
      <c r="D39" s="126"/>
      <c r="E39" s="65"/>
      <c r="F39" s="65"/>
      <c r="G39" s="126"/>
      <c r="H39" s="65"/>
      <c r="I39" s="65"/>
      <c r="J39" s="126"/>
      <c r="K39" s="126"/>
      <c r="L39" s="65"/>
      <c r="M39" s="65"/>
      <c r="N39" s="126"/>
      <c r="O39" s="65"/>
      <c r="P39" s="65"/>
      <c r="Q39" s="126"/>
      <c r="R39" s="65"/>
      <c r="S39" s="65"/>
      <c r="T39" s="126"/>
      <c r="U39" s="65"/>
      <c r="V39" s="65"/>
    </row>
    <row r="40" spans="1:22" ht="13.5">
      <c r="A40" s="35"/>
      <c r="B40" s="65"/>
      <c r="C40" s="65"/>
      <c r="D40" s="126"/>
      <c r="E40" s="65"/>
      <c r="F40" s="65"/>
      <c r="G40" s="126"/>
      <c r="H40" s="65"/>
      <c r="I40" s="65"/>
      <c r="J40" s="126"/>
      <c r="K40" s="126"/>
      <c r="L40" s="65"/>
      <c r="M40" s="65"/>
      <c r="N40" s="126"/>
      <c r="O40" s="65"/>
      <c r="P40" s="65"/>
      <c r="Q40" s="126"/>
      <c r="R40" s="65"/>
      <c r="S40" s="65"/>
      <c r="T40" s="126"/>
      <c r="U40" s="65"/>
      <c r="V40" s="65"/>
    </row>
    <row r="41" spans="1:22" ht="13.5">
      <c r="A41" s="35"/>
      <c r="B41" s="65"/>
      <c r="C41" s="65"/>
      <c r="D41" s="126"/>
      <c r="E41" s="65"/>
      <c r="F41" s="65"/>
      <c r="G41" s="126"/>
      <c r="H41" s="65"/>
      <c r="I41" s="65"/>
      <c r="J41" s="126"/>
      <c r="K41" s="126"/>
      <c r="L41" s="65"/>
      <c r="M41" s="65"/>
      <c r="N41" s="126"/>
      <c r="O41" s="65"/>
      <c r="P41" s="65"/>
      <c r="Q41" s="126"/>
      <c r="R41" s="65"/>
      <c r="S41" s="65"/>
      <c r="T41" s="126"/>
      <c r="U41" s="65"/>
      <c r="V41" s="65"/>
    </row>
    <row r="42" spans="1:22" ht="13.5">
      <c r="A42" s="35"/>
      <c r="B42" s="65"/>
      <c r="C42" s="65"/>
      <c r="D42" s="126"/>
      <c r="E42" s="65"/>
      <c r="F42" s="65"/>
      <c r="G42" s="126"/>
      <c r="H42" s="65"/>
      <c r="I42" s="65"/>
      <c r="J42" s="126"/>
      <c r="K42" s="126"/>
      <c r="L42" s="65"/>
      <c r="M42" s="65"/>
      <c r="N42" s="126"/>
      <c r="O42" s="65"/>
      <c r="P42" s="65"/>
      <c r="Q42" s="126"/>
      <c r="R42" s="65"/>
      <c r="S42" s="65"/>
      <c r="T42" s="126"/>
      <c r="U42" s="65"/>
      <c r="V42" s="65"/>
    </row>
    <row r="43" spans="1:22" ht="13.5">
      <c r="A43" s="35"/>
      <c r="B43" s="65"/>
      <c r="C43" s="65"/>
      <c r="D43" s="126"/>
      <c r="E43" s="65"/>
      <c r="F43" s="65"/>
      <c r="G43" s="126"/>
      <c r="H43" s="65"/>
      <c r="I43" s="65"/>
      <c r="J43" s="126"/>
      <c r="K43" s="126"/>
      <c r="L43" s="65"/>
      <c r="M43" s="65"/>
      <c r="N43" s="126"/>
      <c r="O43" s="65"/>
      <c r="P43" s="65"/>
      <c r="Q43" s="126"/>
      <c r="R43" s="65"/>
      <c r="S43" s="65"/>
      <c r="T43" s="126"/>
      <c r="U43" s="65"/>
      <c r="V43" s="65"/>
    </row>
    <row r="44" spans="2:22" ht="13.5">
      <c r="B44" s="32"/>
      <c r="C44" s="32"/>
      <c r="E44" s="32"/>
      <c r="F44" s="32"/>
      <c r="H44" s="32"/>
      <c r="I44" s="32"/>
      <c r="L44" s="32"/>
      <c r="M44" s="32"/>
      <c r="O44" s="32"/>
      <c r="P44" s="32"/>
      <c r="R44" s="32"/>
      <c r="S44" s="32"/>
      <c r="U44" s="32"/>
      <c r="V44" s="32"/>
    </row>
    <row r="45" spans="2:22" ht="13.5">
      <c r="B45" s="32"/>
      <c r="C45" s="32"/>
      <c r="E45" s="32"/>
      <c r="F45" s="32"/>
      <c r="H45" s="32"/>
      <c r="I45" s="32"/>
      <c r="L45" s="32"/>
      <c r="M45" s="32"/>
      <c r="O45" s="32"/>
      <c r="P45" s="32"/>
      <c r="R45" s="32"/>
      <c r="S45" s="32"/>
      <c r="U45" s="32"/>
      <c r="V45" s="32"/>
    </row>
    <row r="46" spans="2:22" ht="13.5">
      <c r="B46" s="32"/>
      <c r="C46" s="32"/>
      <c r="E46" s="32"/>
      <c r="F46" s="32"/>
      <c r="H46" s="32"/>
      <c r="I46" s="32"/>
      <c r="L46" s="32"/>
      <c r="M46" s="32"/>
      <c r="O46" s="32"/>
      <c r="P46" s="32"/>
      <c r="R46" s="32"/>
      <c r="S46" s="32"/>
      <c r="U46" s="32"/>
      <c r="V46" s="32"/>
    </row>
    <row r="47" spans="2:22" ht="13.5">
      <c r="B47" s="32"/>
      <c r="C47" s="32"/>
      <c r="E47" s="32"/>
      <c r="F47" s="32"/>
      <c r="H47" s="32"/>
      <c r="I47" s="32"/>
      <c r="L47" s="32"/>
      <c r="M47" s="32"/>
      <c r="O47" s="32"/>
      <c r="P47" s="32"/>
      <c r="R47" s="32"/>
      <c r="S47" s="32"/>
      <c r="U47" s="32"/>
      <c r="V47" s="32"/>
    </row>
    <row r="48" spans="2:22" ht="13.5">
      <c r="B48" s="32"/>
      <c r="C48" s="32"/>
      <c r="E48" s="32"/>
      <c r="F48" s="32"/>
      <c r="H48" s="32"/>
      <c r="I48" s="32"/>
      <c r="L48" s="32"/>
      <c r="M48" s="32"/>
      <c r="O48" s="32"/>
      <c r="P48" s="32"/>
      <c r="R48" s="32"/>
      <c r="S48" s="32"/>
      <c r="U48" s="32"/>
      <c r="V48" s="32"/>
    </row>
    <row r="49" spans="2:22" ht="13.5">
      <c r="B49" s="32"/>
      <c r="C49" s="32"/>
      <c r="E49" s="32"/>
      <c r="F49" s="32"/>
      <c r="H49" s="32"/>
      <c r="I49" s="32"/>
      <c r="L49" s="32"/>
      <c r="M49" s="32"/>
      <c r="O49" s="32"/>
      <c r="P49" s="32"/>
      <c r="R49" s="32"/>
      <c r="S49" s="32"/>
      <c r="U49" s="32"/>
      <c r="V49" s="32"/>
    </row>
    <row r="50" spans="2:22" ht="13.5">
      <c r="B50" s="32"/>
      <c r="C50" s="32"/>
      <c r="E50" s="32"/>
      <c r="F50" s="32"/>
      <c r="H50" s="32"/>
      <c r="I50" s="32"/>
      <c r="L50" s="32"/>
      <c r="M50" s="32"/>
      <c r="O50" s="32"/>
      <c r="P50" s="32"/>
      <c r="R50" s="32"/>
      <c r="S50" s="32"/>
      <c r="U50" s="32"/>
      <c r="V50" s="32"/>
    </row>
    <row r="51" spans="1:22" s="96" customFormat="1" ht="105.75" customHeight="1">
      <c r="A51" s="107"/>
      <c r="B51" s="33"/>
      <c r="C51" s="33"/>
      <c r="D51" s="129"/>
      <c r="E51" s="1"/>
      <c r="F51" s="115"/>
      <c r="G51" s="130"/>
      <c r="H51" s="120"/>
      <c r="I51" s="115"/>
      <c r="J51" s="130"/>
      <c r="K51" s="130"/>
      <c r="L51" s="33"/>
      <c r="M51" s="115"/>
      <c r="N51" s="130"/>
      <c r="O51" s="107"/>
      <c r="P51" s="115"/>
      <c r="Q51" s="131"/>
      <c r="S51" s="115"/>
      <c r="T51" s="131"/>
      <c r="V51" s="115"/>
    </row>
    <row r="52" spans="1:22" s="96" customFormat="1" ht="105.75" customHeight="1">
      <c r="A52" s="107"/>
      <c r="B52" s="33"/>
      <c r="C52" s="33"/>
      <c r="D52" s="129"/>
      <c r="E52" s="1"/>
      <c r="F52" s="115"/>
      <c r="G52" s="130"/>
      <c r="H52" s="120"/>
      <c r="I52" s="115"/>
      <c r="J52" s="130"/>
      <c r="K52" s="130"/>
      <c r="L52" s="33"/>
      <c r="M52" s="115"/>
      <c r="N52" s="130"/>
      <c r="O52" s="107"/>
      <c r="P52" s="115"/>
      <c r="Q52" s="131"/>
      <c r="S52" s="115"/>
      <c r="T52" s="131"/>
      <c r="V52" s="115"/>
    </row>
    <row r="53" spans="1:22" s="96" customFormat="1" ht="69" customHeight="1">
      <c r="A53" s="107"/>
      <c r="B53" s="33"/>
      <c r="C53" s="33"/>
      <c r="D53" s="129"/>
      <c r="E53" s="1"/>
      <c r="F53" s="115"/>
      <c r="G53" s="130"/>
      <c r="H53" s="120"/>
      <c r="I53" s="115"/>
      <c r="J53" s="130"/>
      <c r="K53" s="130"/>
      <c r="L53" s="33"/>
      <c r="M53" s="115"/>
      <c r="N53" s="130"/>
      <c r="O53" s="107"/>
      <c r="P53" s="115"/>
      <c r="Q53" s="131"/>
      <c r="S53" s="115"/>
      <c r="T53" s="131"/>
      <c r="V53" s="115"/>
    </row>
  </sheetData>
  <sheetProtection/>
  <mergeCells count="9">
    <mergeCell ref="A1:J1"/>
    <mergeCell ref="L1:V1"/>
    <mergeCell ref="T4:V4"/>
    <mergeCell ref="N3:V3"/>
    <mergeCell ref="G4:I4"/>
    <mergeCell ref="D4:F4"/>
    <mergeCell ref="L4:M4"/>
    <mergeCell ref="B3:J3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4">
      <selection activeCell="U11" sqref="U11"/>
    </sheetView>
  </sheetViews>
  <sheetFormatPr defaultColWidth="8.88671875" defaultRowHeight="13.5"/>
  <cols>
    <col min="1" max="1" width="14.5546875" style="6" customWidth="1"/>
    <col min="2" max="2" width="6.4453125" style="60" customWidth="1"/>
    <col min="3" max="3" width="9.5546875" style="61" bestFit="1" customWidth="1"/>
    <col min="4" max="4" width="5.77734375" style="60" customWidth="1"/>
    <col min="5" max="5" width="7.77734375" style="61" customWidth="1"/>
    <col min="6" max="6" width="6.88671875" style="60" customWidth="1"/>
    <col min="7" max="7" width="5.10546875" style="60" customWidth="1"/>
    <col min="8" max="8" width="6.5546875" style="61" customWidth="1"/>
    <col min="9" max="9" width="7.4453125" style="60" customWidth="1"/>
    <col min="10" max="10" width="5.10546875" style="60" customWidth="1"/>
    <col min="11" max="11" width="7.77734375" style="61" customWidth="1"/>
    <col min="12" max="12" width="7.6640625" style="60" customWidth="1"/>
    <col min="13" max="13" width="2.77734375" style="156" customWidth="1"/>
    <col min="14" max="14" width="5.4453125" style="60" customWidth="1"/>
    <col min="15" max="15" width="6.99609375" style="61" customWidth="1"/>
    <col min="16" max="16" width="7.88671875" style="60" customWidth="1"/>
    <col min="17" max="17" width="6.99609375" style="60" bestFit="1" customWidth="1"/>
    <col min="18" max="18" width="8.77734375" style="61" bestFit="1" customWidth="1"/>
    <col min="19" max="19" width="6.99609375" style="60" bestFit="1" customWidth="1"/>
    <col min="20" max="20" width="7.77734375" style="61" customWidth="1"/>
    <col min="21" max="21" width="7.21484375" style="61" customWidth="1"/>
    <col min="22" max="22" width="4.6640625" style="61" bestFit="1" customWidth="1"/>
    <col min="23" max="23" width="7.77734375" style="61" customWidth="1"/>
    <col min="24" max="24" width="6.3359375" style="61" customWidth="1"/>
    <col min="25" max="16384" width="8.88671875" style="35" customWidth="1"/>
  </cols>
  <sheetData>
    <row r="1" spans="1:24" s="26" customFormat="1" ht="45" customHeight="1">
      <c r="A1" s="558" t="s">
        <v>162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175"/>
      <c r="N1" s="575" t="s">
        <v>163</v>
      </c>
      <c r="O1" s="575"/>
      <c r="P1" s="575"/>
      <c r="Q1" s="575"/>
      <c r="R1" s="575"/>
      <c r="S1" s="575"/>
      <c r="T1" s="575"/>
      <c r="U1" s="575"/>
      <c r="V1" s="575"/>
      <c r="W1" s="575"/>
      <c r="X1" s="575"/>
    </row>
    <row r="2" spans="1:24" s="14" customFormat="1" ht="25.5" customHeight="1" thickBot="1">
      <c r="A2" s="11" t="s">
        <v>133</v>
      </c>
      <c r="B2" s="56"/>
      <c r="C2" s="57"/>
      <c r="D2" s="56"/>
      <c r="E2" s="56"/>
      <c r="F2" s="56"/>
      <c r="G2" s="56"/>
      <c r="H2" s="57"/>
      <c r="I2" s="56"/>
      <c r="J2" s="56"/>
      <c r="K2" s="57"/>
      <c r="L2" s="56"/>
      <c r="M2" s="50"/>
      <c r="N2" s="56"/>
      <c r="O2" s="57"/>
      <c r="P2" s="56"/>
      <c r="Q2" s="56"/>
      <c r="R2" s="57"/>
      <c r="S2" s="56"/>
      <c r="T2" s="57"/>
      <c r="U2" s="57"/>
      <c r="V2" s="57"/>
      <c r="W2" s="57"/>
      <c r="X2" s="46" t="s">
        <v>143</v>
      </c>
    </row>
    <row r="3" spans="1:24" s="13" customFormat="1" ht="16.5" customHeight="1" thickTop="1">
      <c r="A3" s="66" t="s">
        <v>96</v>
      </c>
      <c r="B3" s="569" t="s">
        <v>164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15"/>
      <c r="N3" s="597" t="s">
        <v>165</v>
      </c>
      <c r="O3" s="597"/>
      <c r="P3" s="570"/>
      <c r="Q3" s="569" t="s">
        <v>166</v>
      </c>
      <c r="R3" s="597"/>
      <c r="S3" s="597"/>
      <c r="T3" s="597"/>
      <c r="U3" s="597"/>
      <c r="V3" s="597"/>
      <c r="W3" s="597"/>
      <c r="X3" s="597"/>
    </row>
    <row r="4" spans="1:24" s="13" customFormat="1" ht="15.75" customHeight="1">
      <c r="A4" s="7" t="s">
        <v>97</v>
      </c>
      <c r="B4" s="93" t="s">
        <v>155</v>
      </c>
      <c r="C4" s="83" t="s">
        <v>9</v>
      </c>
      <c r="D4" s="598" t="s">
        <v>167</v>
      </c>
      <c r="E4" s="599"/>
      <c r="F4" s="600"/>
      <c r="G4" s="15"/>
      <c r="H4" s="132" t="s">
        <v>168</v>
      </c>
      <c r="I4" s="7"/>
      <c r="J4" s="598" t="s">
        <v>169</v>
      </c>
      <c r="K4" s="599"/>
      <c r="L4" s="599"/>
      <c r="M4" s="15"/>
      <c r="N4" s="599" t="s">
        <v>170</v>
      </c>
      <c r="O4" s="599"/>
      <c r="P4" s="600"/>
      <c r="Q4" s="93" t="s">
        <v>155</v>
      </c>
      <c r="R4" s="83" t="s">
        <v>171</v>
      </c>
      <c r="S4" s="598" t="s">
        <v>172</v>
      </c>
      <c r="T4" s="599"/>
      <c r="U4" s="600"/>
      <c r="V4" s="598" t="s">
        <v>173</v>
      </c>
      <c r="W4" s="599"/>
      <c r="X4" s="599"/>
    </row>
    <row r="5" spans="1:24" s="13" customFormat="1" ht="15.75" customHeight="1">
      <c r="A5" s="7" t="s">
        <v>98</v>
      </c>
      <c r="B5" s="101"/>
      <c r="C5" s="15"/>
      <c r="D5" s="93" t="s">
        <v>161</v>
      </c>
      <c r="E5" s="84" t="s">
        <v>9</v>
      </c>
      <c r="F5" s="114"/>
      <c r="G5" s="93" t="s">
        <v>161</v>
      </c>
      <c r="H5" s="84" t="s">
        <v>9</v>
      </c>
      <c r="I5" s="114"/>
      <c r="J5" s="93" t="s">
        <v>161</v>
      </c>
      <c r="K5" s="68" t="s">
        <v>9</v>
      </c>
      <c r="L5" s="136"/>
      <c r="M5" s="15"/>
      <c r="N5" s="72" t="s">
        <v>161</v>
      </c>
      <c r="O5" s="84" t="s">
        <v>9</v>
      </c>
      <c r="P5" s="114"/>
      <c r="Q5" s="101"/>
      <c r="R5" s="101"/>
      <c r="S5" s="72" t="s">
        <v>161</v>
      </c>
      <c r="T5" s="68" t="s">
        <v>9</v>
      </c>
      <c r="U5" s="114"/>
      <c r="V5" s="72" t="s">
        <v>161</v>
      </c>
      <c r="W5" s="68" t="s">
        <v>9</v>
      </c>
      <c r="X5" s="136"/>
    </row>
    <row r="6" spans="1:24" s="13" customFormat="1" ht="15.75" customHeight="1">
      <c r="A6" s="75" t="s">
        <v>174</v>
      </c>
      <c r="B6" s="137" t="s">
        <v>6</v>
      </c>
      <c r="C6" s="138" t="s">
        <v>7</v>
      </c>
      <c r="D6" s="137" t="s">
        <v>6</v>
      </c>
      <c r="E6" s="138" t="s">
        <v>7</v>
      </c>
      <c r="F6" s="140" t="s">
        <v>149</v>
      </c>
      <c r="G6" s="137" t="s">
        <v>6</v>
      </c>
      <c r="H6" s="138" t="s">
        <v>7</v>
      </c>
      <c r="I6" s="140" t="s">
        <v>149</v>
      </c>
      <c r="J6" s="137" t="s">
        <v>6</v>
      </c>
      <c r="K6" s="141" t="s">
        <v>7</v>
      </c>
      <c r="L6" s="142" t="s">
        <v>149</v>
      </c>
      <c r="M6" s="157"/>
      <c r="N6" s="137" t="s">
        <v>6</v>
      </c>
      <c r="O6" s="143" t="s">
        <v>7</v>
      </c>
      <c r="P6" s="140" t="s">
        <v>149</v>
      </c>
      <c r="Q6" s="137" t="s">
        <v>6</v>
      </c>
      <c r="R6" s="137" t="s">
        <v>175</v>
      </c>
      <c r="S6" s="137" t="s">
        <v>6</v>
      </c>
      <c r="T6" s="143" t="s">
        <v>7</v>
      </c>
      <c r="U6" s="140" t="s">
        <v>149</v>
      </c>
      <c r="V6" s="137" t="s">
        <v>6</v>
      </c>
      <c r="W6" s="138" t="s">
        <v>7</v>
      </c>
      <c r="X6" s="142" t="s">
        <v>149</v>
      </c>
    </row>
    <row r="7" spans="1:24" s="14" customFormat="1" ht="41.25" customHeight="1">
      <c r="A7" s="7">
        <v>2009</v>
      </c>
      <c r="B7" s="17">
        <v>252.89999999999998</v>
      </c>
      <c r="C7" s="18">
        <v>11123.100000000002</v>
      </c>
      <c r="D7" s="17">
        <v>229.9</v>
      </c>
      <c r="E7" s="219">
        <v>8484.7</v>
      </c>
      <c r="F7" s="19">
        <v>3842</v>
      </c>
      <c r="G7" s="17">
        <v>0.2</v>
      </c>
      <c r="H7" s="17">
        <v>3.1</v>
      </c>
      <c r="I7" s="16">
        <v>1560</v>
      </c>
      <c r="J7" s="17">
        <v>19.1</v>
      </c>
      <c r="K7" s="219">
        <v>2635.3</v>
      </c>
      <c r="L7" s="19">
        <v>2606.4285714285716</v>
      </c>
      <c r="M7" s="15"/>
      <c r="N7" s="17">
        <v>3.7</v>
      </c>
      <c r="O7" s="17">
        <v>127</v>
      </c>
      <c r="P7" s="19">
        <v>3450</v>
      </c>
      <c r="Q7" s="124">
        <v>74.9</v>
      </c>
      <c r="R7" s="219">
        <v>1750.3</v>
      </c>
      <c r="S7" s="124">
        <v>74.9</v>
      </c>
      <c r="T7" s="219">
        <v>1750.3000000000002</v>
      </c>
      <c r="U7" s="221">
        <v>2309.8571428571427</v>
      </c>
      <c r="V7" s="185">
        <v>0</v>
      </c>
      <c r="W7" s="185">
        <v>0</v>
      </c>
      <c r="X7" s="185">
        <v>0</v>
      </c>
    </row>
    <row r="8" spans="1:24" s="14" customFormat="1" ht="41.25" customHeight="1">
      <c r="A8" s="7">
        <v>2010</v>
      </c>
      <c r="B8" s="17">
        <v>277.20000000000005</v>
      </c>
      <c r="C8" s="18">
        <v>13176.8</v>
      </c>
      <c r="D8" s="17">
        <v>250.4</v>
      </c>
      <c r="E8" s="219">
        <v>11335</v>
      </c>
      <c r="F8" s="19">
        <v>4534</v>
      </c>
      <c r="G8" s="17">
        <v>0.30000000000000004</v>
      </c>
      <c r="H8" s="17">
        <v>4.8</v>
      </c>
      <c r="I8" s="16">
        <v>1600</v>
      </c>
      <c r="J8" s="17">
        <v>20.400000000000002</v>
      </c>
      <c r="K8" s="219">
        <v>1544</v>
      </c>
      <c r="L8" s="19">
        <v>2666</v>
      </c>
      <c r="M8" s="15"/>
      <c r="N8" s="17">
        <v>6.1</v>
      </c>
      <c r="O8" s="17">
        <v>293</v>
      </c>
      <c r="P8" s="19">
        <v>4803</v>
      </c>
      <c r="Q8" s="17">
        <v>82.9</v>
      </c>
      <c r="R8" s="219">
        <v>2409.1000000000004</v>
      </c>
      <c r="S8" s="199">
        <v>82.9</v>
      </c>
      <c r="T8" s="219">
        <v>2409.1000000000004</v>
      </c>
      <c r="U8" s="221">
        <v>3147</v>
      </c>
      <c r="V8" s="185">
        <v>0</v>
      </c>
      <c r="W8" s="185">
        <v>0</v>
      </c>
      <c r="X8" s="185">
        <v>0</v>
      </c>
    </row>
    <row r="9" spans="1:24" s="263" customFormat="1" ht="41.25" customHeight="1">
      <c r="A9" s="7">
        <v>2011</v>
      </c>
      <c r="B9" s="17">
        <v>206.98000000000002</v>
      </c>
      <c r="C9" s="219">
        <v>11512.59</v>
      </c>
      <c r="D9" s="20">
        <v>173.88</v>
      </c>
      <c r="E9" s="213">
        <v>10321</v>
      </c>
      <c r="F9" s="213">
        <v>5935</v>
      </c>
      <c r="G9" s="17">
        <v>1.8599999999999999</v>
      </c>
      <c r="H9" s="17">
        <v>18.900000000000002</v>
      </c>
      <c r="I9" s="213">
        <v>1800</v>
      </c>
      <c r="J9" s="17">
        <v>27.75</v>
      </c>
      <c r="K9" s="219">
        <v>1017.16</v>
      </c>
      <c r="L9" s="19">
        <v>3658</v>
      </c>
      <c r="M9" s="15"/>
      <c r="N9" s="17">
        <v>3.4899999999999998</v>
      </c>
      <c r="O9" s="17">
        <v>155.52999999999997</v>
      </c>
      <c r="P9" s="213">
        <v>5341</v>
      </c>
      <c r="Q9" s="17">
        <v>59.15</v>
      </c>
      <c r="R9" s="219">
        <v>2233.8</v>
      </c>
      <c r="S9" s="20">
        <v>59.019999999999996</v>
      </c>
      <c r="T9" s="219">
        <v>2231.8</v>
      </c>
      <c r="U9" s="213">
        <v>3781</v>
      </c>
      <c r="V9" s="20">
        <v>0.13</v>
      </c>
      <c r="W9" s="20">
        <v>2</v>
      </c>
      <c r="X9" s="213">
        <v>1538</v>
      </c>
    </row>
    <row r="10" spans="1:24" s="263" customFormat="1" ht="41.25" customHeight="1">
      <c r="A10" s="7">
        <v>2012</v>
      </c>
      <c r="B10" s="17">
        <v>208.16999999999996</v>
      </c>
      <c r="C10" s="219">
        <v>11663.3348</v>
      </c>
      <c r="D10" s="17">
        <v>178.79999999999998</v>
      </c>
      <c r="E10" s="374">
        <v>10553.052</v>
      </c>
      <c r="F10" s="219">
        <v>5508.714285714285</v>
      </c>
      <c r="G10" s="17">
        <v>1.1800000000000002</v>
      </c>
      <c r="H10" s="17">
        <v>21.404</v>
      </c>
      <c r="I10" s="213">
        <v>1800</v>
      </c>
      <c r="J10" s="17">
        <v>25.299999999999997</v>
      </c>
      <c r="K10" s="17">
        <v>933.959</v>
      </c>
      <c r="L10" s="213">
        <v>3046.1428571428573</v>
      </c>
      <c r="M10" s="15"/>
      <c r="N10" s="17">
        <v>2.8899999999999997</v>
      </c>
      <c r="O10" s="17">
        <v>154.9198</v>
      </c>
      <c r="P10" s="213">
        <v>3372.4285714285716</v>
      </c>
      <c r="Q10" s="17">
        <v>58.2</v>
      </c>
      <c r="R10" s="219">
        <v>2195.419</v>
      </c>
      <c r="S10" s="219">
        <v>58</v>
      </c>
      <c r="T10" s="219">
        <v>2191.955</v>
      </c>
      <c r="U10" s="213">
        <v>4113.571428571428</v>
      </c>
      <c r="V10" s="17">
        <v>0.2</v>
      </c>
      <c r="W10" s="17">
        <v>3.4640000000000004</v>
      </c>
      <c r="X10" s="213">
        <v>247.42857142857142</v>
      </c>
    </row>
    <row r="11" spans="1:24" s="263" customFormat="1" ht="41.25" customHeight="1">
      <c r="A11" s="8">
        <v>2013</v>
      </c>
      <c r="B11" s="194">
        <f aca="true" t="shared" si="0" ref="B11:C18">SUM(D11,G11,J11,N11)</f>
        <v>119.60000000000001</v>
      </c>
      <c r="C11" s="218">
        <f t="shared" si="0"/>
        <v>5749.1</v>
      </c>
      <c r="D11" s="194">
        <v>92.5</v>
      </c>
      <c r="E11" s="305">
        <v>4761.1</v>
      </c>
      <c r="F11" s="217">
        <v>5147</v>
      </c>
      <c r="G11" s="194">
        <v>0.4</v>
      </c>
      <c r="H11" s="194">
        <v>7.2</v>
      </c>
      <c r="I11" s="217">
        <v>1800</v>
      </c>
      <c r="J11" s="194">
        <v>24.2</v>
      </c>
      <c r="K11" s="194">
        <v>841.7</v>
      </c>
      <c r="L11" s="217">
        <v>3478</v>
      </c>
      <c r="M11" s="187"/>
      <c r="N11" s="194">
        <v>2.5</v>
      </c>
      <c r="O11" s="194">
        <v>139.1</v>
      </c>
      <c r="P11" s="217">
        <v>5564</v>
      </c>
      <c r="Q11" s="194">
        <f aca="true" t="shared" si="1" ref="Q11:R15">S11+V11</f>
        <v>73</v>
      </c>
      <c r="R11" s="218">
        <f t="shared" si="1"/>
        <v>4899.6</v>
      </c>
      <c r="S11" s="218">
        <v>73</v>
      </c>
      <c r="T11" s="218">
        <v>4899.6</v>
      </c>
      <c r="U11" s="217">
        <v>6711</v>
      </c>
      <c r="V11" s="185">
        <v>0</v>
      </c>
      <c r="W11" s="185">
        <v>0</v>
      </c>
      <c r="X11" s="185">
        <v>0</v>
      </c>
    </row>
    <row r="12" spans="1:24" s="263" customFormat="1" ht="41.25" customHeight="1">
      <c r="A12" s="9" t="s">
        <v>62</v>
      </c>
      <c r="B12" s="17">
        <f t="shared" si="0"/>
        <v>47.6</v>
      </c>
      <c r="C12" s="219">
        <f t="shared" si="0"/>
        <v>2415.9</v>
      </c>
      <c r="D12" s="17">
        <v>40</v>
      </c>
      <c r="E12" s="306">
        <v>2154.9</v>
      </c>
      <c r="F12" s="213">
        <v>6216.2</v>
      </c>
      <c r="G12" s="185">
        <v>0</v>
      </c>
      <c r="H12" s="185">
        <v>0</v>
      </c>
      <c r="I12" s="185">
        <v>0</v>
      </c>
      <c r="J12" s="20">
        <v>6.2</v>
      </c>
      <c r="K12" s="183">
        <v>199.6</v>
      </c>
      <c r="L12" s="16">
        <v>4355.6</v>
      </c>
      <c r="M12" s="15"/>
      <c r="N12" s="18">
        <v>1.4</v>
      </c>
      <c r="O12" s="261">
        <v>61.4</v>
      </c>
      <c r="P12" s="264">
        <v>4386</v>
      </c>
      <c r="Q12" s="17">
        <f t="shared" si="1"/>
        <v>40</v>
      </c>
      <c r="R12" s="219">
        <f t="shared" si="1"/>
        <v>3561</v>
      </c>
      <c r="S12" s="219">
        <v>40</v>
      </c>
      <c r="T12" s="306">
        <v>3561</v>
      </c>
      <c r="U12" s="264">
        <v>8902.4</v>
      </c>
      <c r="V12" s="185">
        <v>0</v>
      </c>
      <c r="W12" s="185">
        <v>0</v>
      </c>
      <c r="X12" s="185">
        <v>0</v>
      </c>
    </row>
    <row r="13" spans="1:24" s="263" customFormat="1" ht="41.25" customHeight="1">
      <c r="A13" s="9" t="s">
        <v>63</v>
      </c>
      <c r="B13" s="17">
        <f t="shared" si="0"/>
        <v>13.2</v>
      </c>
      <c r="C13" s="219">
        <f t="shared" si="0"/>
        <v>914.2</v>
      </c>
      <c r="D13" s="302">
        <v>13</v>
      </c>
      <c r="E13" s="306">
        <v>902.2</v>
      </c>
      <c r="F13" s="213">
        <v>6950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5"/>
      <c r="N13" s="20">
        <v>0.2</v>
      </c>
      <c r="O13" s="20">
        <v>12</v>
      </c>
      <c r="P13" s="418">
        <v>6000</v>
      </c>
      <c r="Q13" s="17">
        <f t="shared" si="1"/>
        <v>10</v>
      </c>
      <c r="R13" s="219">
        <f t="shared" si="1"/>
        <v>535.2</v>
      </c>
      <c r="S13" s="230">
        <v>10</v>
      </c>
      <c r="T13" s="306">
        <v>535.2</v>
      </c>
      <c r="U13" s="265">
        <v>5352</v>
      </c>
      <c r="V13" s="185">
        <v>0</v>
      </c>
      <c r="W13" s="185">
        <v>0</v>
      </c>
      <c r="X13" s="185">
        <v>0</v>
      </c>
    </row>
    <row r="14" spans="1:24" s="263" customFormat="1" ht="41.25" customHeight="1">
      <c r="A14" s="9" t="s">
        <v>64</v>
      </c>
      <c r="B14" s="17">
        <f t="shared" si="0"/>
        <v>19.5</v>
      </c>
      <c r="C14" s="219">
        <f t="shared" si="0"/>
        <v>819.8</v>
      </c>
      <c r="D14" s="302">
        <v>4.5</v>
      </c>
      <c r="E14" s="306">
        <v>270</v>
      </c>
      <c r="F14" s="266">
        <v>6000</v>
      </c>
      <c r="G14" s="185">
        <v>0</v>
      </c>
      <c r="H14" s="185">
        <v>0</v>
      </c>
      <c r="I14" s="185">
        <v>0</v>
      </c>
      <c r="J14" s="183">
        <v>14.5</v>
      </c>
      <c r="K14" s="183">
        <v>523.8</v>
      </c>
      <c r="L14" s="195">
        <v>3612.4</v>
      </c>
      <c r="M14" s="15"/>
      <c r="N14" s="261">
        <v>0.5</v>
      </c>
      <c r="O14" s="261">
        <v>26</v>
      </c>
      <c r="P14" s="267">
        <v>5200</v>
      </c>
      <c r="Q14" s="17">
        <f t="shared" si="1"/>
        <v>0.6</v>
      </c>
      <c r="R14" s="219">
        <f t="shared" si="1"/>
        <v>22.8</v>
      </c>
      <c r="S14" s="306">
        <v>0.6</v>
      </c>
      <c r="T14" s="306">
        <v>22.8</v>
      </c>
      <c r="U14" s="267">
        <v>3800</v>
      </c>
      <c r="V14" s="185">
        <v>0</v>
      </c>
      <c r="W14" s="185">
        <v>0</v>
      </c>
      <c r="X14" s="185">
        <v>0</v>
      </c>
    </row>
    <row r="15" spans="1:24" s="263" customFormat="1" ht="41.25" customHeight="1">
      <c r="A15" s="9" t="s">
        <v>65</v>
      </c>
      <c r="B15" s="17">
        <f t="shared" si="0"/>
        <v>32.9</v>
      </c>
      <c r="C15" s="219">
        <f t="shared" si="0"/>
        <v>1403.7</v>
      </c>
      <c r="D15" s="302">
        <v>31.4</v>
      </c>
      <c r="E15" s="306">
        <v>1299.2</v>
      </c>
      <c r="F15" s="266">
        <v>4582.6</v>
      </c>
      <c r="G15" s="185">
        <v>0</v>
      </c>
      <c r="H15" s="185">
        <v>0</v>
      </c>
      <c r="I15" s="185">
        <v>0</v>
      </c>
      <c r="J15" s="183">
        <v>1.5</v>
      </c>
      <c r="K15" s="183">
        <v>104.5</v>
      </c>
      <c r="L15" s="195">
        <v>6969.7</v>
      </c>
      <c r="M15" s="15"/>
      <c r="N15" s="185">
        <v>0</v>
      </c>
      <c r="O15" s="185">
        <v>0</v>
      </c>
      <c r="P15" s="185">
        <v>0</v>
      </c>
      <c r="Q15" s="17">
        <f t="shared" si="1"/>
        <v>13.7</v>
      </c>
      <c r="R15" s="219">
        <f t="shared" si="1"/>
        <v>515.9</v>
      </c>
      <c r="S15" s="307">
        <v>13.7</v>
      </c>
      <c r="T15" s="306">
        <v>515.9</v>
      </c>
      <c r="U15" s="268">
        <v>3765.4</v>
      </c>
      <c r="V15" s="185">
        <v>0</v>
      </c>
      <c r="W15" s="185">
        <v>0</v>
      </c>
      <c r="X15" s="185">
        <v>0</v>
      </c>
    </row>
    <row r="16" spans="1:24" s="263" customFormat="1" ht="41.25" customHeight="1">
      <c r="A16" s="9" t="s">
        <v>66</v>
      </c>
      <c r="B16" s="17">
        <f t="shared" si="0"/>
        <v>3.1</v>
      </c>
      <c r="C16" s="219">
        <f t="shared" si="0"/>
        <v>37</v>
      </c>
      <c r="D16" s="302">
        <v>1.8</v>
      </c>
      <c r="E16" s="306">
        <v>30.200000000000003</v>
      </c>
      <c r="F16" s="266">
        <v>1620.4</v>
      </c>
      <c r="G16" s="185">
        <v>0</v>
      </c>
      <c r="H16" s="185">
        <v>0</v>
      </c>
      <c r="I16" s="185">
        <v>0</v>
      </c>
      <c r="J16" s="183">
        <v>1.3</v>
      </c>
      <c r="K16" s="183">
        <v>6.8</v>
      </c>
      <c r="L16" s="195">
        <v>519.5</v>
      </c>
      <c r="M16" s="15"/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</row>
    <row r="17" spans="1:24" s="263" customFormat="1" ht="41.25" customHeight="1">
      <c r="A17" s="9" t="s">
        <v>67</v>
      </c>
      <c r="B17" s="17">
        <f t="shared" si="0"/>
        <v>2.1</v>
      </c>
      <c r="C17" s="219">
        <f t="shared" si="0"/>
        <v>71.5</v>
      </c>
      <c r="D17" s="302">
        <v>0.6</v>
      </c>
      <c r="E17" s="306">
        <v>31.1</v>
      </c>
      <c r="F17" s="266">
        <v>5863</v>
      </c>
      <c r="G17" s="17">
        <v>0.4</v>
      </c>
      <c r="H17" s="17">
        <v>7.2</v>
      </c>
      <c r="I17" s="213">
        <v>1800</v>
      </c>
      <c r="J17" s="20">
        <v>0.7</v>
      </c>
      <c r="K17" s="183">
        <v>7</v>
      </c>
      <c r="L17" s="19">
        <v>1217.4</v>
      </c>
      <c r="M17" s="15"/>
      <c r="N17" s="18">
        <v>0.4</v>
      </c>
      <c r="O17" s="261">
        <v>26.2</v>
      </c>
      <c r="P17" s="19">
        <v>6541.1</v>
      </c>
      <c r="Q17" s="17">
        <f>S17+V17</f>
        <v>7.5</v>
      </c>
      <c r="R17" s="219">
        <f>T17+W17</f>
        <v>218.9</v>
      </c>
      <c r="S17" s="306">
        <v>7.5</v>
      </c>
      <c r="T17" s="306">
        <v>218.9</v>
      </c>
      <c r="U17" s="267">
        <v>3184</v>
      </c>
      <c r="V17" s="185">
        <v>0</v>
      </c>
      <c r="W17" s="185">
        <v>0</v>
      </c>
      <c r="X17" s="185">
        <v>0</v>
      </c>
    </row>
    <row r="18" spans="1:24" s="263" customFormat="1" ht="41.25" customHeight="1" thickBot="1">
      <c r="A18" s="10" t="s">
        <v>68</v>
      </c>
      <c r="B18" s="419">
        <f t="shared" si="0"/>
        <v>1.2</v>
      </c>
      <c r="C18" s="220">
        <f t="shared" si="0"/>
        <v>73.5</v>
      </c>
      <c r="D18" s="155">
        <v>1.2</v>
      </c>
      <c r="E18" s="220">
        <v>73.5</v>
      </c>
      <c r="F18" s="214">
        <v>6128.1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/>
      <c r="M18" s="15"/>
      <c r="N18" s="186">
        <v>0</v>
      </c>
      <c r="O18" s="186">
        <v>0</v>
      </c>
      <c r="P18" s="186">
        <v>0</v>
      </c>
      <c r="Q18" s="155">
        <f>S18+V18</f>
        <v>1</v>
      </c>
      <c r="R18" s="220">
        <f>T18+W18</f>
        <v>45.8</v>
      </c>
      <c r="S18" s="220">
        <v>1</v>
      </c>
      <c r="T18" s="220">
        <v>45.8</v>
      </c>
      <c r="U18" s="269">
        <v>4577.1</v>
      </c>
      <c r="V18" s="186">
        <v>0</v>
      </c>
      <c r="W18" s="186">
        <v>0</v>
      </c>
      <c r="X18" s="186">
        <v>0</v>
      </c>
    </row>
    <row r="19" spans="1:16" s="96" customFormat="1" ht="12" customHeight="1" thickTop="1">
      <c r="A19" s="50" t="s">
        <v>113</v>
      </c>
      <c r="B19" s="32"/>
      <c r="C19" s="32"/>
      <c r="D19" s="32"/>
      <c r="E19" s="32"/>
      <c r="F19" s="105"/>
      <c r="G19" s="32"/>
      <c r="H19" s="105"/>
      <c r="I19" s="106"/>
      <c r="J19" s="105"/>
      <c r="K19" s="105"/>
      <c r="L19" s="105"/>
      <c r="M19" s="105"/>
      <c r="N19" s="32"/>
      <c r="O19" s="32"/>
      <c r="P19" s="105"/>
    </row>
    <row r="20" spans="1:24" ht="13.5">
      <c r="A20" s="35"/>
      <c r="B20" s="64"/>
      <c r="C20" s="158"/>
      <c r="D20" s="64"/>
      <c r="E20" s="158"/>
      <c r="F20" s="64"/>
      <c r="G20" s="64"/>
      <c r="H20" s="158"/>
      <c r="I20" s="64"/>
      <c r="J20" s="64"/>
      <c r="K20" s="158"/>
      <c r="L20" s="64"/>
      <c r="N20" s="64"/>
      <c r="O20" s="158"/>
      <c r="P20" s="64"/>
      <c r="Q20" s="64"/>
      <c r="R20" s="158"/>
      <c r="S20" s="64"/>
      <c r="T20" s="158"/>
      <c r="U20" s="158"/>
      <c r="V20" s="158"/>
      <c r="W20" s="158"/>
      <c r="X20" s="158"/>
    </row>
    <row r="21" spans="1:24" ht="13.5">
      <c r="A21" s="35"/>
      <c r="B21" s="64"/>
      <c r="C21" s="158"/>
      <c r="D21" s="64"/>
      <c r="E21" s="158"/>
      <c r="F21" s="64"/>
      <c r="G21" s="64"/>
      <c r="H21" s="158"/>
      <c r="I21" s="64"/>
      <c r="J21" s="64"/>
      <c r="K21" s="158"/>
      <c r="L21" s="64"/>
      <c r="N21" s="64"/>
      <c r="O21" s="158"/>
      <c r="P21" s="64"/>
      <c r="Q21" s="64"/>
      <c r="R21" s="158"/>
      <c r="S21" s="64"/>
      <c r="T21" s="158"/>
      <c r="U21" s="158"/>
      <c r="V21" s="158"/>
      <c r="W21" s="158"/>
      <c r="X21" s="158"/>
    </row>
    <row r="22" spans="1:24" ht="13.5">
      <c r="A22" s="35"/>
      <c r="B22" s="64"/>
      <c r="C22" s="158"/>
      <c r="D22" s="64"/>
      <c r="E22" s="158"/>
      <c r="F22" s="64"/>
      <c r="G22" s="64"/>
      <c r="H22" s="158"/>
      <c r="I22" s="64"/>
      <c r="J22" s="64"/>
      <c r="K22" s="158"/>
      <c r="L22" s="64"/>
      <c r="N22" s="64"/>
      <c r="O22" s="158"/>
      <c r="P22" s="64"/>
      <c r="Q22" s="64"/>
      <c r="R22" s="158"/>
      <c r="S22" s="64"/>
      <c r="T22" s="158"/>
      <c r="U22" s="158"/>
      <c r="V22" s="158"/>
      <c r="W22" s="158"/>
      <c r="X22" s="158"/>
    </row>
  </sheetData>
  <sheetProtection/>
  <mergeCells count="10">
    <mergeCell ref="A1:L1"/>
    <mergeCell ref="D4:F4"/>
    <mergeCell ref="V4:X4"/>
    <mergeCell ref="S4:U4"/>
    <mergeCell ref="B3:L3"/>
    <mergeCell ref="N3:P3"/>
    <mergeCell ref="Q3:X3"/>
    <mergeCell ref="N4:P4"/>
    <mergeCell ref="N1:X1"/>
    <mergeCell ref="J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7">
      <selection activeCell="P11" sqref="P11"/>
    </sheetView>
  </sheetViews>
  <sheetFormatPr defaultColWidth="8.88671875" defaultRowHeight="13.5"/>
  <cols>
    <col min="1" max="1" width="14.5546875" style="6" customWidth="1"/>
    <col min="2" max="2" width="8.4453125" style="60" customWidth="1"/>
    <col min="3" max="3" width="8.4453125" style="61" customWidth="1"/>
    <col min="4" max="4" width="8.4453125" style="60" customWidth="1"/>
    <col min="5" max="5" width="8.4453125" style="61" customWidth="1"/>
    <col min="6" max="7" width="8.4453125" style="60" customWidth="1"/>
    <col min="8" max="8" width="8.4453125" style="61" customWidth="1"/>
    <col min="9" max="9" width="8.4453125" style="60" customWidth="1"/>
    <col min="10" max="10" width="1.4375" style="156" customWidth="1"/>
    <col min="11" max="11" width="11.88671875" style="60" customWidth="1"/>
    <col min="12" max="12" width="11.88671875" style="61" customWidth="1"/>
    <col min="13" max="13" width="11.88671875" style="60" customWidth="1"/>
    <col min="14" max="15" width="11.88671875" style="61" customWidth="1"/>
    <col min="16" max="16" width="11.88671875" style="60" customWidth="1"/>
    <col min="17" max="16384" width="8.88671875" style="35" customWidth="1"/>
  </cols>
  <sheetData>
    <row r="1" spans="1:21" s="154" customFormat="1" ht="45" customHeight="1">
      <c r="A1" s="558" t="s">
        <v>176</v>
      </c>
      <c r="B1" s="558"/>
      <c r="C1" s="558"/>
      <c r="D1" s="558"/>
      <c r="E1" s="558"/>
      <c r="F1" s="558"/>
      <c r="G1" s="558"/>
      <c r="H1" s="558"/>
      <c r="I1" s="558"/>
      <c r="J1" s="169"/>
      <c r="K1" s="575" t="s">
        <v>177</v>
      </c>
      <c r="L1" s="575"/>
      <c r="M1" s="575"/>
      <c r="N1" s="575"/>
      <c r="O1" s="575"/>
      <c r="P1" s="575"/>
      <c r="Q1" s="201"/>
      <c r="R1" s="201"/>
      <c r="S1" s="201"/>
      <c r="T1" s="201"/>
      <c r="U1" s="201"/>
    </row>
    <row r="2" spans="1:16" s="14" customFormat="1" ht="25.5" customHeight="1" thickBot="1">
      <c r="A2" s="11" t="s">
        <v>133</v>
      </c>
      <c r="B2" s="56"/>
      <c r="C2" s="57"/>
      <c r="D2" s="56"/>
      <c r="E2" s="56"/>
      <c r="F2" s="56"/>
      <c r="G2" s="56"/>
      <c r="H2" s="57"/>
      <c r="I2" s="56"/>
      <c r="J2" s="50"/>
      <c r="K2" s="56"/>
      <c r="L2" s="57"/>
      <c r="M2" s="56"/>
      <c r="N2" s="57"/>
      <c r="O2" s="57"/>
      <c r="P2" s="46" t="s">
        <v>134</v>
      </c>
    </row>
    <row r="3" spans="1:16" s="13" customFormat="1" ht="16.5" customHeight="1" thickTop="1">
      <c r="A3" s="66" t="s">
        <v>96</v>
      </c>
      <c r="B3" s="569" t="s">
        <v>178</v>
      </c>
      <c r="C3" s="597"/>
      <c r="D3" s="597"/>
      <c r="E3" s="597"/>
      <c r="F3" s="597"/>
      <c r="G3" s="597"/>
      <c r="H3" s="597"/>
      <c r="I3" s="597"/>
      <c r="J3" s="15"/>
      <c r="K3" s="597"/>
      <c r="L3" s="597"/>
      <c r="M3" s="597"/>
      <c r="N3" s="597"/>
      <c r="O3" s="597"/>
      <c r="P3" s="597"/>
    </row>
    <row r="4" spans="1:16" s="13" customFormat="1" ht="15.75" customHeight="1">
      <c r="A4" s="7" t="s">
        <v>97</v>
      </c>
      <c r="B4" s="93" t="s">
        <v>155</v>
      </c>
      <c r="C4" s="83" t="s">
        <v>9</v>
      </c>
      <c r="D4" s="598" t="s">
        <v>179</v>
      </c>
      <c r="E4" s="599"/>
      <c r="F4" s="600"/>
      <c r="G4" s="602" t="s">
        <v>61</v>
      </c>
      <c r="H4" s="602"/>
      <c r="I4" s="602"/>
      <c r="J4" s="15"/>
      <c r="K4" s="599" t="s">
        <v>180</v>
      </c>
      <c r="L4" s="599"/>
      <c r="M4" s="599"/>
      <c r="N4" s="599" t="s">
        <v>181</v>
      </c>
      <c r="O4" s="599"/>
      <c r="P4" s="599"/>
    </row>
    <row r="5" spans="1:16" s="13" customFormat="1" ht="15.75" customHeight="1">
      <c r="A5" s="7" t="s">
        <v>98</v>
      </c>
      <c r="B5" s="101"/>
      <c r="C5" s="15"/>
      <c r="D5" s="93" t="s">
        <v>161</v>
      </c>
      <c r="E5" s="84" t="s">
        <v>9</v>
      </c>
      <c r="F5" s="114"/>
      <c r="G5" s="72" t="s">
        <v>161</v>
      </c>
      <c r="H5" s="84" t="s">
        <v>9</v>
      </c>
      <c r="I5" s="136"/>
      <c r="J5" s="15"/>
      <c r="K5" s="72" t="s">
        <v>161</v>
      </c>
      <c r="L5" s="84" t="s">
        <v>9</v>
      </c>
      <c r="M5" s="136"/>
      <c r="N5" s="72" t="s">
        <v>161</v>
      </c>
      <c r="O5" s="84" t="s">
        <v>9</v>
      </c>
      <c r="P5" s="136"/>
    </row>
    <row r="6" spans="1:16" s="13" customFormat="1" ht="15.75" customHeight="1">
      <c r="A6" s="74" t="s">
        <v>59</v>
      </c>
      <c r="B6" s="67" t="s">
        <v>6</v>
      </c>
      <c r="C6" s="86" t="s">
        <v>7</v>
      </c>
      <c r="D6" s="67" t="s">
        <v>6</v>
      </c>
      <c r="E6" s="86" t="s">
        <v>7</v>
      </c>
      <c r="F6" s="149" t="s">
        <v>149</v>
      </c>
      <c r="G6" s="67" t="s">
        <v>6</v>
      </c>
      <c r="H6" s="88" t="s">
        <v>7</v>
      </c>
      <c r="I6" s="150" t="s">
        <v>149</v>
      </c>
      <c r="J6" s="15"/>
      <c r="K6" s="67" t="s">
        <v>6</v>
      </c>
      <c r="L6" s="86" t="s">
        <v>7</v>
      </c>
      <c r="M6" s="150" t="s">
        <v>149</v>
      </c>
      <c r="N6" s="67" t="s">
        <v>6</v>
      </c>
      <c r="O6" s="86" t="s">
        <v>7</v>
      </c>
      <c r="P6" s="150" t="s">
        <v>149</v>
      </c>
    </row>
    <row r="7" spans="1:19" s="14" customFormat="1" ht="41.25" customHeight="1">
      <c r="A7" s="7">
        <v>2009</v>
      </c>
      <c r="B7" s="22">
        <v>400.2</v>
      </c>
      <c r="C7" s="124">
        <v>790.4</v>
      </c>
      <c r="D7" s="180">
        <v>372</v>
      </c>
      <c r="E7" s="180">
        <v>752</v>
      </c>
      <c r="F7" s="180">
        <v>1992.2857142857142</v>
      </c>
      <c r="G7" s="180">
        <v>0.8999999999999999</v>
      </c>
      <c r="H7" s="180">
        <v>7.4</v>
      </c>
      <c r="I7" s="181">
        <v>3565</v>
      </c>
      <c r="J7" s="151"/>
      <c r="K7" s="180">
        <v>19.5</v>
      </c>
      <c r="L7" s="180">
        <v>23.1</v>
      </c>
      <c r="M7" s="180">
        <v>1283.142857142857</v>
      </c>
      <c r="N7" s="180">
        <v>7.799999999999999</v>
      </c>
      <c r="O7" s="180">
        <v>7.9</v>
      </c>
      <c r="P7" s="181">
        <v>1046</v>
      </c>
      <c r="Q7" s="151"/>
      <c r="R7" s="151"/>
      <c r="S7" s="28"/>
    </row>
    <row r="8" spans="1:19" s="14" customFormat="1" ht="41.25" customHeight="1">
      <c r="A8" s="7">
        <v>2010</v>
      </c>
      <c r="B8" s="22">
        <v>250.76</v>
      </c>
      <c r="C8" s="22">
        <v>697.3</v>
      </c>
      <c r="D8" s="180">
        <v>232.6</v>
      </c>
      <c r="E8" s="180">
        <v>477.03</v>
      </c>
      <c r="F8" s="180">
        <v>2050</v>
      </c>
      <c r="G8" s="180" t="s">
        <v>60</v>
      </c>
      <c r="H8" s="180" t="s">
        <v>60</v>
      </c>
      <c r="I8" s="270" t="s">
        <v>60</v>
      </c>
      <c r="J8" s="151"/>
      <c r="K8" s="180">
        <v>12.16</v>
      </c>
      <c r="L8" s="180">
        <v>148</v>
      </c>
      <c r="M8" s="180">
        <v>1213</v>
      </c>
      <c r="N8" s="180">
        <v>6.000000000000001</v>
      </c>
      <c r="O8" s="180">
        <v>72.27</v>
      </c>
      <c r="P8" s="181">
        <v>1205</v>
      </c>
      <c r="Q8" s="151"/>
      <c r="R8" s="151"/>
      <c r="S8" s="28"/>
    </row>
    <row r="9" spans="1:19" s="14" customFormat="1" ht="41.25" customHeight="1">
      <c r="A9" s="7">
        <v>2011</v>
      </c>
      <c r="B9" s="22">
        <v>208.51000000000002</v>
      </c>
      <c r="C9" s="230">
        <v>2322.8100000000004</v>
      </c>
      <c r="D9" s="180">
        <v>177.31</v>
      </c>
      <c r="E9" s="180">
        <v>1397.97</v>
      </c>
      <c r="F9" s="181">
        <v>788</v>
      </c>
      <c r="G9" s="180">
        <v>17.4</v>
      </c>
      <c r="H9" s="180">
        <v>729</v>
      </c>
      <c r="I9" s="181">
        <v>4189</v>
      </c>
      <c r="J9" s="180"/>
      <c r="K9" s="270" t="s">
        <v>60</v>
      </c>
      <c r="L9" s="270" t="s">
        <v>60</v>
      </c>
      <c r="M9" s="270" t="s">
        <v>60</v>
      </c>
      <c r="N9" s="180">
        <v>13.799999999999999</v>
      </c>
      <c r="O9" s="180">
        <v>195.84</v>
      </c>
      <c r="P9" s="181">
        <v>1418</v>
      </c>
      <c r="Q9" s="151"/>
      <c r="R9" s="151"/>
      <c r="S9" s="28"/>
    </row>
    <row r="10" spans="1:19" s="14" customFormat="1" ht="41.25" customHeight="1">
      <c r="A10" s="7">
        <v>2012</v>
      </c>
      <c r="B10" s="22">
        <v>242.77999999999997</v>
      </c>
      <c r="C10" s="22">
        <v>2577.8402</v>
      </c>
      <c r="D10" s="180">
        <v>215.63</v>
      </c>
      <c r="E10" s="180">
        <v>1789.1290000000001</v>
      </c>
      <c r="F10" s="213">
        <v>820</v>
      </c>
      <c r="G10" s="180">
        <v>14.88</v>
      </c>
      <c r="H10" s="180">
        <v>663.6824</v>
      </c>
      <c r="I10" s="213">
        <v>4326.571428571428</v>
      </c>
      <c r="J10" s="180"/>
      <c r="K10" s="180">
        <v>0.9199999999999999</v>
      </c>
      <c r="L10" s="180">
        <v>9.6984</v>
      </c>
      <c r="M10" s="213">
        <v>304.57142857142856</v>
      </c>
      <c r="N10" s="180">
        <v>11.35</v>
      </c>
      <c r="O10" s="180">
        <v>115.3304</v>
      </c>
      <c r="P10" s="213">
        <v>1274.4285714285713</v>
      </c>
      <c r="Q10" s="151"/>
      <c r="R10" s="151"/>
      <c r="S10" s="28"/>
    </row>
    <row r="11" spans="1:19" s="14" customFormat="1" ht="41.25" customHeight="1">
      <c r="A11" s="8">
        <v>2013</v>
      </c>
      <c r="B11" s="125">
        <f aca="true" t="shared" si="0" ref="B11:C18">SUM(D11,G11,K11,N11)</f>
        <v>151.1</v>
      </c>
      <c r="C11" s="227">
        <f t="shared" si="0"/>
        <v>2646.1</v>
      </c>
      <c r="D11" s="25">
        <v>131</v>
      </c>
      <c r="E11" s="25">
        <v>1958.5</v>
      </c>
      <c r="F11" s="217">
        <v>1495</v>
      </c>
      <c r="G11" s="25">
        <v>11</v>
      </c>
      <c r="H11" s="25">
        <v>485.7</v>
      </c>
      <c r="I11" s="217">
        <v>4415</v>
      </c>
      <c r="J11" s="25"/>
      <c r="K11" s="270" t="s">
        <v>60</v>
      </c>
      <c r="L11" s="270" t="s">
        <v>60</v>
      </c>
      <c r="M11" s="270" t="s">
        <v>60</v>
      </c>
      <c r="N11" s="25">
        <v>9.1</v>
      </c>
      <c r="O11" s="25">
        <v>201.9</v>
      </c>
      <c r="P11" s="217">
        <v>2218</v>
      </c>
      <c r="Q11" s="151"/>
      <c r="R11" s="151"/>
      <c r="S11" s="28"/>
    </row>
    <row r="12" spans="1:19" s="14" customFormat="1" ht="41.25" customHeight="1">
      <c r="A12" s="9" t="s">
        <v>124</v>
      </c>
      <c r="B12" s="22">
        <f t="shared" si="0"/>
        <v>20</v>
      </c>
      <c r="C12" s="230">
        <f t="shared" si="0"/>
        <v>188.2</v>
      </c>
      <c r="D12" s="180">
        <v>18.3</v>
      </c>
      <c r="E12" s="261">
        <v>103.2</v>
      </c>
      <c r="F12" s="181">
        <v>564</v>
      </c>
      <c r="G12" s="180">
        <v>1.7</v>
      </c>
      <c r="H12" s="261">
        <v>85</v>
      </c>
      <c r="I12" s="181">
        <v>5000</v>
      </c>
      <c r="J12" s="151"/>
      <c r="K12" s="270" t="s">
        <v>60</v>
      </c>
      <c r="L12" s="270" t="s">
        <v>60</v>
      </c>
      <c r="M12" s="270" t="s">
        <v>60</v>
      </c>
      <c r="N12" s="270" t="s">
        <v>60</v>
      </c>
      <c r="O12" s="270" t="s">
        <v>60</v>
      </c>
      <c r="P12" s="270" t="s">
        <v>60</v>
      </c>
      <c r="Q12" s="151"/>
      <c r="R12" s="151"/>
      <c r="S12" s="28"/>
    </row>
    <row r="13" spans="1:19" s="14" customFormat="1" ht="41.25" customHeight="1">
      <c r="A13" s="9" t="s">
        <v>125</v>
      </c>
      <c r="B13" s="22">
        <f t="shared" si="0"/>
        <v>97.4</v>
      </c>
      <c r="C13" s="230">
        <f t="shared" si="0"/>
        <v>2298.2999999999997</v>
      </c>
      <c r="D13" s="271">
        <v>82.5</v>
      </c>
      <c r="E13" s="261">
        <v>1758</v>
      </c>
      <c r="F13" s="23">
        <v>2130.9</v>
      </c>
      <c r="G13" s="180">
        <v>7.9</v>
      </c>
      <c r="H13" s="261">
        <v>397.7</v>
      </c>
      <c r="I13" s="181">
        <v>5033.6</v>
      </c>
      <c r="J13" s="151"/>
      <c r="K13" s="270" t="s">
        <v>60</v>
      </c>
      <c r="L13" s="270" t="s">
        <v>60</v>
      </c>
      <c r="M13" s="270" t="s">
        <v>60</v>
      </c>
      <c r="N13" s="271">
        <v>7</v>
      </c>
      <c r="O13" s="261">
        <v>142.6</v>
      </c>
      <c r="P13" s="23">
        <v>2037.7</v>
      </c>
      <c r="Q13" s="151"/>
      <c r="R13" s="151"/>
      <c r="S13" s="28"/>
    </row>
    <row r="14" spans="1:19" s="14" customFormat="1" ht="41.25" customHeight="1">
      <c r="A14" s="9" t="s">
        <v>126</v>
      </c>
      <c r="B14" s="22">
        <f t="shared" si="0"/>
        <v>5.6000000000000005</v>
      </c>
      <c r="C14" s="230">
        <f t="shared" si="0"/>
        <v>9.7</v>
      </c>
      <c r="D14" s="180">
        <v>3</v>
      </c>
      <c r="E14" s="261">
        <v>6.1</v>
      </c>
      <c r="F14" s="181">
        <v>204</v>
      </c>
      <c r="G14" s="180">
        <v>1.4</v>
      </c>
      <c r="H14" s="261">
        <v>3</v>
      </c>
      <c r="I14" s="181">
        <v>214.3</v>
      </c>
      <c r="J14" s="151"/>
      <c r="K14" s="270" t="s">
        <v>60</v>
      </c>
      <c r="L14" s="270" t="s">
        <v>60</v>
      </c>
      <c r="M14" s="270" t="s">
        <v>60</v>
      </c>
      <c r="N14" s="271">
        <v>1.2</v>
      </c>
      <c r="O14" s="261">
        <v>0.6</v>
      </c>
      <c r="P14" s="23">
        <v>50</v>
      </c>
      <c r="Q14" s="151"/>
      <c r="R14" s="151"/>
      <c r="S14" s="28"/>
    </row>
    <row r="15" spans="1:19" s="14" customFormat="1" ht="41.25" customHeight="1">
      <c r="A15" s="9" t="s">
        <v>127</v>
      </c>
      <c r="B15" s="22">
        <f t="shared" si="0"/>
        <v>1.3</v>
      </c>
      <c r="C15" s="230">
        <f t="shared" si="0"/>
        <v>81.8</v>
      </c>
      <c r="D15" s="271">
        <v>0.9</v>
      </c>
      <c r="E15" s="261">
        <v>25</v>
      </c>
      <c r="F15" s="23">
        <v>2777.8</v>
      </c>
      <c r="G15" s="270" t="s">
        <v>60</v>
      </c>
      <c r="H15" s="270" t="s">
        <v>60</v>
      </c>
      <c r="I15" s="270" t="s">
        <v>60</v>
      </c>
      <c r="J15" s="151"/>
      <c r="K15" s="270" t="s">
        <v>60</v>
      </c>
      <c r="L15" s="270" t="s">
        <v>60</v>
      </c>
      <c r="M15" s="270" t="s">
        <v>60</v>
      </c>
      <c r="N15" s="271">
        <v>0.4</v>
      </c>
      <c r="O15" s="261">
        <v>56.8</v>
      </c>
      <c r="P15" s="23">
        <v>14200</v>
      </c>
      <c r="Q15" s="151"/>
      <c r="R15" s="151"/>
      <c r="S15" s="28"/>
    </row>
    <row r="16" spans="1:19" s="14" customFormat="1" ht="41.25" customHeight="1">
      <c r="A16" s="9" t="s">
        <v>128</v>
      </c>
      <c r="B16" s="22">
        <f t="shared" si="0"/>
        <v>5.9</v>
      </c>
      <c r="C16" s="230">
        <f t="shared" si="0"/>
        <v>9.1</v>
      </c>
      <c r="D16" s="271">
        <v>5.9</v>
      </c>
      <c r="E16" s="261">
        <v>9.1</v>
      </c>
      <c r="F16" s="23">
        <v>154.8</v>
      </c>
      <c r="G16" s="270" t="s">
        <v>60</v>
      </c>
      <c r="H16" s="270" t="s">
        <v>60</v>
      </c>
      <c r="I16" s="270" t="s">
        <v>60</v>
      </c>
      <c r="J16" s="151"/>
      <c r="K16" s="270" t="s">
        <v>60</v>
      </c>
      <c r="L16" s="270" t="s">
        <v>60</v>
      </c>
      <c r="M16" s="270" t="s">
        <v>60</v>
      </c>
      <c r="N16" s="270" t="s">
        <v>60</v>
      </c>
      <c r="O16" s="270" t="s">
        <v>60</v>
      </c>
      <c r="P16" s="270" t="s">
        <v>60</v>
      </c>
      <c r="Q16" s="151"/>
      <c r="R16" s="151"/>
      <c r="S16" s="28"/>
    </row>
    <row r="17" spans="1:19" s="14" customFormat="1" ht="41.25" customHeight="1">
      <c r="A17" s="9" t="s">
        <v>129</v>
      </c>
      <c r="B17" s="22">
        <f t="shared" si="0"/>
        <v>11.5</v>
      </c>
      <c r="C17" s="230">
        <f t="shared" si="0"/>
        <v>31.7</v>
      </c>
      <c r="D17" s="180">
        <v>11</v>
      </c>
      <c r="E17" s="261">
        <v>29.8</v>
      </c>
      <c r="F17" s="181">
        <v>271.1</v>
      </c>
      <c r="G17" s="270" t="s">
        <v>60</v>
      </c>
      <c r="H17" s="270" t="s">
        <v>60</v>
      </c>
      <c r="I17" s="270" t="s">
        <v>60</v>
      </c>
      <c r="J17" s="151"/>
      <c r="K17" s="270" t="s">
        <v>60</v>
      </c>
      <c r="L17" s="270" t="s">
        <v>60</v>
      </c>
      <c r="M17" s="270" t="s">
        <v>60</v>
      </c>
      <c r="N17" s="271">
        <v>0.5</v>
      </c>
      <c r="O17" s="261">
        <v>1.9</v>
      </c>
      <c r="P17" s="23">
        <v>350</v>
      </c>
      <c r="Q17" s="151"/>
      <c r="R17" s="151"/>
      <c r="S17" s="28"/>
    </row>
    <row r="18" spans="1:19" s="14" customFormat="1" ht="41.25" customHeight="1" thickBot="1">
      <c r="A18" s="10" t="s">
        <v>130</v>
      </c>
      <c r="B18" s="202">
        <f t="shared" si="0"/>
        <v>9</v>
      </c>
      <c r="C18" s="233">
        <f t="shared" si="0"/>
        <v>27.3</v>
      </c>
      <c r="D18" s="272">
        <v>9</v>
      </c>
      <c r="E18" s="188">
        <v>27.3</v>
      </c>
      <c r="F18" s="24">
        <v>303.8</v>
      </c>
      <c r="G18" s="186">
        <v>0</v>
      </c>
      <c r="H18" s="186">
        <v>0</v>
      </c>
      <c r="I18" s="186">
        <v>0</v>
      </c>
      <c r="J18" s="151"/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51"/>
      <c r="R18" s="151"/>
      <c r="S18" s="28"/>
    </row>
    <row r="19" spans="1:16" s="96" customFormat="1" ht="12" customHeight="1" thickTop="1">
      <c r="A19" s="50" t="s">
        <v>113</v>
      </c>
      <c r="B19" s="32"/>
      <c r="C19" s="32"/>
      <c r="D19" s="32"/>
      <c r="E19" s="32"/>
      <c r="F19" s="105"/>
      <c r="G19" s="32"/>
      <c r="H19" s="105"/>
      <c r="I19" s="106"/>
      <c r="J19" s="105"/>
      <c r="K19" s="105"/>
      <c r="L19" s="105"/>
      <c r="M19" s="105"/>
      <c r="N19" s="32"/>
      <c r="O19" s="32"/>
      <c r="P19" s="105"/>
    </row>
    <row r="20" spans="1:16" ht="13.5">
      <c r="A20" s="35"/>
      <c r="B20" s="65"/>
      <c r="C20" s="65"/>
      <c r="D20" s="65"/>
      <c r="E20" s="65"/>
      <c r="F20" s="65"/>
      <c r="G20" s="153"/>
      <c r="H20" s="65"/>
      <c r="I20" s="65"/>
      <c r="J20" s="62"/>
      <c r="K20" s="65"/>
      <c r="L20" s="65"/>
      <c r="M20" s="65"/>
      <c r="N20" s="65"/>
      <c r="O20" s="65"/>
      <c r="P20" s="65"/>
    </row>
    <row r="21" spans="1:16" ht="13.5">
      <c r="A21" s="35"/>
      <c r="B21" s="65"/>
      <c r="C21" s="65"/>
      <c r="D21" s="65"/>
      <c r="E21" s="65"/>
      <c r="F21" s="65"/>
      <c r="G21" s="153"/>
      <c r="H21" s="65"/>
      <c r="I21" s="65"/>
      <c r="J21" s="62"/>
      <c r="K21" s="65"/>
      <c r="L21" s="65"/>
      <c r="M21" s="65"/>
      <c r="N21" s="65"/>
      <c r="O21" s="65"/>
      <c r="P21" s="65"/>
    </row>
    <row r="22" spans="1:16" ht="13.5">
      <c r="A22" s="35"/>
      <c r="B22" s="65"/>
      <c r="C22" s="65"/>
      <c r="D22" s="65"/>
      <c r="E22" s="65"/>
      <c r="F22" s="65"/>
      <c r="G22" s="153"/>
      <c r="H22" s="65"/>
      <c r="I22" s="65"/>
      <c r="J22" s="62"/>
      <c r="K22" s="65"/>
      <c r="L22" s="65"/>
      <c r="M22" s="65"/>
      <c r="N22" s="65"/>
      <c r="O22" s="65"/>
      <c r="P22" s="65"/>
    </row>
    <row r="23" spans="1:16" ht="13.5">
      <c r="A23" s="35"/>
      <c r="B23" s="65"/>
      <c r="C23" s="65"/>
      <c r="D23" s="65"/>
      <c r="E23" s="65"/>
      <c r="F23" s="65"/>
      <c r="G23" s="153"/>
      <c r="H23" s="65"/>
      <c r="I23" s="65"/>
      <c r="J23" s="62"/>
      <c r="K23" s="65"/>
      <c r="L23" s="65"/>
      <c r="M23" s="65"/>
      <c r="N23" s="65"/>
      <c r="O23" s="65"/>
      <c r="P23" s="65"/>
    </row>
    <row r="24" spans="1:16" ht="13.5">
      <c r="A24" s="35"/>
      <c r="B24" s="65"/>
      <c r="C24" s="65"/>
      <c r="D24" s="65"/>
      <c r="E24" s="65"/>
      <c r="F24" s="65"/>
      <c r="G24" s="153"/>
      <c r="H24" s="65"/>
      <c r="I24" s="65"/>
      <c r="J24" s="62"/>
      <c r="K24" s="65"/>
      <c r="L24" s="65"/>
      <c r="M24" s="65"/>
      <c r="N24" s="65"/>
      <c r="O24" s="65"/>
      <c r="P24" s="65"/>
    </row>
    <row r="25" spans="1:16" ht="13.5">
      <c r="A25" s="35"/>
      <c r="B25" s="65"/>
      <c r="C25" s="65"/>
      <c r="D25" s="65"/>
      <c r="E25" s="65"/>
      <c r="F25" s="65"/>
      <c r="G25" s="153"/>
      <c r="H25" s="65"/>
      <c r="I25" s="65"/>
      <c r="J25" s="62"/>
      <c r="K25" s="65"/>
      <c r="L25" s="65"/>
      <c r="M25" s="65"/>
      <c r="N25" s="65"/>
      <c r="O25" s="65"/>
      <c r="P25" s="65"/>
    </row>
    <row r="26" spans="1:16" ht="13.5">
      <c r="A26" s="35"/>
      <c r="B26" s="65"/>
      <c r="C26" s="65"/>
      <c r="D26" s="65"/>
      <c r="E26" s="65"/>
      <c r="F26" s="65"/>
      <c r="G26" s="153"/>
      <c r="H26" s="65"/>
      <c r="I26" s="65"/>
      <c r="J26" s="62"/>
      <c r="K26" s="65"/>
      <c r="L26" s="65"/>
      <c r="M26" s="65"/>
      <c r="N26" s="65"/>
      <c r="O26" s="65"/>
      <c r="P26" s="65"/>
    </row>
    <row r="27" spans="1:16" ht="13.5">
      <c r="A27" s="35"/>
      <c r="B27" s="65"/>
      <c r="C27" s="65"/>
      <c r="D27" s="65"/>
      <c r="E27" s="65"/>
      <c r="F27" s="65"/>
      <c r="G27" s="153"/>
      <c r="H27" s="65"/>
      <c r="I27" s="65"/>
      <c r="J27" s="62"/>
      <c r="K27" s="65"/>
      <c r="L27" s="65"/>
      <c r="M27" s="65"/>
      <c r="N27" s="65"/>
      <c r="O27" s="65"/>
      <c r="P27" s="65"/>
    </row>
    <row r="28" spans="1:16" ht="13.5">
      <c r="A28" s="35"/>
      <c r="B28" s="65"/>
      <c r="C28" s="65"/>
      <c r="D28" s="65"/>
      <c r="E28" s="65"/>
      <c r="F28" s="65"/>
      <c r="G28" s="153"/>
      <c r="H28" s="65"/>
      <c r="I28" s="65"/>
      <c r="J28" s="62"/>
      <c r="K28" s="65"/>
      <c r="L28" s="65"/>
      <c r="M28" s="65"/>
      <c r="N28" s="65"/>
      <c r="O28" s="65"/>
      <c r="P28" s="65"/>
    </row>
    <row r="29" spans="1:16" ht="13.5">
      <c r="A29" s="35"/>
      <c r="B29" s="65"/>
      <c r="C29" s="65"/>
      <c r="D29" s="65"/>
      <c r="E29" s="65"/>
      <c r="F29" s="65"/>
      <c r="G29" s="153"/>
      <c r="H29" s="65"/>
      <c r="I29" s="65"/>
      <c r="J29" s="62"/>
      <c r="K29" s="65"/>
      <c r="L29" s="65"/>
      <c r="M29" s="65"/>
      <c r="N29" s="65"/>
      <c r="O29" s="65"/>
      <c r="P29" s="65"/>
    </row>
    <row r="30" spans="1:16" ht="13.5">
      <c r="A30" s="35"/>
      <c r="B30" s="65"/>
      <c r="C30" s="65"/>
      <c r="D30" s="65"/>
      <c r="E30" s="65"/>
      <c r="F30" s="65"/>
      <c r="G30" s="153"/>
      <c r="H30" s="65"/>
      <c r="I30" s="65"/>
      <c r="J30" s="62"/>
      <c r="K30" s="65"/>
      <c r="L30" s="65"/>
      <c r="M30" s="65"/>
      <c r="N30" s="65"/>
      <c r="O30" s="65"/>
      <c r="P30" s="65"/>
    </row>
    <row r="31" spans="1:16" ht="13.5">
      <c r="A31" s="35"/>
      <c r="B31" s="65"/>
      <c r="C31" s="65"/>
      <c r="D31" s="65"/>
      <c r="E31" s="65"/>
      <c r="F31" s="65"/>
      <c r="G31" s="153"/>
      <c r="H31" s="65"/>
      <c r="I31" s="65"/>
      <c r="J31" s="62"/>
      <c r="K31" s="65"/>
      <c r="L31" s="65"/>
      <c r="M31" s="65"/>
      <c r="N31" s="65"/>
      <c r="O31" s="65"/>
      <c r="P31" s="65"/>
    </row>
    <row r="32" spans="1:16" ht="13.5">
      <c r="A32" s="35"/>
      <c r="B32" s="65"/>
      <c r="C32" s="65"/>
      <c r="D32" s="65"/>
      <c r="E32" s="65"/>
      <c r="F32" s="65"/>
      <c r="G32" s="153"/>
      <c r="H32" s="65"/>
      <c r="I32" s="65"/>
      <c r="J32" s="62"/>
      <c r="K32" s="65"/>
      <c r="L32" s="65"/>
      <c r="M32" s="65"/>
      <c r="N32" s="65"/>
      <c r="O32" s="65"/>
      <c r="P32" s="65"/>
    </row>
    <row r="33" spans="1:16" ht="13.5">
      <c r="A33" s="35"/>
      <c r="B33" s="65"/>
      <c r="C33" s="65"/>
      <c r="D33" s="65"/>
      <c r="E33" s="65"/>
      <c r="F33" s="65"/>
      <c r="G33" s="65"/>
      <c r="H33" s="65"/>
      <c r="I33" s="65"/>
      <c r="J33" s="62"/>
      <c r="K33" s="65"/>
      <c r="L33" s="65"/>
      <c r="M33" s="65"/>
      <c r="N33" s="65"/>
      <c r="O33" s="65"/>
      <c r="P33" s="65"/>
    </row>
    <row r="34" spans="1:16" ht="13.5">
      <c r="A34" s="35"/>
      <c r="B34" s="65"/>
      <c r="C34" s="65"/>
      <c r="D34" s="65"/>
      <c r="E34" s="65"/>
      <c r="F34" s="65"/>
      <c r="G34" s="65"/>
      <c r="H34" s="65"/>
      <c r="I34" s="65"/>
      <c r="J34" s="62"/>
      <c r="K34" s="65"/>
      <c r="L34" s="65"/>
      <c r="M34" s="65"/>
      <c r="N34" s="65"/>
      <c r="O34" s="65"/>
      <c r="P34" s="65"/>
    </row>
    <row r="35" spans="1:16" ht="13.5">
      <c r="A35" s="35"/>
      <c r="B35" s="65"/>
      <c r="C35" s="65"/>
      <c r="D35" s="65"/>
      <c r="E35" s="65"/>
      <c r="F35" s="65"/>
      <c r="G35" s="65"/>
      <c r="H35" s="65"/>
      <c r="I35" s="65"/>
      <c r="J35" s="62"/>
      <c r="K35" s="65"/>
      <c r="L35" s="65"/>
      <c r="M35" s="65"/>
      <c r="N35" s="65"/>
      <c r="O35" s="65"/>
      <c r="P35" s="65"/>
    </row>
    <row r="36" spans="1:16" ht="13.5">
      <c r="A36" s="35"/>
      <c r="B36" s="65"/>
      <c r="C36" s="65"/>
      <c r="D36" s="65"/>
      <c r="E36" s="65"/>
      <c r="F36" s="65"/>
      <c r="G36" s="65"/>
      <c r="H36" s="65"/>
      <c r="I36" s="65"/>
      <c r="J36" s="62"/>
      <c r="K36" s="65"/>
      <c r="L36" s="65"/>
      <c r="M36" s="65"/>
      <c r="N36" s="65"/>
      <c r="O36" s="65"/>
      <c r="P36" s="65"/>
    </row>
    <row r="37" spans="1:16" ht="13.5">
      <c r="A37" s="35"/>
      <c r="B37" s="65"/>
      <c r="C37" s="65"/>
      <c r="D37" s="65"/>
      <c r="E37" s="65"/>
      <c r="F37" s="65"/>
      <c r="G37" s="65"/>
      <c r="H37" s="65"/>
      <c r="I37" s="65"/>
      <c r="J37" s="62"/>
      <c r="K37" s="65"/>
      <c r="L37" s="65"/>
      <c r="M37" s="65"/>
      <c r="N37" s="65"/>
      <c r="O37" s="65"/>
      <c r="P37" s="65"/>
    </row>
    <row r="38" spans="1:16" ht="13.5">
      <c r="A38" s="35"/>
      <c r="B38" s="65"/>
      <c r="C38" s="65"/>
      <c r="D38" s="65"/>
      <c r="E38" s="65"/>
      <c r="F38" s="65"/>
      <c r="G38" s="65"/>
      <c r="H38" s="65"/>
      <c r="I38" s="65"/>
      <c r="J38" s="62"/>
      <c r="K38" s="65"/>
      <c r="L38" s="65"/>
      <c r="M38" s="65"/>
      <c r="N38" s="65"/>
      <c r="O38" s="65"/>
      <c r="P38" s="65"/>
    </row>
  </sheetData>
  <sheetProtection/>
  <mergeCells count="8">
    <mergeCell ref="G4:I4"/>
    <mergeCell ref="D4:F4"/>
    <mergeCell ref="K1:P1"/>
    <mergeCell ref="A1:I1"/>
    <mergeCell ref="B3:I3"/>
    <mergeCell ref="K3:P3"/>
    <mergeCell ref="K4:M4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1" ySplit="6" topLeftCell="B10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L11" sqref="L11"/>
    </sheetView>
  </sheetViews>
  <sheetFormatPr defaultColWidth="8.88671875" defaultRowHeight="13.5"/>
  <cols>
    <col min="1" max="1" width="14.5546875" style="107" customWidth="1"/>
    <col min="2" max="4" width="11.88671875" style="107" customWidth="1"/>
    <col min="5" max="5" width="11.88671875" style="115" customWidth="1"/>
    <col min="6" max="6" width="11.88671875" style="33" customWidth="1"/>
    <col min="7" max="7" width="11.88671875" style="1" customWidth="1"/>
    <col min="8" max="8" width="2.77734375" style="1" customWidth="1"/>
    <col min="9" max="10" width="11.3359375" style="33" customWidth="1"/>
    <col min="11" max="11" width="11.3359375" style="1" customWidth="1"/>
    <col min="12" max="12" width="11.3359375" style="120" customWidth="1"/>
    <col min="13" max="13" width="11.3359375" style="33" customWidth="1"/>
    <col min="14" max="14" width="11.3359375" style="1" customWidth="1"/>
    <col min="15" max="19" width="8.88671875" style="96" customWidth="1"/>
    <col min="20" max="20" width="5.3359375" style="96" customWidth="1"/>
    <col min="21" max="16384" width="8.88671875" style="96" customWidth="1"/>
  </cols>
  <sheetData>
    <row r="1" spans="1:14" s="116" customFormat="1" ht="45" customHeight="1">
      <c r="A1" s="576" t="s">
        <v>182</v>
      </c>
      <c r="B1" s="576"/>
      <c r="C1" s="576"/>
      <c r="D1" s="576"/>
      <c r="E1" s="576"/>
      <c r="F1" s="576"/>
      <c r="G1" s="576"/>
      <c r="H1" s="170"/>
      <c r="I1" s="556" t="s">
        <v>183</v>
      </c>
      <c r="J1" s="556"/>
      <c r="K1" s="556"/>
      <c r="L1" s="556"/>
      <c r="M1" s="556"/>
      <c r="N1" s="556"/>
    </row>
    <row r="2" spans="1:14" s="97" customFormat="1" ht="25.5" customHeight="1" thickBot="1">
      <c r="A2" s="11" t="s">
        <v>133</v>
      </c>
      <c r="B2" s="11"/>
      <c r="C2" s="11"/>
      <c r="D2" s="11"/>
      <c r="E2" s="113"/>
      <c r="F2" s="118"/>
      <c r="G2" s="36"/>
      <c r="H2" s="41"/>
      <c r="I2" s="118"/>
      <c r="J2" s="118"/>
      <c r="K2" s="36"/>
      <c r="L2" s="119"/>
      <c r="M2" s="118"/>
      <c r="N2" s="46" t="s">
        <v>143</v>
      </c>
    </row>
    <row r="3" spans="1:14" s="42" customFormat="1" ht="16.5" customHeight="1" thickTop="1">
      <c r="A3" s="66" t="s">
        <v>96</v>
      </c>
      <c r="B3" s="579" t="s">
        <v>184</v>
      </c>
      <c r="C3" s="580"/>
      <c r="D3" s="581"/>
      <c r="E3" s="606" t="s">
        <v>185</v>
      </c>
      <c r="F3" s="606"/>
      <c r="G3" s="606"/>
      <c r="H3" s="98"/>
      <c r="I3" s="606" t="s">
        <v>186</v>
      </c>
      <c r="J3" s="606"/>
      <c r="K3" s="606"/>
      <c r="L3" s="608" t="s">
        <v>187</v>
      </c>
      <c r="M3" s="606"/>
      <c r="N3" s="606"/>
    </row>
    <row r="4" spans="1:14" s="42" customFormat="1" ht="15.75" customHeight="1">
      <c r="A4" s="7" t="s">
        <v>97</v>
      </c>
      <c r="B4" s="603" t="s">
        <v>188</v>
      </c>
      <c r="C4" s="604"/>
      <c r="D4" s="605"/>
      <c r="E4" s="610" t="s">
        <v>189</v>
      </c>
      <c r="F4" s="610"/>
      <c r="G4" s="610"/>
      <c r="H4" s="98"/>
      <c r="I4" s="607" t="s">
        <v>190</v>
      </c>
      <c r="J4" s="607"/>
      <c r="K4" s="607"/>
      <c r="L4" s="609" t="s">
        <v>190</v>
      </c>
      <c r="M4" s="607"/>
      <c r="N4" s="607"/>
    </row>
    <row r="5" spans="1:14" s="42" customFormat="1" ht="15.75" customHeight="1">
      <c r="A5" s="7" t="s">
        <v>98</v>
      </c>
      <c r="B5" s="85" t="s">
        <v>191</v>
      </c>
      <c r="C5" s="71" t="s">
        <v>9</v>
      </c>
      <c r="D5" s="114"/>
      <c r="E5" s="99" t="s">
        <v>191</v>
      </c>
      <c r="F5" s="47" t="s">
        <v>9</v>
      </c>
      <c r="G5" s="136"/>
      <c r="H5" s="15"/>
      <c r="I5" s="99" t="s">
        <v>191</v>
      </c>
      <c r="J5" s="71" t="s">
        <v>9</v>
      </c>
      <c r="K5" s="136"/>
      <c r="L5" s="85" t="s">
        <v>191</v>
      </c>
      <c r="M5" s="71" t="s">
        <v>9</v>
      </c>
      <c r="N5" s="136"/>
    </row>
    <row r="6" spans="1:14" s="42" customFormat="1" ht="15.75" customHeight="1">
      <c r="A6" s="74" t="s">
        <v>59</v>
      </c>
      <c r="B6" s="86" t="s">
        <v>6</v>
      </c>
      <c r="C6" s="75" t="s">
        <v>138</v>
      </c>
      <c r="D6" s="149" t="s">
        <v>149</v>
      </c>
      <c r="E6" s="87" t="s">
        <v>6</v>
      </c>
      <c r="F6" s="103" t="s">
        <v>138</v>
      </c>
      <c r="G6" s="136" t="s">
        <v>149</v>
      </c>
      <c r="H6" s="15"/>
      <c r="I6" s="87" t="s">
        <v>6</v>
      </c>
      <c r="J6" s="75" t="s">
        <v>138</v>
      </c>
      <c r="K6" s="150" t="s">
        <v>149</v>
      </c>
      <c r="L6" s="86" t="s">
        <v>6</v>
      </c>
      <c r="M6" s="75" t="s">
        <v>138</v>
      </c>
      <c r="N6" s="150" t="s">
        <v>149</v>
      </c>
    </row>
    <row r="7" spans="1:14" s="97" customFormat="1" ht="41.25" customHeight="1">
      <c r="A7" s="7">
        <v>2009</v>
      </c>
      <c r="B7" s="20">
        <v>36.2</v>
      </c>
      <c r="C7" s="20">
        <v>16.299999999999997</v>
      </c>
      <c r="D7" s="20">
        <v>46.857142857142854</v>
      </c>
      <c r="E7" s="20">
        <v>94.98</v>
      </c>
      <c r="F7" s="20">
        <v>60.5</v>
      </c>
      <c r="G7" s="20">
        <v>60.5</v>
      </c>
      <c r="H7" s="22"/>
      <c r="I7" s="20">
        <v>0.22</v>
      </c>
      <c r="J7" s="20">
        <v>0.30000000000000004</v>
      </c>
      <c r="K7" s="20">
        <v>15.7</v>
      </c>
      <c r="L7" s="20" t="s">
        <v>60</v>
      </c>
      <c r="M7" s="20" t="s">
        <v>60</v>
      </c>
      <c r="N7" s="20" t="s">
        <v>60</v>
      </c>
    </row>
    <row r="8" spans="1:14" s="97" customFormat="1" ht="41.25" customHeight="1">
      <c r="A8" s="7">
        <v>2010</v>
      </c>
      <c r="B8" s="20">
        <v>17</v>
      </c>
      <c r="C8" s="20">
        <v>9.3</v>
      </c>
      <c r="D8" s="20">
        <v>54</v>
      </c>
      <c r="E8" s="20">
        <v>84.6</v>
      </c>
      <c r="F8" s="20">
        <v>84.39999999999999</v>
      </c>
      <c r="G8" s="22">
        <v>99</v>
      </c>
      <c r="H8" s="22"/>
      <c r="I8" s="20">
        <v>0.5</v>
      </c>
      <c r="J8" s="20">
        <v>0.5</v>
      </c>
      <c r="K8" s="20">
        <v>10</v>
      </c>
      <c r="L8" s="20" t="s">
        <v>60</v>
      </c>
      <c r="M8" s="20" t="s">
        <v>60</v>
      </c>
      <c r="N8" s="20" t="s">
        <v>60</v>
      </c>
    </row>
    <row r="9" spans="1:14" s="42" customFormat="1" ht="41.25" customHeight="1">
      <c r="A9" s="7">
        <v>2011</v>
      </c>
      <c r="B9" s="20">
        <v>76.67</v>
      </c>
      <c r="C9" s="20">
        <v>26.16</v>
      </c>
      <c r="D9" s="20">
        <v>239</v>
      </c>
      <c r="E9" s="20">
        <v>106.68</v>
      </c>
      <c r="F9" s="20">
        <v>82.59</v>
      </c>
      <c r="G9" s="20">
        <v>506.7</v>
      </c>
      <c r="H9" s="22"/>
      <c r="I9" s="20">
        <v>0.65</v>
      </c>
      <c r="J9" s="20">
        <v>0.95</v>
      </c>
      <c r="K9" s="20">
        <v>274.36</v>
      </c>
      <c r="L9" s="20" t="s">
        <v>60</v>
      </c>
      <c r="M9" s="20" t="s">
        <v>60</v>
      </c>
      <c r="N9" s="20" t="s">
        <v>60</v>
      </c>
    </row>
    <row r="10" spans="1:14" s="42" customFormat="1" ht="41.25" customHeight="1">
      <c r="A10" s="7">
        <v>2012</v>
      </c>
      <c r="B10" s="180">
        <v>68.63</v>
      </c>
      <c r="C10" s="180">
        <v>107.64114799999999</v>
      </c>
      <c r="D10" s="219">
        <v>112.99142857142856</v>
      </c>
      <c r="E10" s="180">
        <v>88.47999999999999</v>
      </c>
      <c r="F10" s="180">
        <v>326.39996</v>
      </c>
      <c r="G10" s="219">
        <v>304.2714285714286</v>
      </c>
      <c r="H10" s="22"/>
      <c r="I10" s="20" t="s">
        <v>60</v>
      </c>
      <c r="J10" s="20" t="s">
        <v>60</v>
      </c>
      <c r="K10" s="219">
        <v>149.81428571428572</v>
      </c>
      <c r="L10" s="20" t="s">
        <v>60</v>
      </c>
      <c r="M10" s="20" t="s">
        <v>60</v>
      </c>
      <c r="N10" s="20" t="s">
        <v>60</v>
      </c>
    </row>
    <row r="11" spans="1:14" s="273" customFormat="1" ht="41.25" customHeight="1">
      <c r="A11" s="8">
        <v>2013</v>
      </c>
      <c r="B11" s="25">
        <f>SUM(B12:B18)</f>
        <v>56.22</v>
      </c>
      <c r="C11" s="25">
        <v>33.7</v>
      </c>
      <c r="D11" s="218">
        <v>60.1</v>
      </c>
      <c r="E11" s="25">
        <v>48.3</v>
      </c>
      <c r="F11" s="25">
        <v>43.2</v>
      </c>
      <c r="G11" s="218">
        <v>89.2</v>
      </c>
      <c r="H11" s="125"/>
      <c r="I11" s="420">
        <v>3.85</v>
      </c>
      <c r="J11" s="420">
        <v>7.39</v>
      </c>
      <c r="K11" s="218">
        <v>191.9</v>
      </c>
      <c r="L11" s="420">
        <v>4</v>
      </c>
      <c r="M11" s="420">
        <v>1.78</v>
      </c>
      <c r="N11" s="420">
        <v>44.6</v>
      </c>
    </row>
    <row r="12" spans="1:14" s="42" customFormat="1" ht="41.25" customHeight="1">
      <c r="A12" s="9" t="s">
        <v>62</v>
      </c>
      <c r="B12" s="275">
        <v>18</v>
      </c>
      <c r="C12" s="308">
        <v>7.2</v>
      </c>
      <c r="D12" s="302">
        <v>40</v>
      </c>
      <c r="E12" s="302">
        <v>1.84</v>
      </c>
      <c r="F12" s="302">
        <v>0.15</v>
      </c>
      <c r="G12" s="308">
        <v>8</v>
      </c>
      <c r="H12" s="22"/>
      <c r="I12" s="20" t="s">
        <v>60</v>
      </c>
      <c r="J12" s="20" t="s">
        <v>60</v>
      </c>
      <c r="K12" s="17" t="s">
        <v>150</v>
      </c>
      <c r="L12" s="20" t="s">
        <v>60</v>
      </c>
      <c r="M12" s="20" t="s">
        <v>60</v>
      </c>
      <c r="N12" s="17" t="s">
        <v>150</v>
      </c>
    </row>
    <row r="13" spans="1:14" s="42" customFormat="1" ht="41.25" customHeight="1">
      <c r="A13" s="274" t="s">
        <v>63</v>
      </c>
      <c r="B13" s="275">
        <v>8</v>
      </c>
      <c r="C13" s="308">
        <v>4</v>
      </c>
      <c r="D13" s="302">
        <v>50</v>
      </c>
      <c r="E13" s="302">
        <v>10</v>
      </c>
      <c r="F13" s="302">
        <v>5.54</v>
      </c>
      <c r="G13" s="308">
        <v>55.4</v>
      </c>
      <c r="H13" s="22"/>
      <c r="I13" s="20" t="s">
        <v>60</v>
      </c>
      <c r="J13" s="20" t="s">
        <v>60</v>
      </c>
      <c r="K13" s="17" t="s">
        <v>150</v>
      </c>
      <c r="L13" s="20" t="s">
        <v>60</v>
      </c>
      <c r="M13" s="20" t="s">
        <v>60</v>
      </c>
      <c r="N13" s="17" t="s">
        <v>150</v>
      </c>
    </row>
    <row r="14" spans="1:14" s="42" customFormat="1" ht="41.25" customHeight="1">
      <c r="A14" s="274" t="s">
        <v>64</v>
      </c>
      <c r="B14" s="276">
        <v>0.8</v>
      </c>
      <c r="C14" s="308">
        <v>4</v>
      </c>
      <c r="D14" s="302">
        <v>500</v>
      </c>
      <c r="E14" s="302">
        <v>3.2</v>
      </c>
      <c r="F14" s="302">
        <v>8.64</v>
      </c>
      <c r="G14" s="308">
        <v>269.91</v>
      </c>
      <c r="H14" s="22"/>
      <c r="I14" s="17" t="s">
        <v>150</v>
      </c>
      <c r="J14" s="17" t="s">
        <v>150</v>
      </c>
      <c r="K14" s="17" t="s">
        <v>150</v>
      </c>
      <c r="L14" s="17" t="s">
        <v>150</v>
      </c>
      <c r="M14" s="17" t="s">
        <v>150</v>
      </c>
      <c r="N14" s="17" t="s">
        <v>150</v>
      </c>
    </row>
    <row r="15" spans="1:14" s="42" customFormat="1" ht="41.25" customHeight="1">
      <c r="A15" s="274" t="s">
        <v>65</v>
      </c>
      <c r="B15" s="276">
        <v>4.66</v>
      </c>
      <c r="C15" s="308">
        <v>6.36</v>
      </c>
      <c r="D15" s="302">
        <v>136.4</v>
      </c>
      <c r="E15" s="302">
        <v>8.23</v>
      </c>
      <c r="F15" s="302">
        <v>4.12</v>
      </c>
      <c r="G15" s="308">
        <v>50</v>
      </c>
      <c r="H15" s="22"/>
      <c r="I15" s="20">
        <v>0.08</v>
      </c>
      <c r="J15" s="20">
        <v>0.11</v>
      </c>
      <c r="K15" s="17">
        <v>137.5</v>
      </c>
      <c r="L15" s="20" t="s">
        <v>60</v>
      </c>
      <c r="M15" s="20" t="s">
        <v>60</v>
      </c>
      <c r="N15" s="17" t="s">
        <v>150</v>
      </c>
    </row>
    <row r="16" spans="1:14" s="42" customFormat="1" ht="41.25" customHeight="1">
      <c r="A16" s="274" t="s">
        <v>66</v>
      </c>
      <c r="B16" s="275">
        <v>14.29</v>
      </c>
      <c r="C16" s="308">
        <v>8.63</v>
      </c>
      <c r="D16" s="302">
        <v>60.4</v>
      </c>
      <c r="E16" s="302">
        <v>16.11</v>
      </c>
      <c r="F16" s="302">
        <v>15.74</v>
      </c>
      <c r="G16" s="308">
        <v>97.7</v>
      </c>
      <c r="H16" s="22"/>
      <c r="I16" s="20">
        <v>3.5</v>
      </c>
      <c r="J16" s="20">
        <v>6.99</v>
      </c>
      <c r="K16" s="308">
        <v>199.8</v>
      </c>
      <c r="L16" s="20">
        <v>4</v>
      </c>
      <c r="M16" s="20">
        <v>1.78</v>
      </c>
      <c r="N16" s="20">
        <v>44.6</v>
      </c>
    </row>
    <row r="17" spans="1:14" s="42" customFormat="1" ht="41.25" customHeight="1">
      <c r="A17" s="274" t="s">
        <v>67</v>
      </c>
      <c r="B17" s="275">
        <v>10</v>
      </c>
      <c r="C17" s="308">
        <v>3.27</v>
      </c>
      <c r="D17" s="302">
        <v>32.7</v>
      </c>
      <c r="E17" s="302">
        <v>6.84</v>
      </c>
      <c r="F17" s="302">
        <v>7.06</v>
      </c>
      <c r="G17" s="308">
        <v>103.2</v>
      </c>
      <c r="H17" s="22"/>
      <c r="I17" s="20">
        <v>0.21</v>
      </c>
      <c r="J17" s="20">
        <v>0.24</v>
      </c>
      <c r="K17" s="17">
        <v>112.38</v>
      </c>
      <c r="L17" s="20" t="s">
        <v>60</v>
      </c>
      <c r="M17" s="20" t="s">
        <v>60</v>
      </c>
      <c r="N17" s="17" t="s">
        <v>150</v>
      </c>
    </row>
    <row r="18" spans="1:14" s="42" customFormat="1" ht="41.25" customHeight="1" thickBot="1">
      <c r="A18" s="277" t="s">
        <v>68</v>
      </c>
      <c r="B18" s="168">
        <v>0.47</v>
      </c>
      <c r="C18" s="168">
        <v>0.28</v>
      </c>
      <c r="D18" s="168">
        <v>60</v>
      </c>
      <c r="E18" s="168">
        <v>2.14</v>
      </c>
      <c r="F18" s="155">
        <v>2.01</v>
      </c>
      <c r="G18" s="309">
        <v>93.69</v>
      </c>
      <c r="H18" s="22"/>
      <c r="I18" s="168">
        <v>0.06</v>
      </c>
      <c r="J18" s="168">
        <v>0.05</v>
      </c>
      <c r="K18" s="155">
        <v>79.93</v>
      </c>
      <c r="L18" s="186">
        <v>0</v>
      </c>
      <c r="M18" s="186">
        <v>0</v>
      </c>
      <c r="N18" s="186">
        <v>0</v>
      </c>
    </row>
    <row r="19" spans="1:16" ht="12" customHeight="1" thickTop="1">
      <c r="A19" s="50" t="s">
        <v>113</v>
      </c>
      <c r="B19" s="32"/>
      <c r="C19" s="32"/>
      <c r="D19" s="32"/>
      <c r="E19" s="32"/>
      <c r="F19" s="105"/>
      <c r="G19" s="32"/>
      <c r="H19" s="105"/>
      <c r="I19" s="106"/>
      <c r="J19" s="105"/>
      <c r="K19" s="105"/>
      <c r="L19" s="105"/>
      <c r="M19" s="105"/>
      <c r="N19" s="32"/>
      <c r="O19" s="32"/>
      <c r="P19" s="105"/>
    </row>
    <row r="20" spans="1:14" ht="15.75" customHeight="1">
      <c r="A20" s="14"/>
      <c r="B20" s="14"/>
      <c r="C20" s="14"/>
      <c r="D20" s="14"/>
      <c r="E20" s="152"/>
      <c r="F20" s="34"/>
      <c r="G20" s="5"/>
      <c r="H20" s="5"/>
      <c r="I20" s="34"/>
      <c r="J20" s="34"/>
      <c r="K20" s="5"/>
      <c r="L20" s="153"/>
      <c r="M20" s="34"/>
      <c r="N20" s="5"/>
    </row>
  </sheetData>
  <sheetProtection/>
  <mergeCells count="10">
    <mergeCell ref="B3:D3"/>
    <mergeCell ref="B4:D4"/>
    <mergeCell ref="I1:N1"/>
    <mergeCell ref="I3:K3"/>
    <mergeCell ref="I4:K4"/>
    <mergeCell ref="L3:N3"/>
    <mergeCell ref="L4:N4"/>
    <mergeCell ref="E3:G3"/>
    <mergeCell ref="E4:G4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E8" sqref="E8"/>
    </sheetView>
  </sheetViews>
  <sheetFormatPr defaultColWidth="6.5546875" defaultRowHeight="13.5"/>
  <cols>
    <col min="1" max="1" width="8.99609375" style="310" customWidth="1"/>
    <col min="2" max="2" width="6.88671875" style="310" customWidth="1"/>
    <col min="3" max="3" width="9.10546875" style="310" customWidth="1"/>
    <col min="4" max="4" width="6.5546875" style="310" customWidth="1"/>
    <col min="5" max="5" width="7.4453125" style="310" customWidth="1"/>
    <col min="6" max="12" width="6.5546875" style="310" customWidth="1"/>
    <col min="13" max="13" width="1.99609375" style="380" customWidth="1"/>
    <col min="14" max="15" width="5.77734375" style="310" customWidth="1"/>
    <col min="16" max="16" width="6.21484375" style="310" customWidth="1"/>
    <col min="17" max="17" width="4.21484375" style="310" customWidth="1"/>
    <col min="18" max="18" width="5.21484375" style="310" customWidth="1"/>
    <col min="19" max="19" width="4.3359375" style="310" customWidth="1"/>
    <col min="20" max="24" width="5.77734375" style="310" customWidth="1"/>
    <col min="25" max="25" width="6.3359375" style="310" customWidth="1"/>
    <col min="26" max="246" width="8.88671875" style="310" customWidth="1"/>
    <col min="247" max="247" width="8.99609375" style="310" customWidth="1"/>
    <col min="248" max="248" width="6.88671875" style="310" customWidth="1"/>
    <col min="249" max="249" width="9.10546875" style="310" customWidth="1"/>
    <col min="250" max="250" width="6.5546875" style="310" customWidth="1"/>
    <col min="251" max="251" width="7.4453125" style="310" customWidth="1"/>
    <col min="252" max="16384" width="6.5546875" style="310" customWidth="1"/>
  </cols>
  <sheetData>
    <row r="1" spans="1:25" ht="20.25">
      <c r="A1" s="615" t="s">
        <v>69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196"/>
      <c r="N1" s="615" t="s">
        <v>70</v>
      </c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</row>
    <row r="2" spans="1:25" ht="14.25" thickBot="1">
      <c r="A2" s="11" t="s">
        <v>71</v>
      </c>
      <c r="B2" s="311"/>
      <c r="C2" s="2"/>
      <c r="D2" s="2"/>
      <c r="E2" s="2"/>
      <c r="F2" s="312"/>
      <c r="G2" s="2"/>
      <c r="H2" s="2"/>
      <c r="I2" s="312"/>
      <c r="J2" s="2"/>
      <c r="K2" s="2"/>
      <c r="L2" s="312"/>
      <c r="M2" s="375"/>
      <c r="N2" s="2"/>
      <c r="O2" s="2"/>
      <c r="P2" s="312"/>
      <c r="Q2" s="2"/>
      <c r="R2" s="2"/>
      <c r="S2" s="312"/>
      <c r="T2" s="312"/>
      <c r="U2" s="312"/>
      <c r="V2" s="312"/>
      <c r="W2" s="2"/>
      <c r="X2" s="2"/>
      <c r="Y2" s="3" t="s">
        <v>72</v>
      </c>
    </row>
    <row r="3" spans="1:25" ht="16.5" customHeight="1" thickTop="1">
      <c r="A3" s="66" t="s">
        <v>73</v>
      </c>
      <c r="B3" s="616" t="s">
        <v>45</v>
      </c>
      <c r="C3" s="617"/>
      <c r="D3" s="618" t="s">
        <v>74</v>
      </c>
      <c r="E3" s="616"/>
      <c r="F3" s="617"/>
      <c r="G3" s="618" t="s">
        <v>10</v>
      </c>
      <c r="H3" s="616"/>
      <c r="I3" s="617"/>
      <c r="J3" s="618" t="s">
        <v>46</v>
      </c>
      <c r="K3" s="616"/>
      <c r="L3" s="616"/>
      <c r="M3" s="15"/>
      <c r="N3" s="616" t="s">
        <v>47</v>
      </c>
      <c r="O3" s="616"/>
      <c r="P3" s="617"/>
      <c r="Q3" s="618" t="s">
        <v>75</v>
      </c>
      <c r="R3" s="616"/>
      <c r="S3" s="617"/>
      <c r="T3" s="618" t="s">
        <v>76</v>
      </c>
      <c r="U3" s="616"/>
      <c r="V3" s="617"/>
      <c r="W3" s="618" t="s">
        <v>48</v>
      </c>
      <c r="X3" s="616"/>
      <c r="Y3" s="616"/>
    </row>
    <row r="4" spans="1:25" ht="16.5" customHeight="1">
      <c r="A4" s="7" t="s">
        <v>77</v>
      </c>
      <c r="B4" s="610" t="s">
        <v>1</v>
      </c>
      <c r="C4" s="612"/>
      <c r="D4" s="611" t="s">
        <v>78</v>
      </c>
      <c r="E4" s="610"/>
      <c r="F4" s="612"/>
      <c r="G4" s="611" t="s">
        <v>79</v>
      </c>
      <c r="H4" s="610"/>
      <c r="I4" s="612"/>
      <c r="J4" s="613" t="s">
        <v>80</v>
      </c>
      <c r="K4" s="614"/>
      <c r="L4" s="614"/>
      <c r="M4" s="15"/>
      <c r="N4" s="610" t="s">
        <v>81</v>
      </c>
      <c r="O4" s="610"/>
      <c r="P4" s="612"/>
      <c r="Q4" s="611" t="s">
        <v>82</v>
      </c>
      <c r="R4" s="610"/>
      <c r="S4" s="612"/>
      <c r="T4" s="611" t="s">
        <v>83</v>
      </c>
      <c r="U4" s="610"/>
      <c r="V4" s="612"/>
      <c r="W4" s="611" t="s">
        <v>84</v>
      </c>
      <c r="X4" s="610"/>
      <c r="Y4" s="610"/>
    </row>
    <row r="5" spans="1:25" ht="16.5" customHeight="1">
      <c r="A5" s="7" t="s">
        <v>85</v>
      </c>
      <c r="B5" s="7" t="s">
        <v>41</v>
      </c>
      <c r="C5" s="72" t="s">
        <v>9</v>
      </c>
      <c r="D5" s="7" t="s">
        <v>41</v>
      </c>
      <c r="E5" s="47" t="s">
        <v>9</v>
      </c>
      <c r="F5" s="114"/>
      <c r="G5" s="7" t="s">
        <v>41</v>
      </c>
      <c r="H5" s="47" t="s">
        <v>9</v>
      </c>
      <c r="I5" s="114"/>
      <c r="J5" s="77" t="s">
        <v>41</v>
      </c>
      <c r="K5" s="69" t="s">
        <v>9</v>
      </c>
      <c r="L5" s="136"/>
      <c r="M5" s="15"/>
      <c r="N5" s="73" t="s">
        <v>41</v>
      </c>
      <c r="O5" s="47" t="s">
        <v>9</v>
      </c>
      <c r="P5" s="114"/>
      <c r="Q5" s="7" t="s">
        <v>42</v>
      </c>
      <c r="R5" s="47" t="s">
        <v>9</v>
      </c>
      <c r="S5" s="114"/>
      <c r="T5" s="7" t="s">
        <v>42</v>
      </c>
      <c r="U5" s="47" t="s">
        <v>9</v>
      </c>
      <c r="V5" s="7"/>
      <c r="W5" s="7" t="s">
        <v>11</v>
      </c>
      <c r="X5" s="71" t="s">
        <v>9</v>
      </c>
      <c r="Y5" s="136"/>
    </row>
    <row r="6" spans="1:25" ht="16.5" customHeight="1">
      <c r="A6" s="74" t="s">
        <v>59</v>
      </c>
      <c r="B6" s="161" t="s">
        <v>6</v>
      </c>
      <c r="C6" s="161" t="s">
        <v>86</v>
      </c>
      <c r="D6" s="161" t="s">
        <v>6</v>
      </c>
      <c r="E6" s="161" t="s">
        <v>86</v>
      </c>
      <c r="F6" s="140" t="s">
        <v>87</v>
      </c>
      <c r="G6" s="161" t="s">
        <v>6</v>
      </c>
      <c r="H6" s="161" t="s">
        <v>86</v>
      </c>
      <c r="I6" s="140" t="s">
        <v>87</v>
      </c>
      <c r="J6" s="161" t="s">
        <v>6</v>
      </c>
      <c r="K6" s="162" t="s">
        <v>86</v>
      </c>
      <c r="L6" s="142" t="s">
        <v>87</v>
      </c>
      <c r="M6" s="157"/>
      <c r="N6" s="161" t="s">
        <v>6</v>
      </c>
      <c r="O6" s="161" t="s">
        <v>86</v>
      </c>
      <c r="P6" s="140" t="s">
        <v>87</v>
      </c>
      <c r="Q6" s="161" t="s">
        <v>6</v>
      </c>
      <c r="R6" s="161" t="s">
        <v>86</v>
      </c>
      <c r="S6" s="140" t="s">
        <v>87</v>
      </c>
      <c r="T6" s="161" t="s">
        <v>6</v>
      </c>
      <c r="U6" s="161" t="s">
        <v>86</v>
      </c>
      <c r="V6" s="140" t="s">
        <v>87</v>
      </c>
      <c r="W6" s="161" t="s">
        <v>6</v>
      </c>
      <c r="X6" s="161" t="s">
        <v>86</v>
      </c>
      <c r="Y6" s="142" t="s">
        <v>87</v>
      </c>
    </row>
    <row r="7" spans="1:256" s="200" customFormat="1" ht="45" customHeight="1">
      <c r="A7" s="72">
        <v>2009</v>
      </c>
      <c r="B7" s="18">
        <v>1012.3</v>
      </c>
      <c r="C7" s="313">
        <v>17769</v>
      </c>
      <c r="D7" s="313">
        <v>924.8</v>
      </c>
      <c r="E7" s="213">
        <v>17009</v>
      </c>
      <c r="F7" s="213">
        <v>2600</v>
      </c>
      <c r="G7" s="313">
        <v>34.6</v>
      </c>
      <c r="H7" s="313">
        <v>484</v>
      </c>
      <c r="I7" s="264">
        <v>1464</v>
      </c>
      <c r="J7" s="313">
        <v>12.1</v>
      </c>
      <c r="K7" s="313">
        <v>175</v>
      </c>
      <c r="L7" s="264">
        <v>1450</v>
      </c>
      <c r="M7" s="376"/>
      <c r="N7" s="382">
        <v>5.8</v>
      </c>
      <c r="O7" s="382">
        <v>101</v>
      </c>
      <c r="P7" s="264">
        <v>1756</v>
      </c>
      <c r="Q7" s="279">
        <v>0</v>
      </c>
      <c r="R7" s="279">
        <v>0</v>
      </c>
      <c r="S7" s="279">
        <v>0</v>
      </c>
      <c r="T7" s="279">
        <v>0</v>
      </c>
      <c r="U7" s="279">
        <v>0</v>
      </c>
      <c r="V7" s="279">
        <v>0</v>
      </c>
      <c r="W7" s="313">
        <v>35</v>
      </c>
      <c r="X7" s="313">
        <v>175</v>
      </c>
      <c r="Y7" s="313">
        <v>4066</v>
      </c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4"/>
      <c r="FF7" s="314"/>
      <c r="FG7" s="314"/>
      <c r="FH7" s="314"/>
      <c r="FI7" s="314"/>
      <c r="FJ7" s="314"/>
      <c r="FK7" s="314"/>
      <c r="FL7" s="314"/>
      <c r="FM7" s="314"/>
      <c r="FN7" s="314"/>
      <c r="FO7" s="314"/>
      <c r="FP7" s="314"/>
      <c r="FQ7" s="314"/>
      <c r="FR7" s="314"/>
      <c r="FS7" s="314"/>
      <c r="FT7" s="314"/>
      <c r="FU7" s="314"/>
      <c r="FV7" s="314"/>
      <c r="FW7" s="314"/>
      <c r="FX7" s="314"/>
      <c r="FY7" s="314"/>
      <c r="FZ7" s="314"/>
      <c r="GA7" s="314"/>
      <c r="GB7" s="314"/>
      <c r="GC7" s="314"/>
      <c r="GD7" s="314"/>
      <c r="GE7" s="314"/>
      <c r="GF7" s="314"/>
      <c r="GG7" s="314"/>
      <c r="GH7" s="314"/>
      <c r="GI7" s="314"/>
      <c r="GJ7" s="314"/>
      <c r="GK7" s="314"/>
      <c r="GL7" s="314"/>
      <c r="GM7" s="314"/>
      <c r="GN7" s="314"/>
      <c r="GO7" s="314"/>
      <c r="GP7" s="314"/>
      <c r="GQ7" s="314"/>
      <c r="GR7" s="314"/>
      <c r="GS7" s="314"/>
      <c r="GT7" s="314"/>
      <c r="GU7" s="314"/>
      <c r="GV7" s="314"/>
      <c r="GW7" s="314"/>
      <c r="GX7" s="314"/>
      <c r="GY7" s="314"/>
      <c r="GZ7" s="314"/>
      <c r="HA7" s="314"/>
      <c r="HB7" s="314"/>
      <c r="HC7" s="314"/>
      <c r="HD7" s="314"/>
      <c r="HE7" s="314"/>
      <c r="HF7" s="314"/>
      <c r="HG7" s="314"/>
      <c r="HH7" s="314"/>
      <c r="HI7" s="314"/>
      <c r="HJ7" s="314"/>
      <c r="HK7" s="314"/>
      <c r="HL7" s="314"/>
      <c r="HM7" s="314"/>
      <c r="HN7" s="314"/>
      <c r="HO7" s="314"/>
      <c r="HP7" s="314"/>
      <c r="HQ7" s="314"/>
      <c r="HR7" s="314"/>
      <c r="HS7" s="314"/>
      <c r="HT7" s="314"/>
      <c r="HU7" s="314"/>
      <c r="HV7" s="314"/>
      <c r="HW7" s="314"/>
      <c r="HX7" s="314"/>
      <c r="HY7" s="314"/>
      <c r="HZ7" s="314"/>
      <c r="IA7" s="314"/>
      <c r="IB7" s="314"/>
      <c r="IC7" s="314"/>
      <c r="ID7" s="314"/>
      <c r="IE7" s="314"/>
      <c r="IF7" s="314"/>
      <c r="IG7" s="314"/>
      <c r="IH7" s="314"/>
      <c r="II7" s="314"/>
      <c r="IJ7" s="314"/>
      <c r="IK7" s="314"/>
      <c r="IL7" s="314"/>
      <c r="IM7" s="314"/>
      <c r="IN7" s="314"/>
      <c r="IO7" s="314"/>
      <c r="IP7" s="314"/>
      <c r="IQ7" s="314"/>
      <c r="IR7" s="314"/>
      <c r="IS7" s="314"/>
      <c r="IT7" s="314"/>
      <c r="IU7" s="314"/>
      <c r="IV7" s="314"/>
    </row>
    <row r="8" spans="1:256" s="205" customFormat="1" ht="45" customHeight="1">
      <c r="A8" s="72">
        <v>2010</v>
      </c>
      <c r="B8" s="204">
        <v>1032.3</v>
      </c>
      <c r="C8" s="315">
        <v>20779.300000000003</v>
      </c>
      <c r="D8" s="315">
        <v>946.5</v>
      </c>
      <c r="E8" s="383">
        <v>19876</v>
      </c>
      <c r="F8" s="383">
        <v>2432</v>
      </c>
      <c r="G8" s="315">
        <v>33.5</v>
      </c>
      <c r="H8" s="315">
        <v>471.3</v>
      </c>
      <c r="I8" s="316">
        <v>1454</v>
      </c>
      <c r="J8" s="315">
        <v>12.4</v>
      </c>
      <c r="K8" s="315">
        <v>177.7</v>
      </c>
      <c r="L8" s="316">
        <v>1457</v>
      </c>
      <c r="M8" s="377"/>
      <c r="N8" s="315">
        <v>4.3</v>
      </c>
      <c r="O8" s="315">
        <v>78.4</v>
      </c>
      <c r="P8" s="316">
        <v>1732</v>
      </c>
      <c r="Q8" s="279">
        <v>0</v>
      </c>
      <c r="R8" s="279">
        <v>0</v>
      </c>
      <c r="S8" s="279">
        <v>0</v>
      </c>
      <c r="T8" s="279">
        <v>0</v>
      </c>
      <c r="U8" s="279">
        <v>0</v>
      </c>
      <c r="V8" s="279">
        <v>0</v>
      </c>
      <c r="W8" s="315">
        <v>35.6</v>
      </c>
      <c r="X8" s="315">
        <v>175.9</v>
      </c>
      <c r="Y8" s="315">
        <v>4230.2</v>
      </c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7"/>
      <c r="FL8" s="317"/>
      <c r="FM8" s="317"/>
      <c r="FN8" s="317"/>
      <c r="FO8" s="317"/>
      <c r="FP8" s="317"/>
      <c r="FQ8" s="317"/>
      <c r="FR8" s="317"/>
      <c r="FS8" s="317"/>
      <c r="FT8" s="317"/>
      <c r="FU8" s="317"/>
      <c r="FV8" s="317"/>
      <c r="FW8" s="317"/>
      <c r="FX8" s="317"/>
      <c r="FY8" s="317"/>
      <c r="FZ8" s="317"/>
      <c r="GA8" s="317"/>
      <c r="GB8" s="317"/>
      <c r="GC8" s="317"/>
      <c r="GD8" s="317"/>
      <c r="GE8" s="317"/>
      <c r="GF8" s="317"/>
      <c r="GG8" s="317"/>
      <c r="GH8" s="317"/>
      <c r="GI8" s="317"/>
      <c r="GJ8" s="317"/>
      <c r="GK8" s="317"/>
      <c r="GL8" s="317"/>
      <c r="GM8" s="317"/>
      <c r="GN8" s="317"/>
      <c r="GO8" s="317"/>
      <c r="GP8" s="317"/>
      <c r="GQ8" s="317"/>
      <c r="GR8" s="317"/>
      <c r="GS8" s="317"/>
      <c r="GT8" s="317"/>
      <c r="GU8" s="317"/>
      <c r="GV8" s="317"/>
      <c r="GW8" s="317"/>
      <c r="GX8" s="317"/>
      <c r="GY8" s="317"/>
      <c r="GZ8" s="317"/>
      <c r="HA8" s="317"/>
      <c r="HB8" s="317"/>
      <c r="HC8" s="317"/>
      <c r="HD8" s="317"/>
      <c r="HE8" s="317"/>
      <c r="HF8" s="317"/>
      <c r="HG8" s="317"/>
      <c r="HH8" s="317"/>
      <c r="HI8" s="317"/>
      <c r="HJ8" s="317"/>
      <c r="HK8" s="317"/>
      <c r="HL8" s="317"/>
      <c r="HM8" s="317"/>
      <c r="HN8" s="317"/>
      <c r="HO8" s="317"/>
      <c r="HP8" s="317"/>
      <c r="HQ8" s="317"/>
      <c r="HR8" s="317"/>
      <c r="HS8" s="317"/>
      <c r="HT8" s="317"/>
      <c r="HU8" s="317"/>
      <c r="HV8" s="317"/>
      <c r="HW8" s="317"/>
      <c r="HX8" s="317"/>
      <c r="HY8" s="317"/>
      <c r="HZ8" s="317"/>
      <c r="IA8" s="317"/>
      <c r="IB8" s="317"/>
      <c r="IC8" s="317"/>
      <c r="ID8" s="317"/>
      <c r="IE8" s="317"/>
      <c r="IF8" s="317"/>
      <c r="IG8" s="317"/>
      <c r="IH8" s="317"/>
      <c r="II8" s="317"/>
      <c r="IJ8" s="317"/>
      <c r="IK8" s="317"/>
      <c r="IL8" s="317"/>
      <c r="IM8" s="317"/>
      <c r="IN8" s="317"/>
      <c r="IO8" s="317"/>
      <c r="IP8" s="317"/>
      <c r="IQ8" s="317"/>
      <c r="IR8" s="317"/>
      <c r="IS8" s="317"/>
      <c r="IT8" s="317"/>
      <c r="IU8" s="317"/>
      <c r="IV8" s="317"/>
    </row>
    <row r="9" spans="1:256" s="284" customFormat="1" ht="45" customHeight="1">
      <c r="A9" s="72">
        <v>2011</v>
      </c>
      <c r="B9" s="385">
        <v>1060.1000000000001</v>
      </c>
      <c r="C9" s="386">
        <v>22146.3</v>
      </c>
      <c r="D9" s="387">
        <v>970.0000000000001</v>
      </c>
      <c r="E9" s="388">
        <v>21220</v>
      </c>
      <c r="F9" s="389">
        <v>2425</v>
      </c>
      <c r="G9" s="387">
        <v>33</v>
      </c>
      <c r="H9" s="390">
        <v>479.3</v>
      </c>
      <c r="I9" s="391">
        <v>1457</v>
      </c>
      <c r="J9" s="387">
        <v>12.7</v>
      </c>
      <c r="K9" s="390">
        <v>180</v>
      </c>
      <c r="L9" s="392">
        <v>1460</v>
      </c>
      <c r="M9" s="378"/>
      <c r="N9" s="393">
        <v>4.4</v>
      </c>
      <c r="O9" s="393">
        <v>80.1</v>
      </c>
      <c r="P9" s="389">
        <v>1724</v>
      </c>
      <c r="Q9" s="279">
        <v>0</v>
      </c>
      <c r="R9" s="279">
        <v>0</v>
      </c>
      <c r="S9" s="279">
        <v>0</v>
      </c>
      <c r="T9" s="279">
        <v>0</v>
      </c>
      <c r="U9" s="279">
        <v>0</v>
      </c>
      <c r="V9" s="279">
        <v>0</v>
      </c>
      <c r="W9" s="394">
        <v>40</v>
      </c>
      <c r="X9" s="315">
        <v>186.9</v>
      </c>
      <c r="Y9" s="388">
        <v>4322</v>
      </c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8"/>
      <c r="FL9" s="318"/>
      <c r="FM9" s="318"/>
      <c r="FN9" s="318"/>
      <c r="FO9" s="318"/>
      <c r="FP9" s="318"/>
      <c r="FQ9" s="318"/>
      <c r="FR9" s="318"/>
      <c r="FS9" s="318"/>
      <c r="FT9" s="318"/>
      <c r="FU9" s="318"/>
      <c r="FV9" s="318"/>
      <c r="FW9" s="318"/>
      <c r="FX9" s="318"/>
      <c r="FY9" s="318"/>
      <c r="FZ9" s="318"/>
      <c r="GA9" s="318"/>
      <c r="GB9" s="318"/>
      <c r="GC9" s="318"/>
      <c r="GD9" s="318"/>
      <c r="GE9" s="318"/>
      <c r="GF9" s="318"/>
      <c r="GG9" s="318"/>
      <c r="GH9" s="318"/>
      <c r="GI9" s="318"/>
      <c r="GJ9" s="318"/>
      <c r="GK9" s="318"/>
      <c r="GL9" s="318"/>
      <c r="GM9" s="318"/>
      <c r="GN9" s="318"/>
      <c r="GO9" s="318"/>
      <c r="GP9" s="318"/>
      <c r="GQ9" s="318"/>
      <c r="GR9" s="318"/>
      <c r="GS9" s="318"/>
      <c r="GT9" s="318"/>
      <c r="GU9" s="318"/>
      <c r="GV9" s="318"/>
      <c r="GW9" s="318"/>
      <c r="GX9" s="318"/>
      <c r="GY9" s="318"/>
      <c r="GZ9" s="318"/>
      <c r="HA9" s="318"/>
      <c r="HB9" s="318"/>
      <c r="HC9" s="318"/>
      <c r="HD9" s="318"/>
      <c r="HE9" s="318"/>
      <c r="HF9" s="318"/>
      <c r="HG9" s="318"/>
      <c r="HH9" s="318"/>
      <c r="HI9" s="318"/>
      <c r="HJ9" s="318"/>
      <c r="HK9" s="318"/>
      <c r="HL9" s="318"/>
      <c r="HM9" s="318"/>
      <c r="HN9" s="318"/>
      <c r="HO9" s="318"/>
      <c r="HP9" s="318"/>
      <c r="HQ9" s="318"/>
      <c r="HR9" s="318"/>
      <c r="HS9" s="318"/>
      <c r="HT9" s="318"/>
      <c r="HU9" s="318"/>
      <c r="HV9" s="318"/>
      <c r="HW9" s="318"/>
      <c r="HX9" s="318"/>
      <c r="HY9" s="318"/>
      <c r="HZ9" s="318"/>
      <c r="IA9" s="318"/>
      <c r="IB9" s="318"/>
      <c r="IC9" s="318"/>
      <c r="ID9" s="318"/>
      <c r="IE9" s="318"/>
      <c r="IF9" s="318"/>
      <c r="IG9" s="318"/>
      <c r="IH9" s="318"/>
      <c r="II9" s="318"/>
      <c r="IJ9" s="318"/>
      <c r="IK9" s="318"/>
      <c r="IL9" s="318"/>
      <c r="IM9" s="318"/>
      <c r="IN9" s="318"/>
      <c r="IO9" s="318"/>
      <c r="IP9" s="318"/>
      <c r="IQ9" s="318"/>
      <c r="IR9" s="318"/>
      <c r="IS9" s="318"/>
      <c r="IT9" s="318"/>
      <c r="IU9" s="318"/>
      <c r="IV9" s="318"/>
    </row>
    <row r="10" spans="1:256" s="284" customFormat="1" ht="45" customHeight="1">
      <c r="A10" s="72">
        <v>2012</v>
      </c>
      <c r="B10" s="385">
        <v>1071.2</v>
      </c>
      <c r="C10" s="386">
        <v>18462.9</v>
      </c>
      <c r="D10" s="379">
        <v>986.5</v>
      </c>
      <c r="E10" s="388">
        <v>17574</v>
      </c>
      <c r="F10" s="391">
        <v>2224</v>
      </c>
      <c r="G10" s="379">
        <v>33</v>
      </c>
      <c r="H10" s="379">
        <v>470.1</v>
      </c>
      <c r="I10" s="391">
        <v>1425</v>
      </c>
      <c r="J10" s="379">
        <v>12</v>
      </c>
      <c r="K10" s="391">
        <v>168</v>
      </c>
      <c r="L10" s="391">
        <v>1423</v>
      </c>
      <c r="M10" s="379"/>
      <c r="N10" s="379">
        <v>4.3</v>
      </c>
      <c r="O10" s="379">
        <v>78.9</v>
      </c>
      <c r="P10" s="391">
        <v>1713</v>
      </c>
      <c r="Q10" s="279">
        <v>0</v>
      </c>
      <c r="R10" s="279">
        <v>0</v>
      </c>
      <c r="S10" s="279">
        <v>0</v>
      </c>
      <c r="T10" s="279">
        <v>0</v>
      </c>
      <c r="U10" s="279">
        <v>0</v>
      </c>
      <c r="V10" s="279">
        <v>0</v>
      </c>
      <c r="W10" s="379">
        <v>35.4</v>
      </c>
      <c r="X10" s="379">
        <v>171.9</v>
      </c>
      <c r="Y10" s="391">
        <v>4092</v>
      </c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  <c r="EV10" s="318"/>
      <c r="EW10" s="318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8"/>
      <c r="FL10" s="318"/>
      <c r="FM10" s="318"/>
      <c r="FN10" s="318"/>
      <c r="FO10" s="318"/>
      <c r="FP10" s="318"/>
      <c r="FQ10" s="318"/>
      <c r="FR10" s="318"/>
      <c r="FS10" s="318"/>
      <c r="FT10" s="318"/>
      <c r="FU10" s="318"/>
      <c r="FV10" s="318"/>
      <c r="FW10" s="318"/>
      <c r="FX10" s="318"/>
      <c r="FY10" s="318"/>
      <c r="FZ10" s="318"/>
      <c r="GA10" s="318"/>
      <c r="GB10" s="318"/>
      <c r="GC10" s="318"/>
      <c r="GD10" s="318"/>
      <c r="GE10" s="318"/>
      <c r="GF10" s="318"/>
      <c r="GG10" s="318"/>
      <c r="GH10" s="318"/>
      <c r="GI10" s="318"/>
      <c r="GJ10" s="318"/>
      <c r="GK10" s="318"/>
      <c r="GL10" s="318"/>
      <c r="GM10" s="318"/>
      <c r="GN10" s="318"/>
      <c r="GO10" s="318"/>
      <c r="GP10" s="318"/>
      <c r="GQ10" s="318"/>
      <c r="GR10" s="318"/>
      <c r="GS10" s="318"/>
      <c r="GT10" s="318"/>
      <c r="GU10" s="318"/>
      <c r="GV10" s="318"/>
      <c r="GW10" s="318"/>
      <c r="GX10" s="318"/>
      <c r="GY10" s="318"/>
      <c r="GZ10" s="318"/>
      <c r="HA10" s="318"/>
      <c r="HB10" s="318"/>
      <c r="HC10" s="318"/>
      <c r="HD10" s="318"/>
      <c r="HE10" s="318"/>
      <c r="HF10" s="318"/>
      <c r="HG10" s="318"/>
      <c r="HH10" s="318"/>
      <c r="HI10" s="318"/>
      <c r="HJ10" s="318"/>
      <c r="HK10" s="318"/>
      <c r="HL10" s="318"/>
      <c r="HM10" s="318"/>
      <c r="HN10" s="318"/>
      <c r="HO10" s="318"/>
      <c r="HP10" s="318"/>
      <c r="HQ10" s="318"/>
      <c r="HR10" s="318"/>
      <c r="HS10" s="318"/>
      <c r="HT10" s="318"/>
      <c r="HU10" s="318"/>
      <c r="HV10" s="318"/>
      <c r="HW10" s="318"/>
      <c r="HX10" s="318"/>
      <c r="HY10" s="318"/>
      <c r="HZ10" s="318"/>
      <c r="IA10" s="318"/>
      <c r="IB10" s="318"/>
      <c r="IC10" s="318"/>
      <c r="ID10" s="318"/>
      <c r="IE10" s="318"/>
      <c r="IF10" s="318"/>
      <c r="IG10" s="318"/>
      <c r="IH10" s="318"/>
      <c r="II10" s="318"/>
      <c r="IJ10" s="318"/>
      <c r="IK10" s="318"/>
      <c r="IL10" s="318"/>
      <c r="IM10" s="318"/>
      <c r="IN10" s="318"/>
      <c r="IO10" s="318"/>
      <c r="IP10" s="318"/>
      <c r="IQ10" s="318"/>
      <c r="IR10" s="318"/>
      <c r="IS10" s="318"/>
      <c r="IT10" s="318"/>
      <c r="IU10" s="318"/>
      <c r="IV10" s="318"/>
    </row>
    <row r="11" spans="1:256" s="280" customFormat="1" ht="45" customHeight="1">
      <c r="A11" s="293">
        <v>2013</v>
      </c>
      <c r="B11" s="395">
        <f aca="true" t="shared" si="0" ref="B11:C18">D11+G11+J11+N11+Q11+T11+W11</f>
        <v>1087.3999999999999</v>
      </c>
      <c r="C11" s="278">
        <f t="shared" si="0"/>
        <v>23393.899999999998</v>
      </c>
      <c r="D11" s="319">
        <f>SUM(D12:D18)</f>
        <v>1003.3</v>
      </c>
      <c r="E11" s="319">
        <f aca="true" t="shared" si="1" ref="E11:W11">SUM(E12:E18)</f>
        <v>22490</v>
      </c>
      <c r="F11" s="319">
        <f>SUM(F12:F18)/7</f>
        <v>2215</v>
      </c>
      <c r="G11" s="319">
        <f t="shared" si="1"/>
        <v>30.400000000000002</v>
      </c>
      <c r="H11" s="319">
        <f t="shared" si="1"/>
        <v>472.1</v>
      </c>
      <c r="I11" s="319">
        <f>SUM(I12:I18)/6</f>
        <v>1444.5</v>
      </c>
      <c r="J11" s="319">
        <f t="shared" si="1"/>
        <v>7</v>
      </c>
      <c r="K11" s="319">
        <f t="shared" si="1"/>
        <v>77</v>
      </c>
      <c r="L11" s="396">
        <f>SUM(L12:L18)/5</f>
        <v>1361.8</v>
      </c>
      <c r="M11" s="373"/>
      <c r="N11" s="397">
        <f t="shared" si="1"/>
        <v>3.5999999999999996</v>
      </c>
      <c r="O11" s="319">
        <f t="shared" si="1"/>
        <v>72.1</v>
      </c>
      <c r="P11" s="319">
        <f>SUM(P12:P18)/3</f>
        <v>1714</v>
      </c>
      <c r="Q11" s="279">
        <v>0</v>
      </c>
      <c r="R11" s="279">
        <v>0</v>
      </c>
      <c r="S11" s="279">
        <v>0</v>
      </c>
      <c r="T11" s="319">
        <f t="shared" si="1"/>
        <v>4.1</v>
      </c>
      <c r="U11" s="319">
        <f>SUM(U12:U18)</f>
        <v>32.8</v>
      </c>
      <c r="V11" s="319">
        <f>SUM(V12:V18)/4</f>
        <v>798.75</v>
      </c>
      <c r="W11" s="319">
        <f t="shared" si="1"/>
        <v>39.00000000000001</v>
      </c>
      <c r="X11" s="319">
        <f>SUM(X12:X18)</f>
        <v>249.9</v>
      </c>
      <c r="Y11" s="319">
        <f>SUM(Y12:Y18)/7</f>
        <v>2002.142857142857</v>
      </c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0"/>
      <c r="EL11" s="320"/>
      <c r="EM11" s="320"/>
      <c r="EN11" s="320"/>
      <c r="EO11" s="320"/>
      <c r="EP11" s="320"/>
      <c r="EQ11" s="320"/>
      <c r="ER11" s="320"/>
      <c r="ES11" s="320"/>
      <c r="ET11" s="320"/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0"/>
      <c r="FF11" s="320"/>
      <c r="FG11" s="320"/>
      <c r="FH11" s="320"/>
      <c r="FI11" s="320"/>
      <c r="FJ11" s="320"/>
      <c r="FK11" s="320"/>
      <c r="FL11" s="320"/>
      <c r="FM11" s="320"/>
      <c r="FN11" s="320"/>
      <c r="FO11" s="320"/>
      <c r="FP11" s="320"/>
      <c r="FQ11" s="320"/>
      <c r="FR11" s="320"/>
      <c r="FS11" s="320"/>
      <c r="FT11" s="320"/>
      <c r="FU11" s="320"/>
      <c r="FV11" s="320"/>
      <c r="FW11" s="320"/>
      <c r="FX11" s="320"/>
      <c r="FY11" s="320"/>
      <c r="FZ11" s="320"/>
      <c r="GA11" s="320"/>
      <c r="GB11" s="320"/>
      <c r="GC11" s="320"/>
      <c r="GD11" s="320"/>
      <c r="GE11" s="320"/>
      <c r="GF11" s="320"/>
      <c r="GG11" s="320"/>
      <c r="GH11" s="320"/>
      <c r="GI11" s="320"/>
      <c r="GJ11" s="320"/>
      <c r="GK11" s="320"/>
      <c r="GL11" s="320"/>
      <c r="GM11" s="320"/>
      <c r="GN11" s="320"/>
      <c r="GO11" s="320"/>
      <c r="GP11" s="320"/>
      <c r="GQ11" s="320"/>
      <c r="GR11" s="320"/>
      <c r="GS11" s="320"/>
      <c r="GT11" s="320"/>
      <c r="GU11" s="320"/>
      <c r="GV11" s="320"/>
      <c r="GW11" s="320"/>
      <c r="GX11" s="320"/>
      <c r="GY11" s="320"/>
      <c r="GZ11" s="320"/>
      <c r="HA11" s="320"/>
      <c r="HB11" s="320"/>
      <c r="HC11" s="320"/>
      <c r="HD11" s="320"/>
      <c r="HE11" s="320"/>
      <c r="HF11" s="320"/>
      <c r="HG11" s="320"/>
      <c r="HH11" s="320"/>
      <c r="HI11" s="320"/>
      <c r="HJ11" s="320"/>
      <c r="HK11" s="320"/>
      <c r="HL11" s="320"/>
      <c r="HM11" s="320"/>
      <c r="HN11" s="320"/>
      <c r="HO11" s="320"/>
      <c r="HP11" s="320"/>
      <c r="HQ11" s="320"/>
      <c r="HR11" s="320"/>
      <c r="HS11" s="320"/>
      <c r="HT11" s="320"/>
      <c r="HU11" s="320"/>
      <c r="HV11" s="320"/>
      <c r="HW11" s="320"/>
      <c r="HX11" s="320"/>
      <c r="HY11" s="320"/>
      <c r="HZ11" s="320"/>
      <c r="IA11" s="320"/>
      <c r="IB11" s="320"/>
      <c r="IC11" s="320"/>
      <c r="ID11" s="320"/>
      <c r="IE11" s="320"/>
      <c r="IF11" s="320"/>
      <c r="IG11" s="320"/>
      <c r="IH11" s="320"/>
      <c r="II11" s="320"/>
      <c r="IJ11" s="320"/>
      <c r="IK11" s="320"/>
      <c r="IL11" s="320"/>
      <c r="IM11" s="320"/>
      <c r="IN11" s="320"/>
      <c r="IO11" s="320"/>
      <c r="IP11" s="320"/>
      <c r="IQ11" s="320"/>
      <c r="IR11" s="320"/>
      <c r="IS11" s="320"/>
      <c r="IT11" s="320"/>
      <c r="IU11" s="320"/>
      <c r="IV11" s="320"/>
    </row>
    <row r="12" spans="1:256" s="284" customFormat="1" ht="45" customHeight="1">
      <c r="A12" s="294" t="s">
        <v>88</v>
      </c>
      <c r="B12" s="398">
        <f t="shared" si="0"/>
        <v>629.5</v>
      </c>
      <c r="C12" s="292">
        <f t="shared" si="0"/>
        <v>14178.5</v>
      </c>
      <c r="D12" s="281">
        <v>620.5</v>
      </c>
      <c r="E12" s="283">
        <v>14103</v>
      </c>
      <c r="F12" s="282">
        <v>2360</v>
      </c>
      <c r="G12" s="281">
        <v>2.2</v>
      </c>
      <c r="H12" s="399">
        <v>33</v>
      </c>
      <c r="I12" s="283">
        <v>1330</v>
      </c>
      <c r="J12" s="279">
        <v>0</v>
      </c>
      <c r="K12" s="279">
        <v>0</v>
      </c>
      <c r="L12" s="279">
        <v>0</v>
      </c>
      <c r="M12" s="400"/>
      <c r="N12" s="279">
        <v>0</v>
      </c>
      <c r="O12" s="279">
        <v>0</v>
      </c>
      <c r="P12" s="279">
        <v>0</v>
      </c>
      <c r="Q12" s="279">
        <v>0</v>
      </c>
      <c r="R12" s="279">
        <v>0</v>
      </c>
      <c r="S12" s="279">
        <v>0</v>
      </c>
      <c r="T12" s="279">
        <v>0</v>
      </c>
      <c r="U12" s="279">
        <v>0</v>
      </c>
      <c r="V12" s="279">
        <v>0</v>
      </c>
      <c r="W12" s="401">
        <v>6.8</v>
      </c>
      <c r="X12" s="401">
        <v>42.5</v>
      </c>
      <c r="Y12" s="283">
        <v>2012</v>
      </c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18"/>
      <c r="DX12" s="318"/>
      <c r="DY12" s="318"/>
      <c r="DZ12" s="318"/>
      <c r="EA12" s="318"/>
      <c r="EB12" s="318"/>
      <c r="EC12" s="318"/>
      <c r="ED12" s="318"/>
      <c r="EE12" s="318"/>
      <c r="EF12" s="318"/>
      <c r="EG12" s="318"/>
      <c r="EH12" s="318"/>
      <c r="EI12" s="318"/>
      <c r="EJ12" s="318"/>
      <c r="EK12" s="318"/>
      <c r="EL12" s="318"/>
      <c r="EM12" s="318"/>
      <c r="EN12" s="318"/>
      <c r="EO12" s="318"/>
      <c r="EP12" s="318"/>
      <c r="EQ12" s="318"/>
      <c r="ER12" s="318"/>
      <c r="ES12" s="318"/>
      <c r="ET12" s="318"/>
      <c r="EU12" s="318"/>
      <c r="EV12" s="318"/>
      <c r="EW12" s="318"/>
      <c r="EX12" s="318"/>
      <c r="EY12" s="318"/>
      <c r="EZ12" s="318"/>
      <c r="FA12" s="318"/>
      <c r="FB12" s="318"/>
      <c r="FC12" s="318"/>
      <c r="FD12" s="318"/>
      <c r="FE12" s="318"/>
      <c r="FF12" s="318"/>
      <c r="FG12" s="318"/>
      <c r="FH12" s="318"/>
      <c r="FI12" s="318"/>
      <c r="FJ12" s="318"/>
      <c r="FK12" s="318"/>
      <c r="FL12" s="318"/>
      <c r="FM12" s="318"/>
      <c r="FN12" s="318"/>
      <c r="FO12" s="318"/>
      <c r="FP12" s="318"/>
      <c r="FQ12" s="318"/>
      <c r="FR12" s="318"/>
      <c r="FS12" s="318"/>
      <c r="FT12" s="318"/>
      <c r="FU12" s="318"/>
      <c r="FV12" s="318"/>
      <c r="FW12" s="318"/>
      <c r="FX12" s="318"/>
      <c r="FY12" s="318"/>
      <c r="FZ12" s="318"/>
      <c r="GA12" s="318"/>
      <c r="GB12" s="318"/>
      <c r="GC12" s="318"/>
      <c r="GD12" s="318"/>
      <c r="GE12" s="318"/>
      <c r="GF12" s="318"/>
      <c r="GG12" s="318"/>
      <c r="GH12" s="318"/>
      <c r="GI12" s="318"/>
      <c r="GJ12" s="318"/>
      <c r="GK12" s="318"/>
      <c r="GL12" s="318"/>
      <c r="GM12" s="318"/>
      <c r="GN12" s="318"/>
      <c r="GO12" s="318"/>
      <c r="GP12" s="318"/>
      <c r="GQ12" s="318"/>
      <c r="GR12" s="318"/>
      <c r="GS12" s="318"/>
      <c r="GT12" s="318"/>
      <c r="GU12" s="318"/>
      <c r="GV12" s="318"/>
      <c r="GW12" s="318"/>
      <c r="GX12" s="318"/>
      <c r="GY12" s="318"/>
      <c r="GZ12" s="318"/>
      <c r="HA12" s="318"/>
      <c r="HB12" s="318"/>
      <c r="HC12" s="318"/>
      <c r="HD12" s="318"/>
      <c r="HE12" s="318"/>
      <c r="HF12" s="318"/>
      <c r="HG12" s="318"/>
      <c r="HH12" s="318"/>
      <c r="HI12" s="318"/>
      <c r="HJ12" s="318"/>
      <c r="HK12" s="318"/>
      <c r="HL12" s="318"/>
      <c r="HM12" s="318"/>
      <c r="HN12" s="318"/>
      <c r="HO12" s="318"/>
      <c r="HP12" s="318"/>
      <c r="HQ12" s="318"/>
      <c r="HR12" s="318"/>
      <c r="HS12" s="318"/>
      <c r="HT12" s="318"/>
      <c r="HU12" s="318"/>
      <c r="HV12" s="318"/>
      <c r="HW12" s="318"/>
      <c r="HX12" s="318"/>
      <c r="HY12" s="318"/>
      <c r="HZ12" s="318"/>
      <c r="IA12" s="318"/>
      <c r="IB12" s="318"/>
      <c r="IC12" s="318"/>
      <c r="ID12" s="318"/>
      <c r="IE12" s="318"/>
      <c r="IF12" s="318"/>
      <c r="IG12" s="318"/>
      <c r="IH12" s="318"/>
      <c r="II12" s="318"/>
      <c r="IJ12" s="318"/>
      <c r="IK12" s="318"/>
      <c r="IL12" s="318"/>
      <c r="IM12" s="318"/>
      <c r="IN12" s="318"/>
      <c r="IO12" s="318"/>
      <c r="IP12" s="318"/>
      <c r="IQ12" s="318"/>
      <c r="IR12" s="318"/>
      <c r="IS12" s="318"/>
      <c r="IT12" s="318"/>
      <c r="IU12" s="318"/>
      <c r="IV12" s="318"/>
    </row>
    <row r="13" spans="1:256" s="284" customFormat="1" ht="45" customHeight="1">
      <c r="A13" s="294" t="s">
        <v>89</v>
      </c>
      <c r="B13" s="398">
        <f t="shared" si="0"/>
        <v>48.7</v>
      </c>
      <c r="C13" s="292">
        <f t="shared" si="0"/>
        <v>744.5</v>
      </c>
      <c r="D13" s="281">
        <v>10.6</v>
      </c>
      <c r="E13" s="283">
        <v>234</v>
      </c>
      <c r="F13" s="282">
        <v>2200</v>
      </c>
      <c r="G13" s="281">
        <v>23.6</v>
      </c>
      <c r="H13" s="399">
        <v>382</v>
      </c>
      <c r="I13" s="283">
        <v>1527</v>
      </c>
      <c r="J13" s="399">
        <v>2.6</v>
      </c>
      <c r="K13" s="399">
        <v>28.6</v>
      </c>
      <c r="L13" s="402">
        <v>1340</v>
      </c>
      <c r="M13" s="400"/>
      <c r="N13" s="403">
        <v>0.9</v>
      </c>
      <c r="O13" s="404">
        <v>15.3</v>
      </c>
      <c r="P13" s="283">
        <v>1722</v>
      </c>
      <c r="Q13" s="279">
        <v>0</v>
      </c>
      <c r="R13" s="279">
        <v>0</v>
      </c>
      <c r="S13" s="279">
        <v>0</v>
      </c>
      <c r="T13" s="405">
        <v>3.3</v>
      </c>
      <c r="U13" s="405">
        <v>26.4</v>
      </c>
      <c r="V13" s="406">
        <v>820</v>
      </c>
      <c r="W13" s="401">
        <v>7.7</v>
      </c>
      <c r="X13" s="401">
        <v>58.2</v>
      </c>
      <c r="Y13" s="283">
        <v>2024</v>
      </c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  <c r="DX13" s="318"/>
      <c r="DY13" s="318"/>
      <c r="DZ13" s="318"/>
      <c r="EA13" s="318"/>
      <c r="EB13" s="318"/>
      <c r="EC13" s="318"/>
      <c r="ED13" s="318"/>
      <c r="EE13" s="318"/>
      <c r="EF13" s="318"/>
      <c r="EG13" s="318"/>
      <c r="EH13" s="318"/>
      <c r="EI13" s="318"/>
      <c r="EJ13" s="318"/>
      <c r="EK13" s="318"/>
      <c r="EL13" s="318"/>
      <c r="EM13" s="318"/>
      <c r="EN13" s="318"/>
      <c r="EO13" s="318"/>
      <c r="EP13" s="318"/>
      <c r="EQ13" s="318"/>
      <c r="ER13" s="318"/>
      <c r="ES13" s="318"/>
      <c r="ET13" s="318"/>
      <c r="EU13" s="318"/>
      <c r="EV13" s="318"/>
      <c r="EW13" s="318"/>
      <c r="EX13" s="318"/>
      <c r="EY13" s="318"/>
      <c r="EZ13" s="318"/>
      <c r="FA13" s="318"/>
      <c r="FB13" s="318"/>
      <c r="FC13" s="318"/>
      <c r="FD13" s="318"/>
      <c r="FE13" s="318"/>
      <c r="FF13" s="318"/>
      <c r="FG13" s="318"/>
      <c r="FH13" s="318"/>
      <c r="FI13" s="318"/>
      <c r="FJ13" s="318"/>
      <c r="FK13" s="318"/>
      <c r="FL13" s="318"/>
      <c r="FM13" s="318"/>
      <c r="FN13" s="318"/>
      <c r="FO13" s="318"/>
      <c r="FP13" s="318"/>
      <c r="FQ13" s="318"/>
      <c r="FR13" s="318"/>
      <c r="FS13" s="318"/>
      <c r="FT13" s="318"/>
      <c r="FU13" s="318"/>
      <c r="FV13" s="318"/>
      <c r="FW13" s="318"/>
      <c r="FX13" s="318"/>
      <c r="FY13" s="318"/>
      <c r="FZ13" s="318"/>
      <c r="GA13" s="318"/>
      <c r="GB13" s="318"/>
      <c r="GC13" s="318"/>
      <c r="GD13" s="318"/>
      <c r="GE13" s="318"/>
      <c r="GF13" s="318"/>
      <c r="GG13" s="318"/>
      <c r="GH13" s="318"/>
      <c r="GI13" s="318"/>
      <c r="GJ13" s="318"/>
      <c r="GK13" s="318"/>
      <c r="GL13" s="318"/>
      <c r="GM13" s="318"/>
      <c r="GN13" s="318"/>
      <c r="GO13" s="318"/>
      <c r="GP13" s="318"/>
      <c r="GQ13" s="318"/>
      <c r="GR13" s="318"/>
      <c r="GS13" s="318"/>
      <c r="GT13" s="318"/>
      <c r="GU13" s="318"/>
      <c r="GV13" s="318"/>
      <c r="GW13" s="318"/>
      <c r="GX13" s="318"/>
      <c r="GY13" s="318"/>
      <c r="GZ13" s="318"/>
      <c r="HA13" s="318"/>
      <c r="HB13" s="318"/>
      <c r="HC13" s="318"/>
      <c r="HD13" s="318"/>
      <c r="HE13" s="318"/>
      <c r="HF13" s="318"/>
      <c r="HG13" s="318"/>
      <c r="HH13" s="318"/>
      <c r="HI13" s="318"/>
      <c r="HJ13" s="318"/>
      <c r="HK13" s="318"/>
      <c r="HL13" s="318"/>
      <c r="HM13" s="318"/>
      <c r="HN13" s="318"/>
      <c r="HO13" s="318"/>
      <c r="HP13" s="318"/>
      <c r="HQ13" s="318"/>
      <c r="HR13" s="318"/>
      <c r="HS13" s="318"/>
      <c r="HT13" s="318"/>
      <c r="HU13" s="318"/>
      <c r="HV13" s="318"/>
      <c r="HW13" s="318"/>
      <c r="HX13" s="318"/>
      <c r="HY13" s="318"/>
      <c r="HZ13" s="318"/>
      <c r="IA13" s="318"/>
      <c r="IB13" s="318"/>
      <c r="IC13" s="318"/>
      <c r="ID13" s="318"/>
      <c r="IE13" s="318"/>
      <c r="IF13" s="318"/>
      <c r="IG13" s="318"/>
      <c r="IH13" s="318"/>
      <c r="II13" s="318"/>
      <c r="IJ13" s="318"/>
      <c r="IK13" s="318"/>
      <c r="IL13" s="318"/>
      <c r="IM13" s="318"/>
      <c r="IN13" s="318"/>
      <c r="IO13" s="318"/>
      <c r="IP13" s="318"/>
      <c r="IQ13" s="318"/>
      <c r="IR13" s="318"/>
      <c r="IS13" s="318"/>
      <c r="IT13" s="318"/>
      <c r="IU13" s="318"/>
      <c r="IV13" s="318"/>
    </row>
    <row r="14" spans="1:256" s="284" customFormat="1" ht="45" customHeight="1">
      <c r="A14" s="294" t="s">
        <v>90</v>
      </c>
      <c r="B14" s="398">
        <f t="shared" si="0"/>
        <v>44</v>
      </c>
      <c r="C14" s="292">
        <f t="shared" si="0"/>
        <v>885.6</v>
      </c>
      <c r="D14" s="281">
        <v>40.4</v>
      </c>
      <c r="E14" s="283">
        <v>848</v>
      </c>
      <c r="F14" s="282">
        <v>2205</v>
      </c>
      <c r="G14" s="281">
        <v>0.6</v>
      </c>
      <c r="H14" s="399">
        <v>10</v>
      </c>
      <c r="I14" s="283">
        <v>1410</v>
      </c>
      <c r="J14" s="399">
        <v>0.6</v>
      </c>
      <c r="K14" s="399">
        <v>6.6</v>
      </c>
      <c r="L14" s="402">
        <v>1390</v>
      </c>
      <c r="M14" s="400"/>
      <c r="N14" s="403">
        <v>0.3</v>
      </c>
      <c r="O14" s="404">
        <v>4.9</v>
      </c>
      <c r="P14" s="283">
        <v>1699</v>
      </c>
      <c r="Q14" s="279">
        <v>0</v>
      </c>
      <c r="R14" s="279">
        <v>0</v>
      </c>
      <c r="S14" s="279">
        <v>0</v>
      </c>
      <c r="T14" s="405">
        <v>0.5</v>
      </c>
      <c r="U14" s="405">
        <v>4</v>
      </c>
      <c r="V14" s="406">
        <v>789</v>
      </c>
      <c r="W14" s="405">
        <v>1.6</v>
      </c>
      <c r="X14" s="405">
        <v>12.1</v>
      </c>
      <c r="Y14" s="406">
        <v>1937</v>
      </c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8"/>
      <c r="FL14" s="318"/>
      <c r="FM14" s="318"/>
      <c r="FN14" s="318"/>
      <c r="FO14" s="318"/>
      <c r="FP14" s="318"/>
      <c r="FQ14" s="318"/>
      <c r="FR14" s="318"/>
      <c r="FS14" s="318"/>
      <c r="FT14" s="318"/>
      <c r="FU14" s="318"/>
      <c r="FV14" s="318"/>
      <c r="FW14" s="318"/>
      <c r="FX14" s="318"/>
      <c r="FY14" s="318"/>
      <c r="FZ14" s="318"/>
      <c r="GA14" s="318"/>
      <c r="GB14" s="318"/>
      <c r="GC14" s="318"/>
      <c r="GD14" s="318"/>
      <c r="GE14" s="318"/>
      <c r="GF14" s="318"/>
      <c r="GG14" s="318"/>
      <c r="GH14" s="318"/>
      <c r="GI14" s="318"/>
      <c r="GJ14" s="318"/>
      <c r="GK14" s="318"/>
      <c r="GL14" s="318"/>
      <c r="GM14" s="318"/>
      <c r="GN14" s="318"/>
      <c r="GO14" s="318"/>
      <c r="GP14" s="318"/>
      <c r="GQ14" s="318"/>
      <c r="GR14" s="318"/>
      <c r="GS14" s="318"/>
      <c r="GT14" s="318"/>
      <c r="GU14" s="318"/>
      <c r="GV14" s="318"/>
      <c r="GW14" s="318"/>
      <c r="GX14" s="318"/>
      <c r="GY14" s="318"/>
      <c r="GZ14" s="318"/>
      <c r="HA14" s="318"/>
      <c r="HB14" s="318"/>
      <c r="HC14" s="318"/>
      <c r="HD14" s="318"/>
      <c r="HE14" s="318"/>
      <c r="HF14" s="318"/>
      <c r="HG14" s="318"/>
      <c r="HH14" s="318"/>
      <c r="HI14" s="318"/>
      <c r="HJ14" s="318"/>
      <c r="HK14" s="318"/>
      <c r="HL14" s="318"/>
      <c r="HM14" s="318"/>
      <c r="HN14" s="318"/>
      <c r="HO14" s="318"/>
      <c r="HP14" s="318"/>
      <c r="HQ14" s="318"/>
      <c r="HR14" s="318"/>
      <c r="HS14" s="318"/>
      <c r="HT14" s="318"/>
      <c r="HU14" s="318"/>
      <c r="HV14" s="318"/>
      <c r="HW14" s="318"/>
      <c r="HX14" s="318"/>
      <c r="HY14" s="318"/>
      <c r="HZ14" s="318"/>
      <c r="IA14" s="318"/>
      <c r="IB14" s="318"/>
      <c r="IC14" s="318"/>
      <c r="ID14" s="318"/>
      <c r="IE14" s="318"/>
      <c r="IF14" s="318"/>
      <c r="IG14" s="318"/>
      <c r="IH14" s="318"/>
      <c r="II14" s="318"/>
      <c r="IJ14" s="318"/>
      <c r="IK14" s="318"/>
      <c r="IL14" s="318"/>
      <c r="IM14" s="318"/>
      <c r="IN14" s="318"/>
      <c r="IO14" s="318"/>
      <c r="IP14" s="318"/>
      <c r="IQ14" s="318"/>
      <c r="IR14" s="318"/>
      <c r="IS14" s="318"/>
      <c r="IT14" s="318"/>
      <c r="IU14" s="318"/>
      <c r="IV14" s="318"/>
    </row>
    <row r="15" spans="1:256" s="284" customFormat="1" ht="45" customHeight="1">
      <c r="A15" s="294" t="s">
        <v>91</v>
      </c>
      <c r="B15" s="398">
        <f t="shared" si="0"/>
        <v>104.1</v>
      </c>
      <c r="C15" s="292">
        <f t="shared" si="0"/>
        <v>1945.4</v>
      </c>
      <c r="D15" s="281">
        <v>84.8</v>
      </c>
      <c r="E15" s="283">
        <v>1781</v>
      </c>
      <c r="F15" s="282">
        <v>2220</v>
      </c>
      <c r="G15" s="281">
        <v>3.7</v>
      </c>
      <c r="H15" s="399">
        <v>41</v>
      </c>
      <c r="I15" s="283">
        <v>1520</v>
      </c>
      <c r="J15" s="399">
        <v>0.5</v>
      </c>
      <c r="K15" s="399">
        <v>5.5</v>
      </c>
      <c r="L15" s="402">
        <v>1387</v>
      </c>
      <c r="M15" s="400"/>
      <c r="N15" s="403">
        <v>2.4</v>
      </c>
      <c r="O15" s="404">
        <v>51.9</v>
      </c>
      <c r="P15" s="283">
        <v>1721</v>
      </c>
      <c r="Q15" s="279">
        <v>0</v>
      </c>
      <c r="R15" s="279">
        <v>0</v>
      </c>
      <c r="S15" s="279">
        <v>0</v>
      </c>
      <c r="T15" s="405">
        <v>0.1</v>
      </c>
      <c r="U15" s="405">
        <v>0.8</v>
      </c>
      <c r="V15" s="406">
        <v>790</v>
      </c>
      <c r="W15" s="405">
        <v>12.6</v>
      </c>
      <c r="X15" s="405">
        <v>65.2</v>
      </c>
      <c r="Y15" s="406">
        <v>1979</v>
      </c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  <c r="DX15" s="318"/>
      <c r="DY15" s="318"/>
      <c r="DZ15" s="318"/>
      <c r="EA15" s="318"/>
      <c r="EB15" s="318"/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  <c r="EN15" s="318"/>
      <c r="EO15" s="318"/>
      <c r="EP15" s="318"/>
      <c r="EQ15" s="318"/>
      <c r="ER15" s="318"/>
      <c r="ES15" s="318"/>
      <c r="ET15" s="318"/>
      <c r="EU15" s="318"/>
      <c r="EV15" s="318"/>
      <c r="EW15" s="318"/>
      <c r="EX15" s="318"/>
      <c r="EY15" s="318"/>
      <c r="EZ15" s="318"/>
      <c r="FA15" s="318"/>
      <c r="FB15" s="318"/>
      <c r="FC15" s="318"/>
      <c r="FD15" s="318"/>
      <c r="FE15" s="318"/>
      <c r="FF15" s="318"/>
      <c r="FG15" s="318"/>
      <c r="FH15" s="318"/>
      <c r="FI15" s="318"/>
      <c r="FJ15" s="318"/>
      <c r="FK15" s="318"/>
      <c r="FL15" s="318"/>
      <c r="FM15" s="318"/>
      <c r="FN15" s="318"/>
      <c r="FO15" s="318"/>
      <c r="FP15" s="318"/>
      <c r="FQ15" s="318"/>
      <c r="FR15" s="318"/>
      <c r="FS15" s="318"/>
      <c r="FT15" s="318"/>
      <c r="FU15" s="318"/>
      <c r="FV15" s="318"/>
      <c r="FW15" s="318"/>
      <c r="FX15" s="318"/>
      <c r="FY15" s="318"/>
      <c r="FZ15" s="318"/>
      <c r="GA15" s="318"/>
      <c r="GB15" s="318"/>
      <c r="GC15" s="318"/>
      <c r="GD15" s="318"/>
      <c r="GE15" s="318"/>
      <c r="GF15" s="318"/>
      <c r="GG15" s="318"/>
      <c r="GH15" s="318"/>
      <c r="GI15" s="318"/>
      <c r="GJ15" s="318"/>
      <c r="GK15" s="318"/>
      <c r="GL15" s="318"/>
      <c r="GM15" s="318"/>
      <c r="GN15" s="318"/>
      <c r="GO15" s="318"/>
      <c r="GP15" s="318"/>
      <c r="GQ15" s="318"/>
      <c r="GR15" s="318"/>
      <c r="GS15" s="318"/>
      <c r="GT15" s="318"/>
      <c r="GU15" s="318"/>
      <c r="GV15" s="318"/>
      <c r="GW15" s="318"/>
      <c r="GX15" s="318"/>
      <c r="GY15" s="318"/>
      <c r="GZ15" s="318"/>
      <c r="HA15" s="318"/>
      <c r="HB15" s="318"/>
      <c r="HC15" s="318"/>
      <c r="HD15" s="318"/>
      <c r="HE15" s="318"/>
      <c r="HF15" s="318"/>
      <c r="HG15" s="318"/>
      <c r="HH15" s="318"/>
      <c r="HI15" s="318"/>
      <c r="HJ15" s="318"/>
      <c r="HK15" s="318"/>
      <c r="HL15" s="318"/>
      <c r="HM15" s="318"/>
      <c r="HN15" s="318"/>
      <c r="HO15" s="318"/>
      <c r="HP15" s="318"/>
      <c r="HQ15" s="318"/>
      <c r="HR15" s="318"/>
      <c r="HS15" s="318"/>
      <c r="HT15" s="318"/>
      <c r="HU15" s="318"/>
      <c r="HV15" s="318"/>
      <c r="HW15" s="318"/>
      <c r="HX15" s="318"/>
      <c r="HY15" s="318"/>
      <c r="HZ15" s="318"/>
      <c r="IA15" s="318"/>
      <c r="IB15" s="318"/>
      <c r="IC15" s="318"/>
      <c r="ID15" s="318"/>
      <c r="IE15" s="318"/>
      <c r="IF15" s="318"/>
      <c r="IG15" s="318"/>
      <c r="IH15" s="318"/>
      <c r="II15" s="318"/>
      <c r="IJ15" s="318"/>
      <c r="IK15" s="318"/>
      <c r="IL15" s="318"/>
      <c r="IM15" s="318"/>
      <c r="IN15" s="318"/>
      <c r="IO15" s="318"/>
      <c r="IP15" s="318"/>
      <c r="IQ15" s="318"/>
      <c r="IR15" s="318"/>
      <c r="IS15" s="318"/>
      <c r="IT15" s="318"/>
      <c r="IU15" s="318"/>
      <c r="IV15" s="318"/>
    </row>
    <row r="16" spans="1:256" s="284" customFormat="1" ht="45" customHeight="1">
      <c r="A16" s="294" t="s">
        <v>92</v>
      </c>
      <c r="B16" s="398">
        <f t="shared" si="0"/>
        <v>94.89999999999999</v>
      </c>
      <c r="C16" s="292">
        <f t="shared" si="0"/>
        <v>1900</v>
      </c>
      <c r="D16" s="281">
        <v>87.6</v>
      </c>
      <c r="E16" s="283">
        <v>1840</v>
      </c>
      <c r="F16" s="282">
        <v>2260</v>
      </c>
      <c r="G16" s="281">
        <v>0.2</v>
      </c>
      <c r="H16" s="399">
        <v>4.1</v>
      </c>
      <c r="I16" s="283">
        <v>1450</v>
      </c>
      <c r="J16" s="399">
        <v>2</v>
      </c>
      <c r="K16" s="399">
        <v>22</v>
      </c>
      <c r="L16" s="402">
        <v>1348</v>
      </c>
      <c r="M16" s="400"/>
      <c r="N16" s="279">
        <v>0</v>
      </c>
      <c r="O16" s="279">
        <v>0</v>
      </c>
      <c r="P16" s="279">
        <v>0</v>
      </c>
      <c r="Q16" s="279">
        <v>0</v>
      </c>
      <c r="R16" s="279">
        <v>0</v>
      </c>
      <c r="S16" s="279">
        <v>0</v>
      </c>
      <c r="T16" s="279">
        <v>0</v>
      </c>
      <c r="U16" s="279">
        <v>0</v>
      </c>
      <c r="V16" s="279">
        <v>0</v>
      </c>
      <c r="W16" s="401">
        <v>5.1</v>
      </c>
      <c r="X16" s="401">
        <v>33.9</v>
      </c>
      <c r="Y16" s="283">
        <v>2213</v>
      </c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  <c r="DR16" s="318"/>
      <c r="DS16" s="318"/>
      <c r="DT16" s="318"/>
      <c r="DU16" s="318"/>
      <c r="DV16" s="318"/>
      <c r="DW16" s="318"/>
      <c r="DX16" s="318"/>
      <c r="DY16" s="318"/>
      <c r="DZ16" s="318"/>
      <c r="EA16" s="318"/>
      <c r="EB16" s="318"/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318"/>
      <c r="EQ16" s="318"/>
      <c r="ER16" s="318"/>
      <c r="ES16" s="318"/>
      <c r="ET16" s="318"/>
      <c r="EU16" s="318"/>
      <c r="EV16" s="318"/>
      <c r="EW16" s="318"/>
      <c r="EX16" s="318"/>
      <c r="EY16" s="318"/>
      <c r="EZ16" s="318"/>
      <c r="FA16" s="318"/>
      <c r="FB16" s="318"/>
      <c r="FC16" s="318"/>
      <c r="FD16" s="318"/>
      <c r="FE16" s="318"/>
      <c r="FF16" s="318"/>
      <c r="FG16" s="318"/>
      <c r="FH16" s="318"/>
      <c r="FI16" s="318"/>
      <c r="FJ16" s="318"/>
      <c r="FK16" s="318"/>
      <c r="FL16" s="318"/>
      <c r="FM16" s="318"/>
      <c r="FN16" s="318"/>
      <c r="FO16" s="318"/>
      <c r="FP16" s="318"/>
      <c r="FQ16" s="318"/>
      <c r="FR16" s="318"/>
      <c r="FS16" s="318"/>
      <c r="FT16" s="318"/>
      <c r="FU16" s="318"/>
      <c r="FV16" s="318"/>
      <c r="FW16" s="318"/>
      <c r="FX16" s="318"/>
      <c r="FY16" s="318"/>
      <c r="FZ16" s="318"/>
      <c r="GA16" s="318"/>
      <c r="GB16" s="318"/>
      <c r="GC16" s="318"/>
      <c r="GD16" s="318"/>
      <c r="GE16" s="318"/>
      <c r="GF16" s="318"/>
      <c r="GG16" s="318"/>
      <c r="GH16" s="318"/>
      <c r="GI16" s="318"/>
      <c r="GJ16" s="318"/>
      <c r="GK16" s="318"/>
      <c r="GL16" s="318"/>
      <c r="GM16" s="318"/>
      <c r="GN16" s="318"/>
      <c r="GO16" s="318"/>
      <c r="GP16" s="318"/>
      <c r="GQ16" s="318"/>
      <c r="GR16" s="318"/>
      <c r="GS16" s="318"/>
      <c r="GT16" s="318"/>
      <c r="GU16" s="318"/>
      <c r="GV16" s="318"/>
      <c r="GW16" s="318"/>
      <c r="GX16" s="318"/>
      <c r="GY16" s="318"/>
      <c r="GZ16" s="318"/>
      <c r="HA16" s="318"/>
      <c r="HB16" s="318"/>
      <c r="HC16" s="318"/>
      <c r="HD16" s="318"/>
      <c r="HE16" s="318"/>
      <c r="HF16" s="318"/>
      <c r="HG16" s="318"/>
      <c r="HH16" s="318"/>
      <c r="HI16" s="318"/>
      <c r="HJ16" s="318"/>
      <c r="HK16" s="318"/>
      <c r="HL16" s="318"/>
      <c r="HM16" s="318"/>
      <c r="HN16" s="318"/>
      <c r="HO16" s="318"/>
      <c r="HP16" s="318"/>
      <c r="HQ16" s="318"/>
      <c r="HR16" s="318"/>
      <c r="HS16" s="318"/>
      <c r="HT16" s="318"/>
      <c r="HU16" s="318"/>
      <c r="HV16" s="318"/>
      <c r="HW16" s="318"/>
      <c r="HX16" s="318"/>
      <c r="HY16" s="318"/>
      <c r="HZ16" s="318"/>
      <c r="IA16" s="318"/>
      <c r="IB16" s="318"/>
      <c r="IC16" s="318"/>
      <c r="ID16" s="318"/>
      <c r="IE16" s="318"/>
      <c r="IF16" s="318"/>
      <c r="IG16" s="318"/>
      <c r="IH16" s="318"/>
      <c r="II16" s="318"/>
      <c r="IJ16" s="318"/>
      <c r="IK16" s="318"/>
      <c r="IL16" s="318"/>
      <c r="IM16" s="318"/>
      <c r="IN16" s="318"/>
      <c r="IO16" s="318"/>
      <c r="IP16" s="318"/>
      <c r="IQ16" s="318"/>
      <c r="IR16" s="318"/>
      <c r="IS16" s="318"/>
      <c r="IT16" s="318"/>
      <c r="IU16" s="318"/>
      <c r="IV16" s="318"/>
    </row>
    <row r="17" spans="1:256" s="284" customFormat="1" ht="45" customHeight="1">
      <c r="A17" s="294" t="s">
        <v>93</v>
      </c>
      <c r="B17" s="398">
        <f t="shared" si="0"/>
        <v>116.19999999999999</v>
      </c>
      <c r="C17" s="292">
        <f t="shared" si="0"/>
        <v>2704.6000000000004</v>
      </c>
      <c r="D17" s="281">
        <v>113.6</v>
      </c>
      <c r="E17" s="283">
        <v>2680</v>
      </c>
      <c r="F17" s="282">
        <v>2210</v>
      </c>
      <c r="G17" s="405">
        <v>0.1</v>
      </c>
      <c r="H17" s="405">
        <v>2</v>
      </c>
      <c r="I17" s="406">
        <v>1430</v>
      </c>
      <c r="J17" s="405">
        <v>1.3</v>
      </c>
      <c r="K17" s="405">
        <v>14.3</v>
      </c>
      <c r="L17" s="407">
        <v>1344</v>
      </c>
      <c r="M17" s="400"/>
      <c r="N17" s="279">
        <v>0</v>
      </c>
      <c r="O17" s="279">
        <v>0</v>
      </c>
      <c r="P17" s="279">
        <v>0</v>
      </c>
      <c r="Q17" s="279">
        <v>0</v>
      </c>
      <c r="R17" s="279">
        <v>0</v>
      </c>
      <c r="S17" s="279">
        <v>0</v>
      </c>
      <c r="T17" s="279">
        <v>0</v>
      </c>
      <c r="U17" s="279">
        <v>0</v>
      </c>
      <c r="V17" s="279">
        <v>0</v>
      </c>
      <c r="W17" s="401">
        <v>1.2</v>
      </c>
      <c r="X17" s="401">
        <v>8.3</v>
      </c>
      <c r="Y17" s="283">
        <v>1928</v>
      </c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18"/>
      <c r="FB17" s="318"/>
      <c r="FC17" s="318"/>
      <c r="FD17" s="318"/>
      <c r="FE17" s="318"/>
      <c r="FF17" s="318"/>
      <c r="FG17" s="318"/>
      <c r="FH17" s="318"/>
      <c r="FI17" s="318"/>
      <c r="FJ17" s="318"/>
      <c r="FK17" s="318"/>
      <c r="FL17" s="318"/>
      <c r="FM17" s="318"/>
      <c r="FN17" s="318"/>
      <c r="FO17" s="318"/>
      <c r="FP17" s="318"/>
      <c r="FQ17" s="318"/>
      <c r="FR17" s="318"/>
      <c r="FS17" s="318"/>
      <c r="FT17" s="318"/>
      <c r="FU17" s="318"/>
      <c r="FV17" s="318"/>
      <c r="FW17" s="318"/>
      <c r="FX17" s="318"/>
      <c r="FY17" s="318"/>
      <c r="FZ17" s="318"/>
      <c r="GA17" s="318"/>
      <c r="GB17" s="318"/>
      <c r="GC17" s="318"/>
      <c r="GD17" s="318"/>
      <c r="GE17" s="318"/>
      <c r="GF17" s="318"/>
      <c r="GG17" s="318"/>
      <c r="GH17" s="318"/>
      <c r="GI17" s="318"/>
      <c r="GJ17" s="318"/>
      <c r="GK17" s="318"/>
      <c r="GL17" s="318"/>
      <c r="GM17" s="318"/>
      <c r="GN17" s="318"/>
      <c r="GO17" s="318"/>
      <c r="GP17" s="318"/>
      <c r="GQ17" s="318"/>
      <c r="GR17" s="318"/>
      <c r="GS17" s="318"/>
      <c r="GT17" s="318"/>
      <c r="GU17" s="318"/>
      <c r="GV17" s="318"/>
      <c r="GW17" s="318"/>
      <c r="GX17" s="318"/>
      <c r="GY17" s="318"/>
      <c r="GZ17" s="318"/>
      <c r="HA17" s="318"/>
      <c r="HB17" s="318"/>
      <c r="HC17" s="318"/>
      <c r="HD17" s="318"/>
      <c r="HE17" s="318"/>
      <c r="HF17" s="318"/>
      <c r="HG17" s="318"/>
      <c r="HH17" s="318"/>
      <c r="HI17" s="318"/>
      <c r="HJ17" s="318"/>
      <c r="HK17" s="318"/>
      <c r="HL17" s="318"/>
      <c r="HM17" s="318"/>
      <c r="HN17" s="318"/>
      <c r="HO17" s="318"/>
      <c r="HP17" s="318"/>
      <c r="HQ17" s="318"/>
      <c r="HR17" s="318"/>
      <c r="HS17" s="318"/>
      <c r="HT17" s="318"/>
      <c r="HU17" s="318"/>
      <c r="HV17" s="318"/>
      <c r="HW17" s="318"/>
      <c r="HX17" s="318"/>
      <c r="HY17" s="318"/>
      <c r="HZ17" s="318"/>
      <c r="IA17" s="318"/>
      <c r="IB17" s="318"/>
      <c r="IC17" s="318"/>
      <c r="ID17" s="318"/>
      <c r="IE17" s="318"/>
      <c r="IF17" s="318"/>
      <c r="IG17" s="318"/>
      <c r="IH17" s="318"/>
      <c r="II17" s="318"/>
      <c r="IJ17" s="318"/>
      <c r="IK17" s="318"/>
      <c r="IL17" s="318"/>
      <c r="IM17" s="318"/>
      <c r="IN17" s="318"/>
      <c r="IO17" s="318"/>
      <c r="IP17" s="318"/>
      <c r="IQ17" s="318"/>
      <c r="IR17" s="318"/>
      <c r="IS17" s="318"/>
      <c r="IT17" s="318"/>
      <c r="IU17" s="318"/>
      <c r="IV17" s="318"/>
    </row>
    <row r="18" spans="1:256" s="284" customFormat="1" ht="45" customHeight="1" thickBot="1">
      <c r="A18" s="408" t="s">
        <v>94</v>
      </c>
      <c r="B18" s="409">
        <f t="shared" si="0"/>
        <v>50</v>
      </c>
      <c r="C18" s="410">
        <f t="shared" si="0"/>
        <v>1035.3</v>
      </c>
      <c r="D18" s="321">
        <v>45.8</v>
      </c>
      <c r="E18" s="285">
        <v>1004</v>
      </c>
      <c r="F18" s="411">
        <v>2050</v>
      </c>
      <c r="G18" s="412">
        <v>0</v>
      </c>
      <c r="H18" s="412">
        <v>0</v>
      </c>
      <c r="I18" s="412">
        <v>0</v>
      </c>
      <c r="J18" s="412">
        <v>0</v>
      </c>
      <c r="K18" s="412">
        <v>0</v>
      </c>
      <c r="L18" s="322">
        <v>0</v>
      </c>
      <c r="M18" s="400"/>
      <c r="N18" s="323">
        <v>0</v>
      </c>
      <c r="O18" s="412">
        <v>0</v>
      </c>
      <c r="P18" s="412">
        <v>0</v>
      </c>
      <c r="Q18" s="412">
        <v>0</v>
      </c>
      <c r="R18" s="412">
        <v>0</v>
      </c>
      <c r="S18" s="412">
        <v>0</v>
      </c>
      <c r="T18" s="413">
        <v>0.2</v>
      </c>
      <c r="U18" s="413">
        <v>1.6</v>
      </c>
      <c r="V18" s="414">
        <v>796</v>
      </c>
      <c r="W18" s="415">
        <v>4</v>
      </c>
      <c r="X18" s="415">
        <v>29.7</v>
      </c>
      <c r="Y18" s="285">
        <v>1922</v>
      </c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8"/>
      <c r="DX18" s="318"/>
      <c r="DY18" s="318"/>
      <c r="DZ18" s="318"/>
      <c r="EA18" s="318"/>
      <c r="EB18" s="318"/>
      <c r="EC18" s="318"/>
      <c r="ED18" s="318"/>
      <c r="EE18" s="318"/>
      <c r="EF18" s="318"/>
      <c r="EG18" s="318"/>
      <c r="EH18" s="318"/>
      <c r="EI18" s="318"/>
      <c r="EJ18" s="318"/>
      <c r="EK18" s="318"/>
      <c r="EL18" s="318"/>
      <c r="EM18" s="318"/>
      <c r="EN18" s="318"/>
      <c r="EO18" s="318"/>
      <c r="EP18" s="318"/>
      <c r="EQ18" s="318"/>
      <c r="ER18" s="318"/>
      <c r="ES18" s="318"/>
      <c r="ET18" s="318"/>
      <c r="EU18" s="318"/>
      <c r="EV18" s="318"/>
      <c r="EW18" s="318"/>
      <c r="EX18" s="318"/>
      <c r="EY18" s="318"/>
      <c r="EZ18" s="318"/>
      <c r="FA18" s="318"/>
      <c r="FB18" s="318"/>
      <c r="FC18" s="318"/>
      <c r="FD18" s="318"/>
      <c r="FE18" s="318"/>
      <c r="FF18" s="318"/>
      <c r="FG18" s="318"/>
      <c r="FH18" s="318"/>
      <c r="FI18" s="318"/>
      <c r="FJ18" s="318"/>
      <c r="FK18" s="318"/>
      <c r="FL18" s="318"/>
      <c r="FM18" s="318"/>
      <c r="FN18" s="318"/>
      <c r="FO18" s="318"/>
      <c r="FP18" s="318"/>
      <c r="FQ18" s="318"/>
      <c r="FR18" s="318"/>
      <c r="FS18" s="318"/>
      <c r="FT18" s="318"/>
      <c r="FU18" s="318"/>
      <c r="FV18" s="318"/>
      <c r="FW18" s="318"/>
      <c r="FX18" s="318"/>
      <c r="FY18" s="318"/>
      <c r="FZ18" s="318"/>
      <c r="GA18" s="318"/>
      <c r="GB18" s="318"/>
      <c r="GC18" s="318"/>
      <c r="GD18" s="318"/>
      <c r="GE18" s="318"/>
      <c r="GF18" s="318"/>
      <c r="GG18" s="318"/>
      <c r="GH18" s="318"/>
      <c r="GI18" s="318"/>
      <c r="GJ18" s="318"/>
      <c r="GK18" s="318"/>
      <c r="GL18" s="318"/>
      <c r="GM18" s="318"/>
      <c r="GN18" s="318"/>
      <c r="GO18" s="318"/>
      <c r="GP18" s="318"/>
      <c r="GQ18" s="318"/>
      <c r="GR18" s="318"/>
      <c r="GS18" s="318"/>
      <c r="GT18" s="318"/>
      <c r="GU18" s="318"/>
      <c r="GV18" s="318"/>
      <c r="GW18" s="318"/>
      <c r="GX18" s="318"/>
      <c r="GY18" s="318"/>
      <c r="GZ18" s="318"/>
      <c r="HA18" s="318"/>
      <c r="HB18" s="318"/>
      <c r="HC18" s="318"/>
      <c r="HD18" s="318"/>
      <c r="HE18" s="318"/>
      <c r="HF18" s="318"/>
      <c r="HG18" s="318"/>
      <c r="HH18" s="318"/>
      <c r="HI18" s="318"/>
      <c r="HJ18" s="318"/>
      <c r="HK18" s="318"/>
      <c r="HL18" s="318"/>
      <c r="HM18" s="318"/>
      <c r="HN18" s="318"/>
      <c r="HO18" s="318"/>
      <c r="HP18" s="318"/>
      <c r="HQ18" s="318"/>
      <c r="HR18" s="318"/>
      <c r="HS18" s="318"/>
      <c r="HT18" s="318"/>
      <c r="HU18" s="318"/>
      <c r="HV18" s="318"/>
      <c r="HW18" s="318"/>
      <c r="HX18" s="318"/>
      <c r="HY18" s="318"/>
      <c r="HZ18" s="318"/>
      <c r="IA18" s="318"/>
      <c r="IB18" s="318"/>
      <c r="IC18" s="318"/>
      <c r="ID18" s="318"/>
      <c r="IE18" s="318"/>
      <c r="IF18" s="318"/>
      <c r="IG18" s="318"/>
      <c r="IH18" s="318"/>
      <c r="II18" s="318"/>
      <c r="IJ18" s="318"/>
      <c r="IK18" s="318"/>
      <c r="IL18" s="318"/>
      <c r="IM18" s="318"/>
      <c r="IN18" s="318"/>
      <c r="IO18" s="318"/>
      <c r="IP18" s="318"/>
      <c r="IQ18" s="318"/>
      <c r="IR18" s="318"/>
      <c r="IS18" s="318"/>
      <c r="IT18" s="318"/>
      <c r="IU18" s="318"/>
      <c r="IV18" s="318"/>
    </row>
    <row r="19" spans="1:256" s="96" customFormat="1" ht="12" customHeight="1" thickTop="1">
      <c r="A19" s="50" t="s">
        <v>95</v>
      </c>
      <c r="B19" s="32"/>
      <c r="C19" s="32"/>
      <c r="D19" s="32"/>
      <c r="E19" s="32"/>
      <c r="F19" s="105"/>
      <c r="G19" s="32"/>
      <c r="H19" s="105"/>
      <c r="I19" s="106"/>
      <c r="J19" s="105"/>
      <c r="K19" s="105"/>
      <c r="L19" s="105"/>
      <c r="M19" s="106"/>
      <c r="N19" s="32"/>
      <c r="O19" s="32"/>
      <c r="P19" s="105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0" spans="26:35" ht="13.5"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</row>
    <row r="21" spans="26:35" ht="13.5"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</row>
  </sheetData>
  <sheetProtection/>
  <mergeCells count="18">
    <mergeCell ref="A1:L1"/>
    <mergeCell ref="N1:Y1"/>
    <mergeCell ref="B3:C3"/>
    <mergeCell ref="D3:F3"/>
    <mergeCell ref="G3:I3"/>
    <mergeCell ref="J3:L3"/>
    <mergeCell ref="N3:P3"/>
    <mergeCell ref="Q3:S3"/>
    <mergeCell ref="T3:V3"/>
    <mergeCell ref="W3:Y3"/>
    <mergeCell ref="T4:V4"/>
    <mergeCell ref="W4:Y4"/>
    <mergeCell ref="B4:C4"/>
    <mergeCell ref="D4:F4"/>
    <mergeCell ref="G4:I4"/>
    <mergeCell ref="J4:L4"/>
    <mergeCell ref="N4:P4"/>
    <mergeCell ref="Q4:S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I11" sqref="I11"/>
    </sheetView>
  </sheetViews>
  <sheetFormatPr defaultColWidth="8.88671875" defaultRowHeight="16.5" customHeight="1"/>
  <cols>
    <col min="1" max="1" width="14.5546875" style="516" customWidth="1"/>
    <col min="2" max="5" width="13.21484375" style="368" customWidth="1"/>
    <col min="6" max="6" width="13.21484375" style="520" customWidth="1"/>
    <col min="7" max="7" width="2.77734375" style="518" customWidth="1"/>
    <col min="8" max="8" width="17.21484375" style="368" customWidth="1"/>
    <col min="9" max="9" width="17.21484375" style="520" customWidth="1"/>
    <col min="10" max="11" width="17.21484375" style="370" customWidth="1"/>
    <col min="12" max="16384" width="8.88671875" style="331" customWidth="1"/>
  </cols>
  <sheetData>
    <row r="1" spans="1:11" s="330" customFormat="1" ht="43.5" customHeight="1">
      <c r="A1" s="560" t="s">
        <v>274</v>
      </c>
      <c r="B1" s="560"/>
      <c r="C1" s="560"/>
      <c r="D1" s="560"/>
      <c r="E1" s="560"/>
      <c r="F1" s="560"/>
      <c r="G1" s="499"/>
      <c r="H1" s="621" t="s">
        <v>275</v>
      </c>
      <c r="I1" s="621"/>
      <c r="J1" s="621"/>
      <c r="K1" s="621"/>
    </row>
    <row r="2" spans="1:11" s="327" customFormat="1" ht="16.5" customHeight="1" thickBot="1">
      <c r="A2" s="332" t="s">
        <v>276</v>
      </c>
      <c r="B2" s="500"/>
      <c r="C2" s="501"/>
      <c r="D2" s="501"/>
      <c r="E2" s="501"/>
      <c r="F2" s="501"/>
      <c r="G2" s="332"/>
      <c r="H2" s="502"/>
      <c r="I2" s="503"/>
      <c r="J2" s="504"/>
      <c r="K2" s="337" t="s">
        <v>277</v>
      </c>
    </row>
    <row r="3" spans="1:11" s="335" customFormat="1" ht="16.5" customHeight="1" thickTop="1">
      <c r="A3" s="339" t="s">
        <v>217</v>
      </c>
      <c r="B3" s="505" t="s">
        <v>49</v>
      </c>
      <c r="C3" s="619" t="s">
        <v>278</v>
      </c>
      <c r="D3" s="620"/>
      <c r="E3" s="620"/>
      <c r="F3" s="620"/>
      <c r="G3" s="341"/>
      <c r="H3" s="424" t="s">
        <v>279</v>
      </c>
      <c r="I3" s="565" t="s">
        <v>280</v>
      </c>
      <c r="J3" s="565"/>
      <c r="K3" s="565"/>
    </row>
    <row r="4" spans="1:11" s="335" customFormat="1" ht="16.5" customHeight="1">
      <c r="A4" s="297" t="s">
        <v>220</v>
      </c>
      <c r="B4" s="345"/>
      <c r="C4" s="340" t="s">
        <v>281</v>
      </c>
      <c r="D4" s="342" t="s">
        <v>50</v>
      </c>
      <c r="E4" s="342" t="s">
        <v>51</v>
      </c>
      <c r="F4" s="342" t="s">
        <v>282</v>
      </c>
      <c r="G4" s="341"/>
      <c r="H4" s="441" t="s">
        <v>283</v>
      </c>
      <c r="I4" s="341" t="s">
        <v>12</v>
      </c>
      <c r="J4" s="340" t="s">
        <v>52</v>
      </c>
      <c r="K4" s="341" t="s">
        <v>284</v>
      </c>
    </row>
    <row r="5" spans="1:11" s="335" customFormat="1" ht="16.5" customHeight="1">
      <c r="A5" s="297" t="s">
        <v>224</v>
      </c>
      <c r="B5" s="345" t="s">
        <v>285</v>
      </c>
      <c r="C5" s="345"/>
      <c r="D5" s="345"/>
      <c r="E5" s="345"/>
      <c r="F5" s="345"/>
      <c r="G5" s="341"/>
      <c r="H5" s="297" t="s">
        <v>286</v>
      </c>
      <c r="I5" s="341" t="s">
        <v>287</v>
      </c>
      <c r="J5" s="464"/>
      <c r="K5" s="341" t="s">
        <v>288</v>
      </c>
    </row>
    <row r="6" spans="1:11" s="335" customFormat="1" ht="16.5" customHeight="1">
      <c r="A6" s="346" t="s">
        <v>59</v>
      </c>
      <c r="B6" s="351" t="s">
        <v>289</v>
      </c>
      <c r="C6" s="351" t="s">
        <v>290</v>
      </c>
      <c r="D6" s="351" t="s">
        <v>13</v>
      </c>
      <c r="E6" s="351" t="s">
        <v>14</v>
      </c>
      <c r="F6" s="351" t="s">
        <v>291</v>
      </c>
      <c r="G6" s="341"/>
      <c r="H6" s="348" t="s">
        <v>292</v>
      </c>
      <c r="I6" s="350" t="s">
        <v>293</v>
      </c>
      <c r="J6" s="468" t="s">
        <v>15</v>
      </c>
      <c r="K6" s="350" t="s">
        <v>16</v>
      </c>
    </row>
    <row r="7" spans="1:12" s="338" customFormat="1" ht="41.25" customHeight="1">
      <c r="A7" s="297">
        <v>2009</v>
      </c>
      <c r="B7" s="257">
        <v>2063</v>
      </c>
      <c r="C7" s="257">
        <v>899</v>
      </c>
      <c r="D7" s="257">
        <v>1091</v>
      </c>
      <c r="E7" s="257">
        <v>68</v>
      </c>
      <c r="F7" s="257">
        <v>5</v>
      </c>
      <c r="G7" s="257"/>
      <c r="H7" s="506" t="s">
        <v>60</v>
      </c>
      <c r="I7" s="257">
        <v>2063</v>
      </c>
      <c r="J7" s="506" t="s">
        <v>60</v>
      </c>
      <c r="K7" s="506" t="s">
        <v>60</v>
      </c>
      <c r="L7" s="507"/>
    </row>
    <row r="8" spans="1:12" s="338" customFormat="1" ht="41.25" customHeight="1">
      <c r="A8" s="297">
        <v>2010</v>
      </c>
      <c r="B8" s="257">
        <v>2451</v>
      </c>
      <c r="C8" s="257">
        <v>229.99999999999997</v>
      </c>
      <c r="D8" s="257">
        <v>1963.0000000000002</v>
      </c>
      <c r="E8" s="257">
        <v>257.6</v>
      </c>
      <c r="F8" s="257">
        <v>1</v>
      </c>
      <c r="G8" s="257"/>
      <c r="H8" s="506" t="s">
        <v>60</v>
      </c>
      <c r="I8" s="257">
        <v>2451</v>
      </c>
      <c r="J8" s="506" t="s">
        <v>60</v>
      </c>
      <c r="K8" s="506" t="s">
        <v>60</v>
      </c>
      <c r="L8" s="507"/>
    </row>
    <row r="9" spans="1:12" s="338" customFormat="1" ht="41.25" customHeight="1">
      <c r="A9" s="297">
        <v>2011</v>
      </c>
      <c r="B9" s="257">
        <v>1215</v>
      </c>
      <c r="C9" s="257">
        <v>354</v>
      </c>
      <c r="D9" s="257">
        <v>850</v>
      </c>
      <c r="E9" s="257">
        <v>11</v>
      </c>
      <c r="F9" s="506" t="s">
        <v>60</v>
      </c>
      <c r="G9" s="257"/>
      <c r="H9" s="506" t="s">
        <v>60</v>
      </c>
      <c r="I9" s="257">
        <v>1215</v>
      </c>
      <c r="J9" s="506" t="s">
        <v>60</v>
      </c>
      <c r="K9" s="506" t="s">
        <v>60</v>
      </c>
      <c r="L9" s="507"/>
    </row>
    <row r="10" spans="1:12" s="338" customFormat="1" ht="41.25" customHeight="1">
      <c r="A10" s="297">
        <v>2012</v>
      </c>
      <c r="B10" s="508">
        <v>1781</v>
      </c>
      <c r="C10" s="508">
        <v>218</v>
      </c>
      <c r="D10" s="508">
        <v>1394</v>
      </c>
      <c r="E10" s="508">
        <v>151</v>
      </c>
      <c r="F10" s="508">
        <v>18</v>
      </c>
      <c r="G10" s="257"/>
      <c r="H10" s="506" t="s">
        <v>60</v>
      </c>
      <c r="I10" s="257">
        <v>1781</v>
      </c>
      <c r="J10" s="506" t="s">
        <v>60</v>
      </c>
      <c r="K10" s="506" t="s">
        <v>60</v>
      </c>
      <c r="L10" s="507"/>
    </row>
    <row r="11" spans="1:12" s="327" customFormat="1" ht="41.25" customHeight="1">
      <c r="A11" s="245">
        <v>2013</v>
      </c>
      <c r="B11" s="509">
        <f>SUM(B12:B18)</f>
        <v>1769</v>
      </c>
      <c r="C11" s="509">
        <f>SUM(C12:C18)</f>
        <v>334</v>
      </c>
      <c r="D11" s="509">
        <f>SUM(D12:D18)</f>
        <v>1377</v>
      </c>
      <c r="E11" s="509">
        <f>SUM(E12:E18)</f>
        <v>57</v>
      </c>
      <c r="F11" s="509">
        <f>SUM(F12:F18)</f>
        <v>1</v>
      </c>
      <c r="G11" s="255"/>
      <c r="H11" s="506" t="s">
        <v>60</v>
      </c>
      <c r="I11" s="509">
        <f>SUM(I12:I18)</f>
        <v>1769</v>
      </c>
      <c r="J11" s="506" t="s">
        <v>60</v>
      </c>
      <c r="K11" s="506" t="s">
        <v>60</v>
      </c>
      <c r="L11" s="507"/>
    </row>
    <row r="12" spans="1:12" s="338" customFormat="1" ht="41.25" customHeight="1">
      <c r="A12" s="248" t="s">
        <v>245</v>
      </c>
      <c r="B12" s="508">
        <v>198</v>
      </c>
      <c r="C12" s="510">
        <v>52</v>
      </c>
      <c r="D12" s="510">
        <v>145</v>
      </c>
      <c r="E12" s="510">
        <v>1</v>
      </c>
      <c r="F12" s="506" t="s">
        <v>60</v>
      </c>
      <c r="G12" s="257"/>
      <c r="H12" s="506" t="s">
        <v>60</v>
      </c>
      <c r="I12" s="508">
        <v>198</v>
      </c>
      <c r="J12" s="506" t="s">
        <v>60</v>
      </c>
      <c r="K12" s="506" t="s">
        <v>60</v>
      </c>
      <c r="L12" s="507"/>
    </row>
    <row r="13" spans="1:12" s="338" customFormat="1" ht="41.25" customHeight="1">
      <c r="A13" s="248" t="s">
        <v>246</v>
      </c>
      <c r="B13" s="508">
        <v>594</v>
      </c>
      <c r="C13" s="510">
        <v>114</v>
      </c>
      <c r="D13" s="510">
        <v>476</v>
      </c>
      <c r="E13" s="511">
        <v>4</v>
      </c>
      <c r="F13" s="506" t="s">
        <v>60</v>
      </c>
      <c r="G13" s="257"/>
      <c r="H13" s="506" t="s">
        <v>60</v>
      </c>
      <c r="I13" s="508">
        <v>594</v>
      </c>
      <c r="J13" s="506" t="s">
        <v>60</v>
      </c>
      <c r="K13" s="506" t="s">
        <v>60</v>
      </c>
      <c r="L13" s="507"/>
    </row>
    <row r="14" spans="1:12" s="338" customFormat="1" ht="41.25" customHeight="1">
      <c r="A14" s="248" t="s">
        <v>247</v>
      </c>
      <c r="B14" s="508">
        <v>199</v>
      </c>
      <c r="C14" s="510">
        <v>52</v>
      </c>
      <c r="D14" s="510">
        <v>145</v>
      </c>
      <c r="E14" s="510">
        <v>2</v>
      </c>
      <c r="F14" s="506" t="s">
        <v>60</v>
      </c>
      <c r="G14" s="257"/>
      <c r="H14" s="506" t="s">
        <v>60</v>
      </c>
      <c r="I14" s="508">
        <v>199</v>
      </c>
      <c r="J14" s="506" t="s">
        <v>60</v>
      </c>
      <c r="K14" s="506" t="s">
        <v>60</v>
      </c>
      <c r="L14" s="507"/>
    </row>
    <row r="15" spans="1:12" s="327" customFormat="1" ht="41.25" customHeight="1">
      <c r="A15" s="248" t="s">
        <v>248</v>
      </c>
      <c r="B15" s="508">
        <v>142</v>
      </c>
      <c r="C15" s="510">
        <v>29</v>
      </c>
      <c r="D15" s="510">
        <v>110</v>
      </c>
      <c r="E15" s="511">
        <v>3</v>
      </c>
      <c r="F15" s="506" t="s">
        <v>60</v>
      </c>
      <c r="G15" s="257"/>
      <c r="H15" s="506" t="s">
        <v>60</v>
      </c>
      <c r="I15" s="508">
        <v>142</v>
      </c>
      <c r="J15" s="506" t="s">
        <v>60</v>
      </c>
      <c r="K15" s="506" t="s">
        <v>60</v>
      </c>
      <c r="L15" s="507"/>
    </row>
    <row r="16" spans="1:12" s="338" customFormat="1" ht="41.25" customHeight="1">
      <c r="A16" s="248" t="s">
        <v>249</v>
      </c>
      <c r="B16" s="508">
        <v>266</v>
      </c>
      <c r="C16" s="510">
        <v>31</v>
      </c>
      <c r="D16" s="510">
        <v>210</v>
      </c>
      <c r="E16" s="511">
        <v>25</v>
      </c>
      <c r="F16" s="506" t="s">
        <v>60</v>
      </c>
      <c r="G16" s="257"/>
      <c r="H16" s="506" t="s">
        <v>60</v>
      </c>
      <c r="I16" s="508">
        <v>266</v>
      </c>
      <c r="J16" s="506" t="s">
        <v>60</v>
      </c>
      <c r="K16" s="506" t="s">
        <v>60</v>
      </c>
      <c r="L16" s="507"/>
    </row>
    <row r="17" spans="1:12" s="338" customFormat="1" ht="41.25" customHeight="1">
      <c r="A17" s="248" t="s">
        <v>250</v>
      </c>
      <c r="B17" s="508">
        <v>226</v>
      </c>
      <c r="C17" s="510">
        <v>36</v>
      </c>
      <c r="D17" s="510">
        <v>176</v>
      </c>
      <c r="E17" s="511">
        <v>13</v>
      </c>
      <c r="F17" s="511">
        <v>1</v>
      </c>
      <c r="G17" s="257"/>
      <c r="H17" s="506" t="s">
        <v>60</v>
      </c>
      <c r="I17" s="508">
        <v>226</v>
      </c>
      <c r="J17" s="506" t="s">
        <v>60</v>
      </c>
      <c r="K17" s="506" t="s">
        <v>60</v>
      </c>
      <c r="L17" s="507"/>
    </row>
    <row r="18" spans="1:12" s="338" customFormat="1" ht="41.25" customHeight="1" thickBot="1">
      <c r="A18" s="254" t="s">
        <v>251</v>
      </c>
      <c r="B18" s="512">
        <v>144</v>
      </c>
      <c r="C18" s="512">
        <v>20</v>
      </c>
      <c r="D18" s="512">
        <v>115</v>
      </c>
      <c r="E18" s="513">
        <v>9</v>
      </c>
      <c r="F18" s="514">
        <v>0</v>
      </c>
      <c r="G18" s="515"/>
      <c r="H18" s="514">
        <v>0</v>
      </c>
      <c r="I18" s="512">
        <v>144</v>
      </c>
      <c r="J18" s="514">
        <v>0</v>
      </c>
      <c r="K18" s="514">
        <v>0</v>
      </c>
      <c r="L18" s="507"/>
    </row>
    <row r="19" spans="1:12" s="253" customFormat="1" ht="12" customHeight="1" thickTop="1">
      <c r="A19" s="332" t="s">
        <v>252</v>
      </c>
      <c r="B19" s="365"/>
      <c r="C19" s="365"/>
      <c r="D19" s="365"/>
      <c r="E19" s="365"/>
      <c r="F19" s="366"/>
      <c r="G19" s="444"/>
      <c r="H19" s="366"/>
      <c r="I19" s="367"/>
      <c r="J19" s="366"/>
      <c r="K19" s="366"/>
      <c r="L19" s="365"/>
    </row>
    <row r="20" spans="2:11" ht="16.5" customHeight="1">
      <c r="B20" s="331"/>
      <c r="C20" s="331"/>
      <c r="D20" s="331"/>
      <c r="E20" s="331"/>
      <c r="F20" s="517"/>
      <c r="H20" s="331"/>
      <c r="I20" s="517"/>
      <c r="J20" s="519"/>
      <c r="K20" s="519"/>
    </row>
  </sheetData>
  <sheetProtection/>
  <mergeCells count="4">
    <mergeCell ref="I3:K3"/>
    <mergeCell ref="C3:F3"/>
    <mergeCell ref="A1:F1"/>
    <mergeCell ref="H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158" customWidth="1"/>
    <col min="2" max="2" width="8.3359375" style="107" customWidth="1"/>
    <col min="3" max="5" width="8.3359375" style="6" customWidth="1"/>
    <col min="6" max="6" width="8.3359375" style="35" customWidth="1"/>
    <col min="7" max="8" width="8.3359375" style="6" customWidth="1"/>
    <col min="9" max="9" width="8.3359375" style="160" customWidth="1"/>
    <col min="10" max="10" width="2.77734375" style="159" customWidth="1"/>
    <col min="11" max="11" width="8.5546875" style="160" customWidth="1"/>
    <col min="12" max="12" width="8.5546875" style="6" customWidth="1"/>
    <col min="13" max="14" width="8.5546875" style="35" customWidth="1"/>
    <col min="15" max="15" width="8.5546875" style="160" customWidth="1"/>
    <col min="16" max="16" width="8.5546875" style="6" customWidth="1"/>
    <col min="17" max="18" width="8.5546875" style="35" customWidth="1"/>
    <col min="19" max="16384" width="8.88671875" style="35" customWidth="1"/>
  </cols>
  <sheetData>
    <row r="1" spans="1:18" s="154" customFormat="1" ht="45" customHeight="1">
      <c r="A1" s="557" t="s">
        <v>192</v>
      </c>
      <c r="B1" s="557"/>
      <c r="C1" s="557"/>
      <c r="D1" s="557"/>
      <c r="E1" s="557"/>
      <c r="F1" s="557"/>
      <c r="G1" s="557"/>
      <c r="H1" s="557"/>
      <c r="I1" s="557"/>
      <c r="J1" s="169"/>
      <c r="K1" s="622" t="s">
        <v>193</v>
      </c>
      <c r="L1" s="622"/>
      <c r="M1" s="622"/>
      <c r="N1" s="622"/>
      <c r="O1" s="622"/>
      <c r="P1" s="622"/>
      <c r="Q1" s="622"/>
      <c r="R1" s="622"/>
    </row>
    <row r="2" spans="1:18" s="31" customFormat="1" ht="25.5" customHeight="1" thickBot="1">
      <c r="A2" s="50" t="s">
        <v>194</v>
      </c>
      <c r="B2" s="215"/>
      <c r="C2" s="165"/>
      <c r="D2" s="165"/>
      <c r="E2" s="165"/>
      <c r="F2" s="209"/>
      <c r="G2" s="165"/>
      <c r="H2" s="165"/>
      <c r="I2" s="163"/>
      <c r="J2" s="163"/>
      <c r="K2" s="163"/>
      <c r="L2" s="35"/>
      <c r="M2" s="165"/>
      <c r="O2" s="163"/>
      <c r="P2" s="35"/>
      <c r="Q2" s="165"/>
      <c r="R2" s="209" t="s">
        <v>195</v>
      </c>
    </row>
    <row r="3" spans="1:18" s="13" customFormat="1" ht="16.5" customHeight="1" thickTop="1">
      <c r="A3" s="66" t="s">
        <v>96</v>
      </c>
      <c r="B3" s="577" t="s">
        <v>53</v>
      </c>
      <c r="C3" s="555"/>
      <c r="D3" s="555"/>
      <c r="E3" s="578"/>
      <c r="F3" s="623" t="s">
        <v>196</v>
      </c>
      <c r="G3" s="573"/>
      <c r="H3" s="573"/>
      <c r="I3" s="573"/>
      <c r="J3" s="15"/>
      <c r="K3" s="573" t="s">
        <v>197</v>
      </c>
      <c r="L3" s="573"/>
      <c r="M3" s="573"/>
      <c r="N3" s="574"/>
      <c r="O3" s="623" t="s">
        <v>198</v>
      </c>
      <c r="P3" s="573"/>
      <c r="Q3" s="573"/>
      <c r="R3" s="573"/>
    </row>
    <row r="4" spans="1:18" s="13" customFormat="1" ht="16.5" customHeight="1">
      <c r="A4" s="7" t="s">
        <v>97</v>
      </c>
      <c r="B4" s="100" t="s">
        <v>0</v>
      </c>
      <c r="C4" s="7" t="s">
        <v>50</v>
      </c>
      <c r="D4" s="7" t="s">
        <v>51</v>
      </c>
      <c r="E4" s="7" t="s">
        <v>54</v>
      </c>
      <c r="F4" s="100" t="s">
        <v>0</v>
      </c>
      <c r="G4" s="77" t="s">
        <v>50</v>
      </c>
      <c r="H4" s="7" t="s">
        <v>51</v>
      </c>
      <c r="I4" s="78" t="s">
        <v>55</v>
      </c>
      <c r="J4" s="15"/>
      <c r="K4" s="100" t="s">
        <v>0</v>
      </c>
      <c r="L4" s="7" t="s">
        <v>50</v>
      </c>
      <c r="M4" s="7" t="s">
        <v>51</v>
      </c>
      <c r="N4" s="7" t="s">
        <v>55</v>
      </c>
      <c r="O4" s="100" t="s">
        <v>0</v>
      </c>
      <c r="P4" s="7" t="s">
        <v>50</v>
      </c>
      <c r="Q4" s="7" t="s">
        <v>51</v>
      </c>
      <c r="R4" s="15" t="s">
        <v>55</v>
      </c>
    </row>
    <row r="5" spans="1:18" s="13" customFormat="1" ht="16.5" customHeight="1">
      <c r="A5" s="7" t="s">
        <v>98</v>
      </c>
      <c r="B5" s="100"/>
      <c r="C5" s="7"/>
      <c r="D5" s="7"/>
      <c r="E5" s="101" t="s">
        <v>199</v>
      </c>
      <c r="F5" s="100"/>
      <c r="G5" s="101"/>
      <c r="H5" s="7"/>
      <c r="I5" s="80" t="s">
        <v>199</v>
      </c>
      <c r="J5" s="15"/>
      <c r="K5" s="100"/>
      <c r="L5" s="7"/>
      <c r="M5" s="7"/>
      <c r="N5" s="7" t="s">
        <v>17</v>
      </c>
      <c r="O5" s="166"/>
      <c r="P5" s="167" t="s">
        <v>200</v>
      </c>
      <c r="Q5" s="167" t="s">
        <v>201</v>
      </c>
      <c r="R5" s="15" t="s">
        <v>17</v>
      </c>
    </row>
    <row r="6" spans="1:18" s="13" customFormat="1" ht="16.5" customHeight="1">
      <c r="A6" s="74" t="s">
        <v>59</v>
      </c>
      <c r="B6" s="102" t="s">
        <v>1</v>
      </c>
      <c r="C6" s="75" t="s">
        <v>13</v>
      </c>
      <c r="D6" s="75" t="s">
        <v>14</v>
      </c>
      <c r="E6" s="75" t="s">
        <v>202</v>
      </c>
      <c r="F6" s="102" t="s">
        <v>1</v>
      </c>
      <c r="G6" s="103" t="s">
        <v>18</v>
      </c>
      <c r="H6" s="75" t="s">
        <v>14</v>
      </c>
      <c r="I6" s="81" t="s">
        <v>203</v>
      </c>
      <c r="J6" s="15"/>
      <c r="K6" s="102" t="s">
        <v>1</v>
      </c>
      <c r="L6" s="75" t="s">
        <v>18</v>
      </c>
      <c r="M6" s="76" t="s">
        <v>14</v>
      </c>
      <c r="N6" s="103" t="s">
        <v>19</v>
      </c>
      <c r="O6" s="102" t="s">
        <v>1</v>
      </c>
      <c r="P6" s="75" t="s">
        <v>202</v>
      </c>
      <c r="Q6" s="76" t="s">
        <v>203</v>
      </c>
      <c r="R6" s="81" t="s">
        <v>19</v>
      </c>
    </row>
    <row r="7" spans="1:18" s="14" customFormat="1" ht="41.25" customHeight="1">
      <c r="A7" s="7">
        <v>2009</v>
      </c>
      <c r="B7" s="197" t="s">
        <v>60</v>
      </c>
      <c r="C7" s="197" t="s">
        <v>60</v>
      </c>
      <c r="D7" s="197" t="s">
        <v>60</v>
      </c>
      <c r="E7" s="197" t="s">
        <v>60</v>
      </c>
      <c r="F7" s="197" t="s">
        <v>60</v>
      </c>
      <c r="G7" s="197" t="s">
        <v>60</v>
      </c>
      <c r="H7" s="197" t="s">
        <v>60</v>
      </c>
      <c r="I7" s="197" t="s">
        <v>60</v>
      </c>
      <c r="J7" s="164"/>
      <c r="K7" s="197" t="s">
        <v>60</v>
      </c>
      <c r="L7" s="197" t="s">
        <v>60</v>
      </c>
      <c r="M7" s="197" t="s">
        <v>60</v>
      </c>
      <c r="N7" s="197" t="s">
        <v>60</v>
      </c>
      <c r="O7" s="197" t="s">
        <v>60</v>
      </c>
      <c r="P7" s="197" t="s">
        <v>60</v>
      </c>
      <c r="Q7" s="197" t="s">
        <v>60</v>
      </c>
      <c r="R7" s="197" t="s">
        <v>60</v>
      </c>
    </row>
    <row r="8" spans="1:18" s="14" customFormat="1" ht="41.25" customHeight="1">
      <c r="A8" s="7">
        <v>2010</v>
      </c>
      <c r="B8" s="197" t="s">
        <v>60</v>
      </c>
      <c r="C8" s="197" t="s">
        <v>60</v>
      </c>
      <c r="D8" s="197" t="s">
        <v>60</v>
      </c>
      <c r="E8" s="197" t="s">
        <v>60</v>
      </c>
      <c r="F8" s="197" t="s">
        <v>60</v>
      </c>
      <c r="G8" s="197" t="s">
        <v>60</v>
      </c>
      <c r="H8" s="197" t="s">
        <v>60</v>
      </c>
      <c r="I8" s="197" t="s">
        <v>60</v>
      </c>
      <c r="J8" s="164"/>
      <c r="K8" s="197" t="s">
        <v>60</v>
      </c>
      <c r="L8" s="197" t="s">
        <v>60</v>
      </c>
      <c r="M8" s="197" t="s">
        <v>60</v>
      </c>
      <c r="N8" s="197" t="s">
        <v>60</v>
      </c>
      <c r="O8" s="197" t="s">
        <v>60</v>
      </c>
      <c r="P8" s="197" t="s">
        <v>60</v>
      </c>
      <c r="Q8" s="197" t="s">
        <v>60</v>
      </c>
      <c r="R8" s="197" t="s">
        <v>60</v>
      </c>
    </row>
    <row r="9" spans="1:18" s="288" customFormat="1" ht="41.25" customHeight="1">
      <c r="A9" s="291">
        <v>2011</v>
      </c>
      <c r="B9" s="197" t="s">
        <v>60</v>
      </c>
      <c r="C9" s="197" t="s">
        <v>60</v>
      </c>
      <c r="D9" s="197" t="s">
        <v>60</v>
      </c>
      <c r="E9" s="197" t="s">
        <v>60</v>
      </c>
      <c r="F9" s="197" t="s">
        <v>60</v>
      </c>
      <c r="G9" s="197" t="s">
        <v>60</v>
      </c>
      <c r="H9" s="197" t="s">
        <v>60</v>
      </c>
      <c r="I9" s="197" t="s">
        <v>60</v>
      </c>
      <c r="J9" s="287"/>
      <c r="K9" s="197" t="s">
        <v>60</v>
      </c>
      <c r="L9" s="197" t="s">
        <v>60</v>
      </c>
      <c r="M9" s="197" t="s">
        <v>60</v>
      </c>
      <c r="N9" s="197" t="s">
        <v>60</v>
      </c>
      <c r="O9" s="197" t="s">
        <v>60</v>
      </c>
      <c r="P9" s="197" t="s">
        <v>60</v>
      </c>
      <c r="Q9" s="197" t="s">
        <v>60</v>
      </c>
      <c r="R9" s="197" t="s">
        <v>60</v>
      </c>
    </row>
    <row r="10" spans="1:18" s="372" customFormat="1" ht="41.25" customHeight="1">
      <c r="A10" s="291" t="s">
        <v>204</v>
      </c>
      <c r="B10" s="197" t="s">
        <v>60</v>
      </c>
      <c r="C10" s="197" t="s">
        <v>60</v>
      </c>
      <c r="D10" s="197" t="s">
        <v>60</v>
      </c>
      <c r="E10" s="197" t="s">
        <v>60</v>
      </c>
      <c r="F10" s="197" t="s">
        <v>60</v>
      </c>
      <c r="G10" s="197" t="s">
        <v>60</v>
      </c>
      <c r="H10" s="197" t="s">
        <v>60</v>
      </c>
      <c r="I10" s="197" t="s">
        <v>60</v>
      </c>
      <c r="J10" s="287"/>
      <c r="K10" s="197" t="s">
        <v>60</v>
      </c>
      <c r="L10" s="197" t="s">
        <v>60</v>
      </c>
      <c r="M10" s="197" t="s">
        <v>60</v>
      </c>
      <c r="N10" s="197" t="s">
        <v>60</v>
      </c>
      <c r="O10" s="197" t="s">
        <v>60</v>
      </c>
      <c r="P10" s="197" t="s">
        <v>60</v>
      </c>
      <c r="Q10" s="197" t="s">
        <v>60</v>
      </c>
      <c r="R10" s="197" t="s">
        <v>60</v>
      </c>
    </row>
    <row r="11" spans="1:18" s="288" customFormat="1" ht="41.25" customHeight="1">
      <c r="A11" s="286" t="s">
        <v>205</v>
      </c>
      <c r="B11" s="197" t="s">
        <v>60</v>
      </c>
      <c r="C11" s="197" t="s">
        <v>60</v>
      </c>
      <c r="D11" s="197" t="s">
        <v>60</v>
      </c>
      <c r="E11" s="197" t="s">
        <v>60</v>
      </c>
      <c r="F11" s="197" t="s">
        <v>60</v>
      </c>
      <c r="G11" s="197" t="s">
        <v>60</v>
      </c>
      <c r="H11" s="197" t="s">
        <v>60</v>
      </c>
      <c r="I11" s="197" t="s">
        <v>60</v>
      </c>
      <c r="J11" s="287"/>
      <c r="K11" s="197" t="s">
        <v>60</v>
      </c>
      <c r="L11" s="197" t="s">
        <v>60</v>
      </c>
      <c r="M11" s="197" t="s">
        <v>60</v>
      </c>
      <c r="N11" s="197" t="s">
        <v>60</v>
      </c>
      <c r="O11" s="197" t="s">
        <v>60</v>
      </c>
      <c r="P11" s="197" t="s">
        <v>60</v>
      </c>
      <c r="Q11" s="197" t="s">
        <v>60</v>
      </c>
      <c r="R11" s="197" t="s">
        <v>60</v>
      </c>
    </row>
    <row r="12" spans="1:18" s="14" customFormat="1" ht="41.25" customHeight="1">
      <c r="A12" s="9" t="s">
        <v>124</v>
      </c>
      <c r="B12" s="197" t="s">
        <v>60</v>
      </c>
      <c r="C12" s="197" t="s">
        <v>60</v>
      </c>
      <c r="D12" s="197" t="s">
        <v>60</v>
      </c>
      <c r="E12" s="197" t="s">
        <v>60</v>
      </c>
      <c r="F12" s="197" t="s">
        <v>60</v>
      </c>
      <c r="G12" s="197" t="s">
        <v>60</v>
      </c>
      <c r="H12" s="197" t="s">
        <v>60</v>
      </c>
      <c r="I12" s="197" t="s">
        <v>60</v>
      </c>
      <c r="J12" s="164"/>
      <c r="K12" s="197" t="s">
        <v>60</v>
      </c>
      <c r="L12" s="197" t="s">
        <v>60</v>
      </c>
      <c r="M12" s="197" t="s">
        <v>60</v>
      </c>
      <c r="N12" s="197" t="s">
        <v>60</v>
      </c>
      <c r="O12" s="197" t="s">
        <v>60</v>
      </c>
      <c r="P12" s="197" t="s">
        <v>60</v>
      </c>
      <c r="Q12" s="197" t="s">
        <v>60</v>
      </c>
      <c r="R12" s="197" t="s">
        <v>60</v>
      </c>
    </row>
    <row r="13" spans="1:18" s="14" customFormat="1" ht="41.25" customHeight="1">
      <c r="A13" s="9" t="s">
        <v>125</v>
      </c>
      <c r="B13" s="197" t="s">
        <v>60</v>
      </c>
      <c r="C13" s="197" t="s">
        <v>60</v>
      </c>
      <c r="D13" s="197" t="s">
        <v>60</v>
      </c>
      <c r="E13" s="197" t="s">
        <v>60</v>
      </c>
      <c r="F13" s="197" t="s">
        <v>60</v>
      </c>
      <c r="G13" s="197" t="s">
        <v>60</v>
      </c>
      <c r="H13" s="197" t="s">
        <v>60</v>
      </c>
      <c r="I13" s="197" t="s">
        <v>60</v>
      </c>
      <c r="J13" s="164"/>
      <c r="K13" s="197" t="s">
        <v>60</v>
      </c>
      <c r="L13" s="197" t="s">
        <v>60</v>
      </c>
      <c r="M13" s="197" t="s">
        <v>60</v>
      </c>
      <c r="N13" s="197" t="s">
        <v>60</v>
      </c>
      <c r="O13" s="197" t="s">
        <v>60</v>
      </c>
      <c r="P13" s="197" t="s">
        <v>60</v>
      </c>
      <c r="Q13" s="197" t="s">
        <v>60</v>
      </c>
      <c r="R13" s="197" t="s">
        <v>60</v>
      </c>
    </row>
    <row r="14" spans="1:18" s="14" customFormat="1" ht="41.25" customHeight="1">
      <c r="A14" s="9" t="s">
        <v>126</v>
      </c>
      <c r="B14" s="197" t="s">
        <v>60</v>
      </c>
      <c r="C14" s="197" t="s">
        <v>60</v>
      </c>
      <c r="D14" s="197" t="s">
        <v>60</v>
      </c>
      <c r="E14" s="197" t="s">
        <v>60</v>
      </c>
      <c r="F14" s="197" t="s">
        <v>60</v>
      </c>
      <c r="G14" s="197" t="s">
        <v>60</v>
      </c>
      <c r="H14" s="197" t="s">
        <v>60</v>
      </c>
      <c r="I14" s="197" t="s">
        <v>60</v>
      </c>
      <c r="J14" s="164"/>
      <c r="K14" s="197" t="s">
        <v>60</v>
      </c>
      <c r="L14" s="197" t="s">
        <v>60</v>
      </c>
      <c r="M14" s="197" t="s">
        <v>60</v>
      </c>
      <c r="N14" s="197" t="s">
        <v>60</v>
      </c>
      <c r="O14" s="197" t="s">
        <v>60</v>
      </c>
      <c r="P14" s="197" t="s">
        <v>60</v>
      </c>
      <c r="Q14" s="197" t="s">
        <v>60</v>
      </c>
      <c r="R14" s="197" t="s">
        <v>60</v>
      </c>
    </row>
    <row r="15" spans="1:18" s="31" customFormat="1" ht="41.25" customHeight="1">
      <c r="A15" s="9" t="s">
        <v>127</v>
      </c>
      <c r="B15" s="197" t="s">
        <v>60</v>
      </c>
      <c r="C15" s="197" t="s">
        <v>60</v>
      </c>
      <c r="D15" s="197" t="s">
        <v>60</v>
      </c>
      <c r="E15" s="197" t="s">
        <v>60</v>
      </c>
      <c r="F15" s="197" t="s">
        <v>60</v>
      </c>
      <c r="G15" s="197" t="s">
        <v>60</v>
      </c>
      <c r="H15" s="197" t="s">
        <v>60</v>
      </c>
      <c r="I15" s="197" t="s">
        <v>60</v>
      </c>
      <c r="J15" s="164"/>
      <c r="K15" s="197" t="s">
        <v>60</v>
      </c>
      <c r="L15" s="197" t="s">
        <v>60</v>
      </c>
      <c r="M15" s="197" t="s">
        <v>60</v>
      </c>
      <c r="N15" s="197" t="s">
        <v>60</v>
      </c>
      <c r="O15" s="197" t="s">
        <v>60</v>
      </c>
      <c r="P15" s="197" t="s">
        <v>60</v>
      </c>
      <c r="Q15" s="197" t="s">
        <v>60</v>
      </c>
      <c r="R15" s="197" t="s">
        <v>60</v>
      </c>
    </row>
    <row r="16" spans="1:18" ht="41.25" customHeight="1">
      <c r="A16" s="9" t="s">
        <v>128</v>
      </c>
      <c r="B16" s="197" t="s">
        <v>60</v>
      </c>
      <c r="C16" s="197" t="s">
        <v>60</v>
      </c>
      <c r="D16" s="197" t="s">
        <v>60</v>
      </c>
      <c r="E16" s="197" t="s">
        <v>60</v>
      </c>
      <c r="F16" s="197" t="s">
        <v>60</v>
      </c>
      <c r="G16" s="197" t="s">
        <v>60</v>
      </c>
      <c r="H16" s="197" t="s">
        <v>60</v>
      </c>
      <c r="I16" s="197" t="s">
        <v>60</v>
      </c>
      <c r="J16" s="164"/>
      <c r="K16" s="197" t="s">
        <v>60</v>
      </c>
      <c r="L16" s="197" t="s">
        <v>60</v>
      </c>
      <c r="M16" s="197" t="s">
        <v>60</v>
      </c>
      <c r="N16" s="197" t="s">
        <v>60</v>
      </c>
      <c r="O16" s="197" t="s">
        <v>60</v>
      </c>
      <c r="P16" s="197" t="s">
        <v>60</v>
      </c>
      <c r="Q16" s="197" t="s">
        <v>60</v>
      </c>
      <c r="R16" s="197" t="s">
        <v>60</v>
      </c>
    </row>
    <row r="17" spans="1:18" ht="41.25" customHeight="1">
      <c r="A17" s="9" t="s">
        <v>129</v>
      </c>
      <c r="B17" s="197" t="s">
        <v>60</v>
      </c>
      <c r="C17" s="197" t="s">
        <v>60</v>
      </c>
      <c r="D17" s="197" t="s">
        <v>60</v>
      </c>
      <c r="E17" s="197" t="s">
        <v>60</v>
      </c>
      <c r="F17" s="197" t="s">
        <v>60</v>
      </c>
      <c r="G17" s="197" t="s">
        <v>60</v>
      </c>
      <c r="H17" s="197" t="s">
        <v>60</v>
      </c>
      <c r="I17" s="197" t="s">
        <v>60</v>
      </c>
      <c r="J17" s="164"/>
      <c r="K17" s="197" t="s">
        <v>60</v>
      </c>
      <c r="L17" s="197" t="s">
        <v>60</v>
      </c>
      <c r="M17" s="197" t="s">
        <v>60</v>
      </c>
      <c r="N17" s="197" t="s">
        <v>60</v>
      </c>
      <c r="O17" s="197" t="s">
        <v>60</v>
      </c>
      <c r="P17" s="197" t="s">
        <v>60</v>
      </c>
      <c r="Q17" s="197" t="s">
        <v>60</v>
      </c>
      <c r="R17" s="197" t="s">
        <v>60</v>
      </c>
    </row>
    <row r="18" spans="1:18" ht="41.25" customHeight="1" thickBot="1">
      <c r="A18" s="10" t="s">
        <v>130</v>
      </c>
      <c r="B18" s="186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64"/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</row>
    <row r="19" spans="1:16" s="96" customFormat="1" ht="12" customHeight="1" thickTop="1">
      <c r="A19" s="50" t="s">
        <v>113</v>
      </c>
      <c r="B19" s="32"/>
      <c r="C19" s="32"/>
      <c r="D19" s="32"/>
      <c r="E19" s="32"/>
      <c r="F19" s="105"/>
      <c r="G19" s="32"/>
      <c r="H19" s="105"/>
      <c r="I19" s="106"/>
      <c r="J19" s="106"/>
      <c r="K19" s="105"/>
      <c r="L19" s="105"/>
      <c r="M19" s="105"/>
      <c r="N19" s="32"/>
      <c r="O19" s="32"/>
      <c r="P19" s="105"/>
    </row>
  </sheetData>
  <sheetProtection/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19"/>
  <sheetViews>
    <sheetView zoomScalePageLayoutView="0" workbookViewId="0" topLeftCell="A1">
      <pane xSplit="1" ySplit="6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1" sqref="B11"/>
    </sheetView>
  </sheetViews>
  <sheetFormatPr defaultColWidth="8.88671875" defaultRowHeight="13.5"/>
  <cols>
    <col min="1" max="1" width="14.5546875" style="331" customWidth="1"/>
    <col min="2" max="2" width="9.88671875" style="477" customWidth="1"/>
    <col min="3" max="3" width="13.5546875" style="368" customWidth="1"/>
    <col min="4" max="8" width="9.88671875" style="368" customWidth="1"/>
    <col min="9" max="9" width="2.77734375" style="331" customWidth="1"/>
    <col min="10" max="14" width="8.99609375" style="368" customWidth="1"/>
    <col min="15" max="17" width="8.99609375" style="331" customWidth="1"/>
    <col min="18" max="16384" width="8.88671875" style="331" customWidth="1"/>
  </cols>
  <sheetData>
    <row r="1" spans="1:17" ht="45" customHeight="1">
      <c r="A1" s="560" t="s">
        <v>294</v>
      </c>
      <c r="B1" s="560"/>
      <c r="C1" s="560"/>
      <c r="D1" s="560"/>
      <c r="E1" s="560"/>
      <c r="F1" s="560"/>
      <c r="G1" s="560"/>
      <c r="H1" s="560"/>
      <c r="I1" s="498"/>
      <c r="J1" s="624" t="s">
        <v>295</v>
      </c>
      <c r="K1" s="624"/>
      <c r="L1" s="624"/>
      <c r="M1" s="624"/>
      <c r="N1" s="624"/>
      <c r="O1" s="624"/>
      <c r="P1" s="624"/>
      <c r="Q1" s="624"/>
    </row>
    <row r="2" spans="1:17" s="327" customFormat="1" ht="25.5" customHeight="1" thickBot="1">
      <c r="A2" s="521" t="s">
        <v>296</v>
      </c>
      <c r="B2" s="52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331"/>
      <c r="N2" s="502"/>
      <c r="O2" s="337"/>
      <c r="Q2" s="337" t="s">
        <v>297</v>
      </c>
    </row>
    <row r="3" spans="1:17" s="335" customFormat="1" ht="16.5" customHeight="1" thickTop="1">
      <c r="A3" s="339" t="s">
        <v>217</v>
      </c>
      <c r="B3" s="582" t="s">
        <v>56</v>
      </c>
      <c r="C3" s="583"/>
      <c r="D3" s="584"/>
      <c r="E3" s="564" t="s">
        <v>298</v>
      </c>
      <c r="F3" s="565"/>
      <c r="G3" s="566"/>
      <c r="H3" s="423" t="s">
        <v>299</v>
      </c>
      <c r="I3" s="523"/>
      <c r="J3" s="565" t="s">
        <v>300</v>
      </c>
      <c r="K3" s="566"/>
      <c r="L3" s="565" t="s">
        <v>301</v>
      </c>
      <c r="M3" s="565"/>
      <c r="N3" s="566"/>
      <c r="O3" s="564" t="s">
        <v>302</v>
      </c>
      <c r="P3" s="565"/>
      <c r="Q3" s="565"/>
    </row>
    <row r="4" spans="1:17" s="335" customFormat="1" ht="16.5" customHeight="1">
      <c r="A4" s="297" t="s">
        <v>220</v>
      </c>
      <c r="B4" s="457" t="s">
        <v>303</v>
      </c>
      <c r="C4" s="340" t="s">
        <v>41</v>
      </c>
      <c r="D4" s="340" t="s">
        <v>20</v>
      </c>
      <c r="E4" s="340" t="s">
        <v>57</v>
      </c>
      <c r="F4" s="524" t="s">
        <v>11</v>
      </c>
      <c r="G4" s="340" t="s">
        <v>20</v>
      </c>
      <c r="H4" s="524" t="s">
        <v>57</v>
      </c>
      <c r="I4" s="341"/>
      <c r="J4" s="441" t="s">
        <v>11</v>
      </c>
      <c r="K4" s="441" t="s">
        <v>20</v>
      </c>
      <c r="L4" s="441" t="s">
        <v>58</v>
      </c>
      <c r="M4" s="441" t="s">
        <v>11</v>
      </c>
      <c r="N4" s="340" t="s">
        <v>20</v>
      </c>
      <c r="O4" s="524" t="s">
        <v>58</v>
      </c>
      <c r="P4" s="340" t="s">
        <v>11</v>
      </c>
      <c r="Q4" s="342" t="s">
        <v>20</v>
      </c>
    </row>
    <row r="5" spans="1:17" s="335" customFormat="1" ht="16.5" customHeight="1">
      <c r="A5" s="297" t="s">
        <v>224</v>
      </c>
      <c r="B5" s="457" t="s">
        <v>304</v>
      </c>
      <c r="C5" s="525"/>
      <c r="D5" s="464" t="s">
        <v>22</v>
      </c>
      <c r="E5" s="297" t="s">
        <v>21</v>
      </c>
      <c r="F5" s="297"/>
      <c r="G5" s="464" t="s">
        <v>22</v>
      </c>
      <c r="H5" s="341" t="s">
        <v>21</v>
      </c>
      <c r="I5" s="341"/>
      <c r="J5" s="297"/>
      <c r="K5" s="297" t="s">
        <v>22</v>
      </c>
      <c r="L5" s="341" t="s">
        <v>21</v>
      </c>
      <c r="M5" s="464"/>
      <c r="N5" s="297" t="s">
        <v>22</v>
      </c>
      <c r="O5" s="341" t="s">
        <v>21</v>
      </c>
      <c r="P5" s="464"/>
      <c r="Q5" s="345" t="s">
        <v>22</v>
      </c>
    </row>
    <row r="6" spans="1:17" s="335" customFormat="1" ht="16.5" customHeight="1">
      <c r="A6" s="346" t="s">
        <v>59</v>
      </c>
      <c r="B6" s="526" t="s">
        <v>305</v>
      </c>
      <c r="C6" s="468" t="s">
        <v>306</v>
      </c>
      <c r="D6" s="468" t="s">
        <v>307</v>
      </c>
      <c r="E6" s="348" t="s">
        <v>308</v>
      </c>
      <c r="F6" s="348" t="s">
        <v>6</v>
      </c>
      <c r="G6" s="468" t="s">
        <v>307</v>
      </c>
      <c r="H6" s="527" t="s">
        <v>309</v>
      </c>
      <c r="I6" s="528"/>
      <c r="J6" s="348" t="s">
        <v>6</v>
      </c>
      <c r="K6" s="348" t="s">
        <v>307</v>
      </c>
      <c r="L6" s="527" t="s">
        <v>309</v>
      </c>
      <c r="M6" s="529" t="s">
        <v>6</v>
      </c>
      <c r="N6" s="529" t="s">
        <v>307</v>
      </c>
      <c r="O6" s="527" t="s">
        <v>309</v>
      </c>
      <c r="P6" s="468" t="s">
        <v>306</v>
      </c>
      <c r="Q6" s="351" t="s">
        <v>307</v>
      </c>
    </row>
    <row r="7" spans="1:17" s="338" customFormat="1" ht="39.75" customHeight="1">
      <c r="A7" s="297">
        <v>2009</v>
      </c>
      <c r="B7" s="290">
        <v>20</v>
      </c>
      <c r="C7" s="290">
        <v>6888</v>
      </c>
      <c r="D7" s="290">
        <v>12270</v>
      </c>
      <c r="E7" s="290" t="s">
        <v>60</v>
      </c>
      <c r="F7" s="290" t="s">
        <v>60</v>
      </c>
      <c r="G7" s="290" t="s">
        <v>60</v>
      </c>
      <c r="H7" s="290">
        <v>13</v>
      </c>
      <c r="I7" s="290"/>
      <c r="J7" s="290">
        <v>4332</v>
      </c>
      <c r="K7" s="290">
        <v>8030</v>
      </c>
      <c r="L7" s="290" t="s">
        <v>60</v>
      </c>
      <c r="M7" s="290" t="s">
        <v>60</v>
      </c>
      <c r="N7" s="290" t="s">
        <v>60</v>
      </c>
      <c r="O7" s="290">
        <v>7</v>
      </c>
      <c r="P7" s="290">
        <v>2556</v>
      </c>
      <c r="Q7" s="290">
        <v>4240</v>
      </c>
    </row>
    <row r="8" spans="1:17" s="338" customFormat="1" ht="39.75" customHeight="1">
      <c r="A8" s="297">
        <v>2010</v>
      </c>
      <c r="B8" s="290">
        <v>23</v>
      </c>
      <c r="C8" s="290">
        <v>6888.03076923077</v>
      </c>
      <c r="D8" s="290">
        <v>12270.307692307693</v>
      </c>
      <c r="E8" s="290"/>
      <c r="F8" s="290"/>
      <c r="G8" s="290"/>
      <c r="H8" s="290">
        <v>13</v>
      </c>
      <c r="I8" s="290"/>
      <c r="J8" s="290">
        <v>4332</v>
      </c>
      <c r="K8" s="290">
        <v>8030</v>
      </c>
      <c r="L8" s="290" t="s">
        <v>60</v>
      </c>
      <c r="M8" s="290" t="s">
        <v>60</v>
      </c>
      <c r="N8" s="290" t="s">
        <v>60</v>
      </c>
      <c r="O8" s="290">
        <v>10</v>
      </c>
      <c r="P8" s="290">
        <v>2556</v>
      </c>
      <c r="Q8" s="290">
        <v>4240</v>
      </c>
    </row>
    <row r="9" spans="1:18" s="338" customFormat="1" ht="39.75" customHeight="1">
      <c r="A9" s="297">
        <v>2011</v>
      </c>
      <c r="B9" s="257">
        <v>24</v>
      </c>
      <c r="C9" s="257">
        <v>7219.6461538461535</v>
      </c>
      <c r="D9" s="257">
        <v>12892.538461538463</v>
      </c>
      <c r="E9" s="257" t="s">
        <v>60</v>
      </c>
      <c r="F9" s="257" t="s">
        <v>60</v>
      </c>
      <c r="G9" s="257" t="s">
        <v>60</v>
      </c>
      <c r="H9" s="257">
        <v>16</v>
      </c>
      <c r="I9" s="257"/>
      <c r="J9" s="257">
        <v>5064.846153846153</v>
      </c>
      <c r="K9" s="257">
        <v>9185.538461538461</v>
      </c>
      <c r="L9" s="257" t="s">
        <v>60</v>
      </c>
      <c r="M9" s="257" t="s">
        <v>60</v>
      </c>
      <c r="N9" s="257" t="s">
        <v>60</v>
      </c>
      <c r="O9" s="530">
        <v>8</v>
      </c>
      <c r="P9" s="257">
        <v>2154.8</v>
      </c>
      <c r="Q9" s="257">
        <v>3707</v>
      </c>
      <c r="R9" s="531"/>
    </row>
    <row r="10" spans="1:18" s="338" customFormat="1" ht="39.75" customHeight="1">
      <c r="A10" s="297">
        <v>2012</v>
      </c>
      <c r="B10" s="257">
        <v>24</v>
      </c>
      <c r="C10" s="257">
        <v>7219.6461538461535</v>
      </c>
      <c r="D10" s="257">
        <v>12892.538461538463</v>
      </c>
      <c r="E10" s="257" t="s">
        <v>60</v>
      </c>
      <c r="F10" s="257" t="s">
        <v>60</v>
      </c>
      <c r="G10" s="257" t="s">
        <v>60</v>
      </c>
      <c r="H10" s="257">
        <v>16</v>
      </c>
      <c r="I10" s="257"/>
      <c r="J10" s="257">
        <v>5064.846153846153</v>
      </c>
      <c r="K10" s="257">
        <v>9185.538461538461</v>
      </c>
      <c r="L10" s="257" t="s">
        <v>60</v>
      </c>
      <c r="M10" s="257" t="s">
        <v>60</v>
      </c>
      <c r="N10" s="257" t="s">
        <v>60</v>
      </c>
      <c r="O10" s="530">
        <v>8</v>
      </c>
      <c r="P10" s="257">
        <v>2154.8</v>
      </c>
      <c r="Q10" s="257">
        <v>3707</v>
      </c>
      <c r="R10" s="531"/>
    </row>
    <row r="11" spans="1:18" s="327" customFormat="1" ht="39.75" customHeight="1">
      <c r="A11" s="245">
        <v>2013</v>
      </c>
      <c r="B11" s="255">
        <f>SUM(B12:B18)</f>
        <v>19</v>
      </c>
      <c r="C11" s="255">
        <f>SUM(C12:C18)</f>
        <v>6337</v>
      </c>
      <c r="D11" s="255">
        <f>SUM(D12:D18)</f>
        <v>11890</v>
      </c>
      <c r="E11" s="255" t="s">
        <v>60</v>
      </c>
      <c r="F11" s="255" t="s">
        <v>60</v>
      </c>
      <c r="G11" s="255" t="s">
        <v>60</v>
      </c>
      <c r="H11" s="255">
        <f>SUM(H12:H18)</f>
        <v>15</v>
      </c>
      <c r="I11" s="255"/>
      <c r="J11" s="255">
        <f>SUM(J12:J18)</f>
        <v>5002</v>
      </c>
      <c r="K11" s="255">
        <f>SUM(K12:K18)</f>
        <v>9398</v>
      </c>
      <c r="L11" s="255" t="s">
        <v>60</v>
      </c>
      <c r="M11" s="255" t="s">
        <v>60</v>
      </c>
      <c r="N11" s="255" t="s">
        <v>60</v>
      </c>
      <c r="O11" s="532">
        <v>4</v>
      </c>
      <c r="P11" s="255">
        <v>1335</v>
      </c>
      <c r="Q11" s="255">
        <v>2492</v>
      </c>
      <c r="R11" s="533"/>
    </row>
    <row r="12" spans="1:18" s="536" customFormat="1" ht="39.75" customHeight="1">
      <c r="A12" s="534" t="s">
        <v>245</v>
      </c>
      <c r="B12" s="355">
        <v>7</v>
      </c>
      <c r="C12" s="355">
        <v>2328</v>
      </c>
      <c r="D12" s="355">
        <v>4388</v>
      </c>
      <c r="E12" s="255" t="s">
        <v>60</v>
      </c>
      <c r="F12" s="255" t="s">
        <v>60</v>
      </c>
      <c r="G12" s="255" t="s">
        <v>60</v>
      </c>
      <c r="H12" s="355">
        <v>3</v>
      </c>
      <c r="I12" s="355"/>
      <c r="J12" s="355">
        <v>993</v>
      </c>
      <c r="K12" s="355">
        <v>1896</v>
      </c>
      <c r="L12" s="255" t="s">
        <v>60</v>
      </c>
      <c r="M12" s="255" t="s">
        <v>60</v>
      </c>
      <c r="N12" s="255" t="s">
        <v>60</v>
      </c>
      <c r="O12" s="530">
        <v>4</v>
      </c>
      <c r="P12" s="257">
        <v>1335</v>
      </c>
      <c r="Q12" s="257">
        <v>2492</v>
      </c>
      <c r="R12" s="535"/>
    </row>
    <row r="13" spans="1:18" s="536" customFormat="1" ht="39.75" customHeight="1">
      <c r="A13" s="534" t="s">
        <v>246</v>
      </c>
      <c r="B13" s="355">
        <v>5</v>
      </c>
      <c r="C13" s="355">
        <v>1682</v>
      </c>
      <c r="D13" s="355">
        <v>3160</v>
      </c>
      <c r="E13" s="255" t="s">
        <v>60</v>
      </c>
      <c r="F13" s="255" t="s">
        <v>60</v>
      </c>
      <c r="G13" s="255" t="s">
        <v>60</v>
      </c>
      <c r="H13" s="355">
        <v>5</v>
      </c>
      <c r="I13" s="355"/>
      <c r="J13" s="355">
        <v>1682</v>
      </c>
      <c r="K13" s="355">
        <v>3160</v>
      </c>
      <c r="L13" s="255" t="s">
        <v>60</v>
      </c>
      <c r="M13" s="255" t="s">
        <v>60</v>
      </c>
      <c r="N13" s="255" t="s">
        <v>60</v>
      </c>
      <c r="O13" s="255" t="s">
        <v>60</v>
      </c>
      <c r="P13" s="255" t="s">
        <v>60</v>
      </c>
      <c r="Q13" s="255" t="s">
        <v>60</v>
      </c>
      <c r="R13" s="535"/>
    </row>
    <row r="14" spans="1:17" s="536" customFormat="1" ht="39.75" customHeight="1">
      <c r="A14" s="534" t="s">
        <v>247</v>
      </c>
      <c r="B14" s="355">
        <v>1</v>
      </c>
      <c r="C14" s="355">
        <v>334</v>
      </c>
      <c r="D14" s="355">
        <v>632</v>
      </c>
      <c r="E14" s="255" t="s">
        <v>60</v>
      </c>
      <c r="F14" s="255" t="s">
        <v>60</v>
      </c>
      <c r="G14" s="255" t="s">
        <v>60</v>
      </c>
      <c r="H14" s="355">
        <v>1</v>
      </c>
      <c r="I14" s="355"/>
      <c r="J14" s="355">
        <v>334</v>
      </c>
      <c r="K14" s="355">
        <v>632</v>
      </c>
      <c r="L14" s="255" t="s">
        <v>60</v>
      </c>
      <c r="M14" s="255" t="s">
        <v>60</v>
      </c>
      <c r="N14" s="255" t="s">
        <v>60</v>
      </c>
      <c r="O14" s="255" t="s">
        <v>60</v>
      </c>
      <c r="P14" s="255" t="s">
        <v>60</v>
      </c>
      <c r="Q14" s="255" t="s">
        <v>60</v>
      </c>
    </row>
    <row r="15" spans="1:17" s="537" customFormat="1" ht="39.75" customHeight="1">
      <c r="A15" s="534" t="s">
        <v>248</v>
      </c>
      <c r="B15" s="355">
        <v>1</v>
      </c>
      <c r="C15" s="355">
        <v>321</v>
      </c>
      <c r="D15" s="355">
        <v>632</v>
      </c>
      <c r="E15" s="255" t="s">
        <v>60</v>
      </c>
      <c r="F15" s="255" t="s">
        <v>60</v>
      </c>
      <c r="G15" s="255" t="s">
        <v>60</v>
      </c>
      <c r="H15" s="355">
        <v>1</v>
      </c>
      <c r="I15" s="355"/>
      <c r="J15" s="355">
        <v>321</v>
      </c>
      <c r="K15" s="355">
        <v>632</v>
      </c>
      <c r="L15" s="255" t="s">
        <v>60</v>
      </c>
      <c r="M15" s="255" t="s">
        <v>60</v>
      </c>
      <c r="N15" s="255" t="s">
        <v>60</v>
      </c>
      <c r="O15" s="255" t="s">
        <v>60</v>
      </c>
      <c r="P15" s="255" t="s">
        <v>60</v>
      </c>
      <c r="Q15" s="255" t="s">
        <v>60</v>
      </c>
    </row>
    <row r="16" spans="1:17" s="539" customFormat="1" ht="39.75" customHeight="1">
      <c r="A16" s="534" t="s">
        <v>249</v>
      </c>
      <c r="B16" s="355">
        <v>1</v>
      </c>
      <c r="C16" s="355">
        <v>332</v>
      </c>
      <c r="D16" s="355">
        <v>632</v>
      </c>
      <c r="E16" s="255" t="s">
        <v>60</v>
      </c>
      <c r="F16" s="255" t="s">
        <v>60</v>
      </c>
      <c r="G16" s="255" t="s">
        <v>60</v>
      </c>
      <c r="H16" s="538">
        <v>1</v>
      </c>
      <c r="I16" s="538"/>
      <c r="J16" s="355">
        <v>332</v>
      </c>
      <c r="K16" s="355">
        <v>632</v>
      </c>
      <c r="L16" s="255" t="s">
        <v>60</v>
      </c>
      <c r="M16" s="255" t="s">
        <v>60</v>
      </c>
      <c r="N16" s="255" t="s">
        <v>60</v>
      </c>
      <c r="O16" s="255" t="s">
        <v>60</v>
      </c>
      <c r="P16" s="255" t="s">
        <v>60</v>
      </c>
      <c r="Q16" s="255" t="s">
        <v>60</v>
      </c>
    </row>
    <row r="17" spans="1:17" s="539" customFormat="1" ht="39.75" customHeight="1">
      <c r="A17" s="534" t="s">
        <v>250</v>
      </c>
      <c r="B17" s="355">
        <v>2</v>
      </c>
      <c r="C17" s="355">
        <v>668</v>
      </c>
      <c r="D17" s="355">
        <v>1264</v>
      </c>
      <c r="E17" s="255" t="s">
        <v>60</v>
      </c>
      <c r="F17" s="255" t="s">
        <v>60</v>
      </c>
      <c r="G17" s="255" t="s">
        <v>60</v>
      </c>
      <c r="H17" s="538">
        <v>2</v>
      </c>
      <c r="I17" s="538"/>
      <c r="J17" s="355">
        <v>668</v>
      </c>
      <c r="K17" s="355">
        <v>1264</v>
      </c>
      <c r="L17" s="255" t="s">
        <v>60</v>
      </c>
      <c r="M17" s="255" t="s">
        <v>60</v>
      </c>
      <c r="N17" s="255" t="s">
        <v>60</v>
      </c>
      <c r="O17" s="255" t="s">
        <v>60</v>
      </c>
      <c r="P17" s="255" t="s">
        <v>60</v>
      </c>
      <c r="Q17" s="255" t="s">
        <v>60</v>
      </c>
    </row>
    <row r="18" spans="1:17" s="539" customFormat="1" ht="39.75" customHeight="1" thickBot="1">
      <c r="A18" s="540" t="s">
        <v>251</v>
      </c>
      <c r="B18" s="450">
        <v>2</v>
      </c>
      <c r="C18" s="450">
        <v>672</v>
      </c>
      <c r="D18" s="450">
        <v>1182</v>
      </c>
      <c r="E18" s="514">
        <v>0</v>
      </c>
      <c r="F18" s="514">
        <v>0</v>
      </c>
      <c r="G18" s="514">
        <v>0</v>
      </c>
      <c r="H18" s="541">
        <v>2</v>
      </c>
      <c r="I18" s="538"/>
      <c r="J18" s="450">
        <v>672</v>
      </c>
      <c r="K18" s="450">
        <v>1182</v>
      </c>
      <c r="L18" s="514">
        <v>0</v>
      </c>
      <c r="M18" s="514">
        <v>0</v>
      </c>
      <c r="N18" s="514">
        <v>0</v>
      </c>
      <c r="O18" s="514">
        <v>0</v>
      </c>
      <c r="P18" s="514">
        <v>0</v>
      </c>
      <c r="Q18" s="514">
        <v>0</v>
      </c>
    </row>
    <row r="19" spans="1:16" s="253" customFormat="1" ht="12" customHeight="1" thickTop="1">
      <c r="A19" s="332" t="s">
        <v>252</v>
      </c>
      <c r="B19" s="365"/>
      <c r="C19" s="365"/>
      <c r="D19" s="365"/>
      <c r="E19" s="365"/>
      <c r="F19" s="366"/>
      <c r="G19" s="365"/>
      <c r="H19" s="366"/>
      <c r="I19" s="367"/>
      <c r="J19" s="366"/>
      <c r="K19" s="366"/>
      <c r="L19" s="366"/>
      <c r="M19" s="366"/>
      <c r="N19" s="365"/>
      <c r="O19" s="365"/>
      <c r="P19" s="366"/>
    </row>
    <row r="20" spans="2:17" ht="15.75" customHeight="1">
      <c r="B20" s="542"/>
      <c r="C20" s="542"/>
      <c r="D20" s="542"/>
      <c r="E20" s="542"/>
      <c r="F20" s="542"/>
      <c r="G20" s="542"/>
      <c r="H20" s="542"/>
      <c r="I20" s="482"/>
      <c r="J20" s="542"/>
      <c r="K20" s="542"/>
      <c r="L20" s="542"/>
      <c r="M20" s="542"/>
      <c r="N20" s="542"/>
      <c r="O20" s="542"/>
      <c r="P20" s="542"/>
      <c r="Q20" s="542"/>
    </row>
    <row r="21" spans="2:17" ht="14.25">
      <c r="B21" s="542"/>
      <c r="C21" s="542"/>
      <c r="D21" s="542"/>
      <c r="E21" s="542"/>
      <c r="F21" s="542"/>
      <c r="G21" s="542"/>
      <c r="H21" s="542"/>
      <c r="I21" s="482"/>
      <c r="J21" s="542"/>
      <c r="K21" s="542"/>
      <c r="L21" s="542"/>
      <c r="M21" s="542"/>
      <c r="N21" s="542"/>
      <c r="O21" s="542"/>
      <c r="P21" s="542"/>
      <c r="Q21" s="542"/>
    </row>
    <row r="22" spans="2:17" ht="14.25">
      <c r="B22" s="542"/>
      <c r="C22" s="543"/>
      <c r="D22" s="445"/>
      <c r="E22" s="445"/>
      <c r="F22" s="445"/>
      <c r="G22" s="445"/>
      <c r="H22" s="497"/>
      <c r="I22" s="544"/>
      <c r="J22" s="497"/>
      <c r="K22" s="497"/>
      <c r="P22" s="517"/>
      <c r="Q22" s="517"/>
    </row>
    <row r="23" spans="2:17" ht="13.5">
      <c r="B23" s="542"/>
      <c r="C23" s="324"/>
      <c r="D23" s="445"/>
      <c r="E23" s="445"/>
      <c r="F23" s="445"/>
      <c r="G23" s="445"/>
      <c r="H23" s="497"/>
      <c r="I23" s="544"/>
      <c r="J23" s="497"/>
      <c r="K23" s="497"/>
      <c r="P23" s="517"/>
      <c r="Q23" s="517"/>
    </row>
    <row r="24" spans="2:17" ht="13.5">
      <c r="B24" s="542"/>
      <c r="C24" s="324"/>
      <c r="D24" s="445"/>
      <c r="E24" s="445"/>
      <c r="F24" s="445"/>
      <c r="G24" s="445"/>
      <c r="H24" s="497"/>
      <c r="I24" s="544"/>
      <c r="J24" s="497"/>
      <c r="K24" s="497"/>
      <c r="P24" s="517"/>
      <c r="Q24" s="517"/>
    </row>
    <row r="25" spans="2:17" ht="13.5">
      <c r="B25" s="542"/>
      <c r="C25" s="324"/>
      <c r="D25" s="445"/>
      <c r="E25" s="445"/>
      <c r="F25" s="445"/>
      <c r="G25" s="445"/>
      <c r="H25" s="497"/>
      <c r="I25" s="544"/>
      <c r="J25" s="497"/>
      <c r="K25" s="497"/>
      <c r="P25" s="517"/>
      <c r="Q25" s="517"/>
    </row>
    <row r="26" spans="2:17" ht="13.5">
      <c r="B26" s="542"/>
      <c r="C26" s="324"/>
      <c r="D26" s="445"/>
      <c r="E26" s="445"/>
      <c r="F26" s="445"/>
      <c r="G26" s="445"/>
      <c r="H26" s="497"/>
      <c r="I26" s="544"/>
      <c r="J26" s="497"/>
      <c r="K26" s="497"/>
      <c r="P26" s="517"/>
      <c r="Q26" s="517"/>
    </row>
    <row r="27" spans="2:17" ht="13.5">
      <c r="B27" s="545"/>
      <c r="C27" s="545"/>
      <c r="H27" s="520"/>
      <c r="I27" s="517"/>
      <c r="J27" s="520"/>
      <c r="K27" s="520"/>
      <c r="P27" s="517"/>
      <c r="Q27" s="517"/>
    </row>
    <row r="28" spans="2:17" ht="13.5">
      <c r="B28" s="542"/>
      <c r="C28" s="520"/>
      <c r="H28" s="520"/>
      <c r="I28" s="517"/>
      <c r="J28" s="520"/>
      <c r="K28" s="520"/>
      <c r="P28" s="517"/>
      <c r="Q28" s="517"/>
    </row>
    <row r="29" spans="2:17" ht="13.5">
      <c r="B29" s="542"/>
      <c r="C29" s="520"/>
      <c r="H29" s="520"/>
      <c r="I29" s="517"/>
      <c r="J29" s="520"/>
      <c r="K29" s="520"/>
      <c r="P29" s="517"/>
      <c r="Q29" s="517"/>
    </row>
    <row r="30" spans="2:17" ht="13.5">
      <c r="B30" s="542"/>
      <c r="C30" s="520"/>
      <c r="H30" s="520"/>
      <c r="I30" s="517"/>
      <c r="J30" s="520"/>
      <c r="K30" s="520"/>
      <c r="P30" s="517"/>
      <c r="Q30" s="517"/>
    </row>
    <row r="31" spans="2:17" ht="13.5">
      <c r="B31" s="542"/>
      <c r="C31" s="520"/>
      <c r="H31" s="520"/>
      <c r="I31" s="517"/>
      <c r="J31" s="520"/>
      <c r="K31" s="520"/>
      <c r="P31" s="517"/>
      <c r="Q31" s="517"/>
    </row>
    <row r="32" spans="2:17" ht="13.5">
      <c r="B32" s="542"/>
      <c r="C32" s="520"/>
      <c r="H32" s="520"/>
      <c r="I32" s="517"/>
      <c r="J32" s="520"/>
      <c r="K32" s="520"/>
      <c r="P32" s="517"/>
      <c r="Q32" s="517"/>
    </row>
    <row r="33" spans="2:17" ht="13.5">
      <c r="B33" s="542"/>
      <c r="C33" s="520"/>
      <c r="H33" s="520"/>
      <c r="I33" s="517"/>
      <c r="J33" s="520"/>
      <c r="K33" s="520"/>
      <c r="P33" s="517"/>
      <c r="Q33" s="517"/>
    </row>
    <row r="34" spans="2:17" ht="13.5">
      <c r="B34" s="542"/>
      <c r="C34" s="520"/>
      <c r="H34" s="520"/>
      <c r="I34" s="517"/>
      <c r="J34" s="520"/>
      <c r="K34" s="520"/>
      <c r="P34" s="517"/>
      <c r="Q34" s="517"/>
    </row>
    <row r="35" spans="2:17" ht="13.5">
      <c r="B35" s="542"/>
      <c r="C35" s="520"/>
      <c r="H35" s="520"/>
      <c r="I35" s="517"/>
      <c r="J35" s="520"/>
      <c r="K35" s="520"/>
      <c r="P35" s="517"/>
      <c r="Q35" s="517"/>
    </row>
    <row r="36" spans="2:17" ht="13.5">
      <c r="B36" s="542"/>
      <c r="C36" s="520"/>
      <c r="H36" s="520"/>
      <c r="I36" s="517"/>
      <c r="J36" s="520"/>
      <c r="K36" s="520"/>
      <c r="P36" s="517"/>
      <c r="Q36" s="517"/>
    </row>
    <row r="37" spans="2:17" ht="13.5">
      <c r="B37" s="542"/>
      <c r="C37" s="520"/>
      <c r="H37" s="520"/>
      <c r="I37" s="517"/>
      <c r="J37" s="520"/>
      <c r="K37" s="520"/>
      <c r="P37" s="517"/>
      <c r="Q37" s="517"/>
    </row>
    <row r="38" spans="2:17" ht="13.5">
      <c r="B38" s="542"/>
      <c r="C38" s="520"/>
      <c r="H38" s="520"/>
      <c r="I38" s="517"/>
      <c r="J38" s="520"/>
      <c r="K38" s="520"/>
      <c r="P38" s="517"/>
      <c r="Q38" s="517"/>
    </row>
    <row r="39" spans="2:17" ht="13.5">
      <c r="B39" s="542"/>
      <c r="C39" s="520"/>
      <c r="H39" s="520"/>
      <c r="I39" s="517"/>
      <c r="J39" s="520"/>
      <c r="K39" s="520"/>
      <c r="P39" s="517"/>
      <c r="Q39" s="517"/>
    </row>
    <row r="40" spans="2:17" ht="13.5">
      <c r="B40" s="542"/>
      <c r="C40" s="520"/>
      <c r="H40" s="520"/>
      <c r="I40" s="517"/>
      <c r="J40" s="520"/>
      <c r="K40" s="520"/>
      <c r="P40" s="517"/>
      <c r="Q40" s="517"/>
    </row>
    <row r="41" spans="2:17" ht="13.5">
      <c r="B41" s="542"/>
      <c r="C41" s="520"/>
      <c r="H41" s="520"/>
      <c r="I41" s="517"/>
      <c r="J41" s="520"/>
      <c r="K41" s="520"/>
      <c r="P41" s="517"/>
      <c r="Q41" s="517"/>
    </row>
    <row r="42" spans="2:17" ht="13.5">
      <c r="B42" s="542"/>
      <c r="C42" s="520"/>
      <c r="H42" s="520"/>
      <c r="I42" s="517"/>
      <c r="J42" s="520"/>
      <c r="K42" s="520"/>
      <c r="P42" s="517"/>
      <c r="Q42" s="517"/>
    </row>
    <row r="43" spans="2:17" ht="13.5">
      <c r="B43" s="542"/>
      <c r="C43" s="520"/>
      <c r="H43" s="520"/>
      <c r="I43" s="517"/>
      <c r="J43" s="520"/>
      <c r="K43" s="520"/>
      <c r="P43" s="517"/>
      <c r="Q43" s="517"/>
    </row>
    <row r="44" spans="2:17" ht="13.5">
      <c r="B44" s="542"/>
      <c r="C44" s="520"/>
      <c r="H44" s="520"/>
      <c r="I44" s="517"/>
      <c r="J44" s="520"/>
      <c r="K44" s="520"/>
      <c r="P44" s="517"/>
      <c r="Q44" s="517"/>
    </row>
    <row r="45" spans="2:17" ht="13.5">
      <c r="B45" s="542"/>
      <c r="C45" s="520"/>
      <c r="H45" s="520"/>
      <c r="I45" s="517"/>
      <c r="J45" s="520"/>
      <c r="K45" s="520"/>
      <c r="P45" s="517"/>
      <c r="Q45" s="517"/>
    </row>
    <row r="46" spans="2:17" ht="13.5">
      <c r="B46" s="542"/>
      <c r="C46" s="520"/>
      <c r="H46" s="520"/>
      <c r="I46" s="517"/>
      <c r="J46" s="520"/>
      <c r="K46" s="520"/>
      <c r="P46" s="517"/>
      <c r="Q46" s="517"/>
    </row>
    <row r="47" spans="2:17" ht="13.5">
      <c r="B47" s="542"/>
      <c r="C47" s="520"/>
      <c r="H47" s="520"/>
      <c r="I47" s="517"/>
      <c r="J47" s="520"/>
      <c r="K47" s="520"/>
      <c r="P47" s="517"/>
      <c r="Q47" s="517"/>
    </row>
    <row r="48" spans="2:17" ht="13.5">
      <c r="B48" s="542"/>
      <c r="C48" s="520"/>
      <c r="H48" s="520"/>
      <c r="I48" s="517"/>
      <c r="J48" s="520"/>
      <c r="K48" s="520"/>
      <c r="P48" s="517"/>
      <c r="Q48" s="517"/>
    </row>
    <row r="49" spans="2:17" ht="13.5">
      <c r="B49" s="542"/>
      <c r="C49" s="520"/>
      <c r="H49" s="520"/>
      <c r="I49" s="517"/>
      <c r="J49" s="520"/>
      <c r="K49" s="520"/>
      <c r="P49" s="517"/>
      <c r="Q49" s="517"/>
    </row>
    <row r="50" spans="2:17" ht="13.5">
      <c r="B50" s="542"/>
      <c r="C50" s="520"/>
      <c r="H50" s="520"/>
      <c r="I50" s="517"/>
      <c r="J50" s="520"/>
      <c r="K50" s="520"/>
      <c r="P50" s="517"/>
      <c r="Q50" s="517"/>
    </row>
    <row r="51" spans="2:17" ht="13.5">
      <c r="B51" s="542"/>
      <c r="C51" s="520"/>
      <c r="H51" s="520"/>
      <c r="I51" s="517"/>
      <c r="J51" s="520"/>
      <c r="K51" s="520"/>
      <c r="P51" s="517"/>
      <c r="Q51" s="517"/>
    </row>
    <row r="52" spans="2:17" ht="13.5">
      <c r="B52" s="542"/>
      <c r="C52" s="520"/>
      <c r="H52" s="520"/>
      <c r="I52" s="517"/>
      <c r="J52" s="520"/>
      <c r="K52" s="520"/>
      <c r="P52" s="517"/>
      <c r="Q52" s="517"/>
    </row>
    <row r="53" spans="2:17" ht="13.5">
      <c r="B53" s="542"/>
      <c r="C53" s="520"/>
      <c r="H53" s="520"/>
      <c r="I53" s="517"/>
      <c r="J53" s="520"/>
      <c r="K53" s="520"/>
      <c r="P53" s="517"/>
      <c r="Q53" s="517"/>
    </row>
    <row r="54" spans="2:17" ht="13.5">
      <c r="B54" s="542"/>
      <c r="C54" s="520"/>
      <c r="H54" s="520"/>
      <c r="I54" s="517"/>
      <c r="J54" s="520"/>
      <c r="K54" s="520"/>
      <c r="P54" s="517"/>
      <c r="Q54" s="517"/>
    </row>
    <row r="55" spans="2:17" ht="13.5">
      <c r="B55" s="542"/>
      <c r="C55" s="520"/>
      <c r="H55" s="520"/>
      <c r="I55" s="517"/>
      <c r="J55" s="520"/>
      <c r="K55" s="520"/>
      <c r="P55" s="517"/>
      <c r="Q55" s="517"/>
    </row>
    <row r="56" spans="2:17" ht="13.5">
      <c r="B56" s="542"/>
      <c r="C56" s="520"/>
      <c r="H56" s="520"/>
      <c r="I56" s="517"/>
      <c r="J56" s="520"/>
      <c r="K56" s="520"/>
      <c r="P56" s="517"/>
      <c r="Q56" s="517"/>
    </row>
    <row r="57" spans="2:17" ht="13.5">
      <c r="B57" s="542"/>
      <c r="C57" s="520"/>
      <c r="H57" s="520"/>
      <c r="I57" s="517"/>
      <c r="J57" s="520"/>
      <c r="K57" s="520"/>
      <c r="P57" s="517"/>
      <c r="Q57" s="517"/>
    </row>
    <row r="58" spans="2:17" ht="13.5">
      <c r="B58" s="542"/>
      <c r="C58" s="520"/>
      <c r="H58" s="520"/>
      <c r="I58" s="517"/>
      <c r="J58" s="520"/>
      <c r="K58" s="520"/>
      <c r="P58" s="517"/>
      <c r="Q58" s="517"/>
    </row>
    <row r="59" spans="2:17" ht="13.5">
      <c r="B59" s="542"/>
      <c r="C59" s="520"/>
      <c r="H59" s="520"/>
      <c r="I59" s="517"/>
      <c r="J59" s="520"/>
      <c r="K59" s="520"/>
      <c r="P59" s="517"/>
      <c r="Q59" s="517"/>
    </row>
    <row r="60" spans="2:17" ht="13.5">
      <c r="B60" s="542"/>
      <c r="C60" s="520"/>
      <c r="H60" s="520"/>
      <c r="I60" s="517"/>
      <c r="J60" s="520"/>
      <c r="K60" s="520"/>
      <c r="P60" s="517"/>
      <c r="Q60" s="517"/>
    </row>
    <row r="61" spans="2:17" ht="13.5">
      <c r="B61" s="542"/>
      <c r="C61" s="520"/>
      <c r="H61" s="520"/>
      <c r="I61" s="517"/>
      <c r="J61" s="520"/>
      <c r="K61" s="520"/>
      <c r="P61" s="517"/>
      <c r="Q61" s="517"/>
    </row>
    <row r="62" spans="2:17" ht="13.5">
      <c r="B62" s="542"/>
      <c r="C62" s="520"/>
      <c r="H62" s="520"/>
      <c r="I62" s="517"/>
      <c r="J62" s="520"/>
      <c r="K62" s="520"/>
      <c r="P62" s="517"/>
      <c r="Q62" s="517"/>
    </row>
    <row r="63" spans="2:17" ht="13.5">
      <c r="B63" s="542"/>
      <c r="C63" s="520"/>
      <c r="H63" s="520"/>
      <c r="I63" s="517"/>
      <c r="J63" s="520"/>
      <c r="K63" s="520"/>
      <c r="P63" s="517"/>
      <c r="Q63" s="517"/>
    </row>
    <row r="64" spans="2:17" ht="13.5">
      <c r="B64" s="542"/>
      <c r="C64" s="520"/>
      <c r="H64" s="520"/>
      <c r="I64" s="517"/>
      <c r="J64" s="520"/>
      <c r="K64" s="520"/>
      <c r="P64" s="517"/>
      <c r="Q64" s="517"/>
    </row>
    <row r="65" spans="2:17" ht="13.5">
      <c r="B65" s="542"/>
      <c r="C65" s="520"/>
      <c r="H65" s="520"/>
      <c r="I65" s="517"/>
      <c r="J65" s="520"/>
      <c r="K65" s="520"/>
      <c r="P65" s="517"/>
      <c r="Q65" s="517"/>
    </row>
    <row r="66" spans="2:17" ht="13.5">
      <c r="B66" s="542"/>
      <c r="C66" s="520"/>
      <c r="H66" s="520"/>
      <c r="I66" s="517"/>
      <c r="J66" s="520"/>
      <c r="K66" s="520"/>
      <c r="P66" s="517"/>
      <c r="Q66" s="517"/>
    </row>
    <row r="67" spans="2:17" ht="13.5">
      <c r="B67" s="542"/>
      <c r="C67" s="520"/>
      <c r="H67" s="520"/>
      <c r="I67" s="517"/>
      <c r="J67" s="520"/>
      <c r="K67" s="520"/>
      <c r="P67" s="517"/>
      <c r="Q67" s="517"/>
    </row>
    <row r="68" spans="2:17" ht="13.5">
      <c r="B68" s="542"/>
      <c r="C68" s="520"/>
      <c r="H68" s="520"/>
      <c r="I68" s="517"/>
      <c r="J68" s="520"/>
      <c r="K68" s="520"/>
      <c r="P68" s="517"/>
      <c r="Q68" s="517"/>
    </row>
    <row r="69" spans="2:17" ht="13.5">
      <c r="B69" s="542"/>
      <c r="C69" s="520"/>
      <c r="H69" s="520"/>
      <c r="I69" s="517"/>
      <c r="J69" s="520"/>
      <c r="K69" s="520"/>
      <c r="P69" s="517"/>
      <c r="Q69" s="517"/>
    </row>
    <row r="70" spans="2:17" ht="13.5">
      <c r="B70" s="542"/>
      <c r="C70" s="520"/>
      <c r="H70" s="520"/>
      <c r="I70" s="517"/>
      <c r="J70" s="520"/>
      <c r="K70" s="520"/>
      <c r="P70" s="517"/>
      <c r="Q70" s="517"/>
    </row>
    <row r="71" spans="2:17" ht="13.5">
      <c r="B71" s="542"/>
      <c r="C71" s="520"/>
      <c r="H71" s="520"/>
      <c r="I71" s="517"/>
      <c r="J71" s="520"/>
      <c r="K71" s="520"/>
      <c r="P71" s="517"/>
      <c r="Q71" s="517"/>
    </row>
    <row r="72" spans="2:17" ht="13.5">
      <c r="B72" s="542"/>
      <c r="C72" s="520"/>
      <c r="H72" s="520"/>
      <c r="I72" s="517"/>
      <c r="J72" s="520"/>
      <c r="K72" s="520"/>
      <c r="P72" s="517"/>
      <c r="Q72" s="517"/>
    </row>
    <row r="73" spans="2:17" ht="13.5">
      <c r="B73" s="542"/>
      <c r="C73" s="520"/>
      <c r="H73" s="520"/>
      <c r="I73" s="517"/>
      <c r="J73" s="520"/>
      <c r="K73" s="520"/>
      <c r="P73" s="517"/>
      <c r="Q73" s="517"/>
    </row>
    <row r="74" spans="2:17" ht="13.5">
      <c r="B74" s="542"/>
      <c r="C74" s="520"/>
      <c r="H74" s="520"/>
      <c r="I74" s="517"/>
      <c r="J74" s="520"/>
      <c r="K74" s="520"/>
      <c r="P74" s="517"/>
      <c r="Q74" s="517"/>
    </row>
    <row r="75" spans="2:17" ht="13.5">
      <c r="B75" s="542"/>
      <c r="C75" s="520"/>
      <c r="H75" s="520"/>
      <c r="I75" s="517"/>
      <c r="J75" s="520"/>
      <c r="K75" s="520"/>
      <c r="P75" s="517"/>
      <c r="Q75" s="517"/>
    </row>
    <row r="76" spans="2:17" ht="13.5">
      <c r="B76" s="542"/>
      <c r="C76" s="520"/>
      <c r="H76" s="520"/>
      <c r="I76" s="517"/>
      <c r="J76" s="520"/>
      <c r="K76" s="520"/>
      <c r="P76" s="517"/>
      <c r="Q76" s="517"/>
    </row>
    <row r="77" spans="2:17" ht="13.5">
      <c r="B77" s="542"/>
      <c r="C77" s="520"/>
      <c r="H77" s="520"/>
      <c r="I77" s="517"/>
      <c r="J77" s="520"/>
      <c r="K77" s="520"/>
      <c r="P77" s="517"/>
      <c r="Q77" s="517"/>
    </row>
    <row r="78" spans="2:17" ht="13.5">
      <c r="B78" s="542"/>
      <c r="C78" s="520"/>
      <c r="H78" s="520"/>
      <c r="I78" s="517"/>
      <c r="J78" s="520"/>
      <c r="K78" s="520"/>
      <c r="P78" s="517"/>
      <c r="Q78" s="517"/>
    </row>
    <row r="79" spans="2:17" ht="13.5">
      <c r="B79" s="542"/>
      <c r="C79" s="520"/>
      <c r="H79" s="520"/>
      <c r="I79" s="517"/>
      <c r="J79" s="520"/>
      <c r="K79" s="520"/>
      <c r="P79" s="517"/>
      <c r="Q79" s="517"/>
    </row>
    <row r="80" spans="2:17" ht="13.5">
      <c r="B80" s="542"/>
      <c r="C80" s="520"/>
      <c r="H80" s="520"/>
      <c r="I80" s="517"/>
      <c r="J80" s="520"/>
      <c r="K80" s="520"/>
      <c r="P80" s="517"/>
      <c r="Q80" s="517"/>
    </row>
    <row r="81" spans="2:17" ht="13.5">
      <c r="B81" s="542"/>
      <c r="C81" s="520"/>
      <c r="H81" s="520"/>
      <c r="I81" s="517"/>
      <c r="J81" s="520"/>
      <c r="K81" s="520"/>
      <c r="P81" s="517"/>
      <c r="Q81" s="517"/>
    </row>
    <row r="82" spans="2:17" ht="13.5">
      <c r="B82" s="542"/>
      <c r="C82" s="520"/>
      <c r="H82" s="520"/>
      <c r="I82" s="517"/>
      <c r="J82" s="520"/>
      <c r="K82" s="520"/>
      <c r="P82" s="517"/>
      <c r="Q82" s="517"/>
    </row>
    <row r="83" spans="2:17" ht="13.5">
      <c r="B83" s="542"/>
      <c r="C83" s="520"/>
      <c r="H83" s="520"/>
      <c r="I83" s="517"/>
      <c r="J83" s="520"/>
      <c r="K83" s="520"/>
      <c r="P83" s="517"/>
      <c r="Q83" s="517"/>
    </row>
    <row r="84" spans="2:17" ht="13.5">
      <c r="B84" s="542"/>
      <c r="C84" s="520"/>
      <c r="H84" s="520"/>
      <c r="I84" s="517"/>
      <c r="J84" s="520"/>
      <c r="K84" s="520"/>
      <c r="P84" s="517"/>
      <c r="Q84" s="517"/>
    </row>
    <row r="85" spans="2:17" ht="13.5">
      <c r="B85" s="542"/>
      <c r="C85" s="520"/>
      <c r="H85" s="520"/>
      <c r="I85" s="517"/>
      <c r="J85" s="520"/>
      <c r="K85" s="520"/>
      <c r="P85" s="517"/>
      <c r="Q85" s="517"/>
    </row>
    <row r="86" spans="2:17" ht="13.5">
      <c r="B86" s="542"/>
      <c r="C86" s="520"/>
      <c r="H86" s="520"/>
      <c r="I86" s="517"/>
      <c r="J86" s="520"/>
      <c r="K86" s="520"/>
      <c r="P86" s="517"/>
      <c r="Q86" s="517"/>
    </row>
    <row r="87" spans="2:17" ht="13.5">
      <c r="B87" s="542"/>
      <c r="C87" s="520"/>
      <c r="H87" s="520"/>
      <c r="I87" s="517"/>
      <c r="J87" s="520"/>
      <c r="K87" s="520"/>
      <c r="P87" s="517"/>
      <c r="Q87" s="517"/>
    </row>
    <row r="88" spans="2:17" ht="13.5">
      <c r="B88" s="542"/>
      <c r="C88" s="520"/>
      <c r="H88" s="520"/>
      <c r="I88" s="517"/>
      <c r="J88" s="520"/>
      <c r="K88" s="520"/>
      <c r="P88" s="517"/>
      <c r="Q88" s="517"/>
    </row>
    <row r="89" spans="2:17" ht="13.5">
      <c r="B89" s="542"/>
      <c r="C89" s="520"/>
      <c r="H89" s="520"/>
      <c r="I89" s="517"/>
      <c r="J89" s="520"/>
      <c r="K89" s="520"/>
      <c r="P89" s="517"/>
      <c r="Q89" s="517"/>
    </row>
    <row r="90" spans="2:17" ht="13.5">
      <c r="B90" s="542"/>
      <c r="C90" s="520"/>
      <c r="H90" s="520"/>
      <c r="I90" s="517"/>
      <c r="J90" s="520"/>
      <c r="K90" s="520"/>
      <c r="P90" s="517"/>
      <c r="Q90" s="517"/>
    </row>
    <row r="91" spans="2:17" ht="13.5">
      <c r="B91" s="542"/>
      <c r="C91" s="520"/>
      <c r="H91" s="520"/>
      <c r="I91" s="517"/>
      <c r="J91" s="520"/>
      <c r="K91" s="520"/>
      <c r="P91" s="517"/>
      <c r="Q91" s="517"/>
    </row>
    <row r="92" spans="2:17" ht="13.5">
      <c r="B92" s="542"/>
      <c r="C92" s="520"/>
      <c r="H92" s="520"/>
      <c r="I92" s="517"/>
      <c r="J92" s="520"/>
      <c r="K92" s="520"/>
      <c r="P92" s="517"/>
      <c r="Q92" s="517"/>
    </row>
    <row r="93" spans="2:17" ht="13.5">
      <c r="B93" s="542"/>
      <c r="C93" s="520"/>
      <c r="H93" s="520"/>
      <c r="I93" s="517"/>
      <c r="J93" s="520"/>
      <c r="K93" s="520"/>
      <c r="P93" s="517"/>
      <c r="Q93" s="517"/>
    </row>
    <row r="94" spans="2:17" ht="13.5">
      <c r="B94" s="542"/>
      <c r="C94" s="520"/>
      <c r="H94" s="520"/>
      <c r="I94" s="517"/>
      <c r="J94" s="520"/>
      <c r="K94" s="520"/>
      <c r="P94" s="517"/>
      <c r="Q94" s="517"/>
    </row>
    <row r="95" spans="2:17" ht="13.5">
      <c r="B95" s="542"/>
      <c r="C95" s="520"/>
      <c r="H95" s="520"/>
      <c r="I95" s="517"/>
      <c r="J95" s="520"/>
      <c r="K95" s="520"/>
      <c r="P95" s="517"/>
      <c r="Q95" s="517"/>
    </row>
    <row r="96" spans="2:17" ht="13.5">
      <c r="B96" s="542"/>
      <c r="C96" s="520"/>
      <c r="H96" s="520"/>
      <c r="I96" s="517"/>
      <c r="J96" s="520"/>
      <c r="K96" s="520"/>
      <c r="P96" s="517"/>
      <c r="Q96" s="517"/>
    </row>
    <row r="97" spans="2:17" ht="13.5">
      <c r="B97" s="542"/>
      <c r="C97" s="520"/>
      <c r="H97" s="520"/>
      <c r="I97" s="517"/>
      <c r="J97" s="520"/>
      <c r="K97" s="520"/>
      <c r="P97" s="517"/>
      <c r="Q97" s="517"/>
    </row>
    <row r="98" spans="2:17" ht="13.5">
      <c r="B98" s="542"/>
      <c r="C98" s="520"/>
      <c r="H98" s="520"/>
      <c r="I98" s="517"/>
      <c r="J98" s="520"/>
      <c r="K98" s="520"/>
      <c r="P98" s="517"/>
      <c r="Q98" s="517"/>
    </row>
    <row r="99" spans="2:17" ht="13.5">
      <c r="B99" s="542"/>
      <c r="C99" s="520"/>
      <c r="H99" s="520"/>
      <c r="I99" s="517"/>
      <c r="J99" s="520"/>
      <c r="K99" s="520"/>
      <c r="P99" s="517"/>
      <c r="Q99" s="517"/>
    </row>
    <row r="100" spans="2:17" ht="13.5">
      <c r="B100" s="542"/>
      <c r="C100" s="520"/>
      <c r="H100" s="520"/>
      <c r="I100" s="517"/>
      <c r="J100" s="520"/>
      <c r="K100" s="520"/>
      <c r="P100" s="517"/>
      <c r="Q100" s="517"/>
    </row>
    <row r="101" spans="2:17" ht="13.5">
      <c r="B101" s="542"/>
      <c r="C101" s="520"/>
      <c r="H101" s="520"/>
      <c r="I101" s="517"/>
      <c r="J101" s="520"/>
      <c r="K101" s="520"/>
      <c r="P101" s="517"/>
      <c r="Q101" s="517"/>
    </row>
    <row r="102" spans="2:17" ht="13.5">
      <c r="B102" s="542"/>
      <c r="C102" s="520"/>
      <c r="H102" s="520"/>
      <c r="I102" s="517"/>
      <c r="J102" s="520"/>
      <c r="K102" s="520"/>
      <c r="P102" s="517"/>
      <c r="Q102" s="517"/>
    </row>
    <row r="103" spans="2:17" ht="13.5">
      <c r="B103" s="542"/>
      <c r="C103" s="520"/>
      <c r="H103" s="520"/>
      <c r="I103" s="517"/>
      <c r="J103" s="520"/>
      <c r="K103" s="520"/>
      <c r="P103" s="517"/>
      <c r="Q103" s="517"/>
    </row>
    <row r="104" spans="2:17" ht="13.5">
      <c r="B104" s="542"/>
      <c r="C104" s="520"/>
      <c r="H104" s="520"/>
      <c r="I104" s="517"/>
      <c r="J104" s="520"/>
      <c r="K104" s="520"/>
      <c r="P104" s="517"/>
      <c r="Q104" s="517"/>
    </row>
    <row r="105" spans="2:17" ht="13.5">
      <c r="B105" s="542"/>
      <c r="C105" s="520"/>
      <c r="H105" s="520"/>
      <c r="I105" s="517"/>
      <c r="J105" s="520"/>
      <c r="K105" s="520"/>
      <c r="P105" s="517"/>
      <c r="Q105" s="517"/>
    </row>
    <row r="106" spans="2:17" ht="13.5">
      <c r="B106" s="542"/>
      <c r="C106" s="520"/>
      <c r="H106" s="520"/>
      <c r="I106" s="517"/>
      <c r="J106" s="520"/>
      <c r="K106" s="520"/>
      <c r="P106" s="517"/>
      <c r="Q106" s="517"/>
    </row>
    <row r="107" spans="2:17" ht="13.5">
      <c r="B107" s="542"/>
      <c r="C107" s="520"/>
      <c r="H107" s="520"/>
      <c r="I107" s="517"/>
      <c r="J107" s="520"/>
      <c r="K107" s="520"/>
      <c r="P107" s="517"/>
      <c r="Q107" s="517"/>
    </row>
    <row r="108" spans="2:17" ht="13.5">
      <c r="B108" s="542"/>
      <c r="C108" s="520"/>
      <c r="H108" s="520"/>
      <c r="I108" s="517"/>
      <c r="J108" s="520"/>
      <c r="K108" s="520"/>
      <c r="P108" s="517"/>
      <c r="Q108" s="517"/>
    </row>
    <row r="109" spans="2:17" ht="13.5">
      <c r="B109" s="542"/>
      <c r="C109" s="520"/>
      <c r="H109" s="520"/>
      <c r="I109" s="517"/>
      <c r="J109" s="520"/>
      <c r="K109" s="520"/>
      <c r="P109" s="517"/>
      <c r="Q109" s="517"/>
    </row>
    <row r="110" spans="2:17" ht="13.5">
      <c r="B110" s="542"/>
      <c r="C110" s="520"/>
      <c r="H110" s="520"/>
      <c r="I110" s="517"/>
      <c r="J110" s="520"/>
      <c r="K110" s="520"/>
      <c r="P110" s="517"/>
      <c r="Q110" s="517"/>
    </row>
    <row r="111" spans="2:17" ht="13.5">
      <c r="B111" s="542"/>
      <c r="C111" s="520"/>
      <c r="H111" s="520"/>
      <c r="I111" s="517"/>
      <c r="J111" s="520"/>
      <c r="K111" s="520"/>
      <c r="P111" s="517"/>
      <c r="Q111" s="517"/>
    </row>
    <row r="112" spans="2:17" ht="13.5">
      <c r="B112" s="542"/>
      <c r="C112" s="520"/>
      <c r="H112" s="520"/>
      <c r="I112" s="517"/>
      <c r="J112" s="520"/>
      <c r="K112" s="520"/>
      <c r="P112" s="517"/>
      <c r="Q112" s="517"/>
    </row>
    <row r="113" spans="2:17" ht="13.5">
      <c r="B113" s="542"/>
      <c r="C113" s="520"/>
      <c r="H113" s="520"/>
      <c r="I113" s="517"/>
      <c r="J113" s="520"/>
      <c r="K113" s="520"/>
      <c r="P113" s="517"/>
      <c r="Q113" s="517"/>
    </row>
    <row r="114" spans="2:17" ht="13.5">
      <c r="B114" s="542"/>
      <c r="C114" s="520"/>
      <c r="H114" s="520"/>
      <c r="I114" s="517"/>
      <c r="J114" s="520"/>
      <c r="K114" s="520"/>
      <c r="P114" s="517"/>
      <c r="Q114" s="517"/>
    </row>
    <row r="115" spans="2:17" ht="13.5">
      <c r="B115" s="542"/>
      <c r="C115" s="520"/>
      <c r="H115" s="520"/>
      <c r="I115" s="517"/>
      <c r="J115" s="520"/>
      <c r="K115" s="520"/>
      <c r="P115" s="517"/>
      <c r="Q115" s="517"/>
    </row>
    <row r="116" spans="2:17" ht="13.5">
      <c r="B116" s="542"/>
      <c r="C116" s="520"/>
      <c r="H116" s="520"/>
      <c r="I116" s="517"/>
      <c r="J116" s="520"/>
      <c r="K116" s="520"/>
      <c r="P116" s="517"/>
      <c r="Q116" s="517"/>
    </row>
    <row r="117" spans="2:17" ht="13.5">
      <c r="B117" s="542"/>
      <c r="C117" s="520"/>
      <c r="H117" s="520"/>
      <c r="I117" s="517"/>
      <c r="J117" s="520"/>
      <c r="K117" s="520"/>
      <c r="P117" s="517"/>
      <c r="Q117" s="517"/>
    </row>
    <row r="118" spans="2:17" ht="13.5">
      <c r="B118" s="542"/>
      <c r="C118" s="520"/>
      <c r="H118" s="520"/>
      <c r="I118" s="517"/>
      <c r="J118" s="520"/>
      <c r="K118" s="520"/>
      <c r="P118" s="517"/>
      <c r="Q118" s="517"/>
    </row>
    <row r="119" spans="2:17" ht="13.5">
      <c r="B119" s="542"/>
      <c r="C119" s="520"/>
      <c r="H119" s="520"/>
      <c r="I119" s="517"/>
      <c r="J119" s="520"/>
      <c r="K119" s="520"/>
      <c r="P119" s="517"/>
      <c r="Q119" s="517"/>
    </row>
    <row r="120" spans="2:17" ht="13.5">
      <c r="B120" s="542"/>
      <c r="C120" s="520"/>
      <c r="H120" s="520"/>
      <c r="I120" s="517"/>
      <c r="J120" s="520"/>
      <c r="K120" s="520"/>
      <c r="P120" s="517"/>
      <c r="Q120" s="517"/>
    </row>
    <row r="121" spans="2:17" ht="13.5">
      <c r="B121" s="542"/>
      <c r="C121" s="520"/>
      <c r="H121" s="520"/>
      <c r="I121" s="517"/>
      <c r="J121" s="520"/>
      <c r="K121" s="520"/>
      <c r="P121" s="517"/>
      <c r="Q121" s="517"/>
    </row>
    <row r="122" spans="2:17" ht="13.5">
      <c r="B122" s="542"/>
      <c r="H122" s="520"/>
      <c r="I122" s="517"/>
      <c r="J122" s="520"/>
      <c r="K122" s="520"/>
      <c r="P122" s="517"/>
      <c r="Q122" s="517"/>
    </row>
    <row r="123" spans="2:17" ht="13.5">
      <c r="B123" s="542"/>
      <c r="H123" s="520"/>
      <c r="I123" s="517"/>
      <c r="J123" s="520"/>
      <c r="K123" s="520"/>
      <c r="P123" s="517"/>
      <c r="Q123" s="517"/>
    </row>
    <row r="124" spans="2:17" ht="13.5">
      <c r="B124" s="542"/>
      <c r="H124" s="520"/>
      <c r="I124" s="517"/>
      <c r="J124" s="520"/>
      <c r="K124" s="520"/>
      <c r="P124" s="517"/>
      <c r="Q124" s="517"/>
    </row>
    <row r="125" spans="2:17" ht="13.5">
      <c r="B125" s="542"/>
      <c r="H125" s="520"/>
      <c r="I125" s="517"/>
      <c r="J125" s="520"/>
      <c r="K125" s="520"/>
      <c r="P125" s="517"/>
      <c r="Q125" s="517"/>
    </row>
    <row r="126" spans="2:17" ht="13.5">
      <c r="B126" s="542"/>
      <c r="H126" s="520"/>
      <c r="I126" s="517"/>
      <c r="J126" s="520"/>
      <c r="K126" s="520"/>
      <c r="P126" s="517"/>
      <c r="Q126" s="517"/>
    </row>
    <row r="127" spans="2:17" ht="13.5">
      <c r="B127" s="542"/>
      <c r="H127" s="520"/>
      <c r="I127" s="517"/>
      <c r="J127" s="520"/>
      <c r="K127" s="520"/>
      <c r="P127" s="517"/>
      <c r="Q127" s="517"/>
    </row>
    <row r="128" spans="2:17" ht="13.5">
      <c r="B128" s="542"/>
      <c r="H128" s="520"/>
      <c r="I128" s="517"/>
      <c r="J128" s="520"/>
      <c r="K128" s="520"/>
      <c r="P128" s="517"/>
      <c r="Q128" s="517"/>
    </row>
    <row r="129" spans="2:17" ht="13.5">
      <c r="B129" s="542"/>
      <c r="H129" s="520"/>
      <c r="I129" s="517"/>
      <c r="J129" s="520"/>
      <c r="K129" s="520"/>
      <c r="P129" s="517"/>
      <c r="Q129" s="517"/>
    </row>
    <row r="130" spans="2:17" ht="13.5">
      <c r="B130" s="542"/>
      <c r="H130" s="520"/>
      <c r="I130" s="517"/>
      <c r="J130" s="520"/>
      <c r="K130" s="520"/>
      <c r="P130" s="517"/>
      <c r="Q130" s="517"/>
    </row>
    <row r="131" spans="2:17" ht="13.5">
      <c r="B131" s="542"/>
      <c r="H131" s="520"/>
      <c r="I131" s="517"/>
      <c r="J131" s="520"/>
      <c r="K131" s="520"/>
      <c r="P131" s="517"/>
      <c r="Q131" s="517"/>
    </row>
    <row r="132" spans="2:17" ht="13.5">
      <c r="B132" s="542"/>
      <c r="H132" s="520"/>
      <c r="I132" s="517"/>
      <c r="J132" s="520"/>
      <c r="K132" s="520"/>
      <c r="P132" s="517"/>
      <c r="Q132" s="517"/>
    </row>
    <row r="133" spans="2:17" ht="13.5">
      <c r="B133" s="542"/>
      <c r="H133" s="520"/>
      <c r="I133" s="517"/>
      <c r="J133" s="520"/>
      <c r="K133" s="520"/>
      <c r="P133" s="517"/>
      <c r="Q133" s="517"/>
    </row>
    <row r="134" spans="2:17" ht="13.5">
      <c r="B134" s="542"/>
      <c r="H134" s="520"/>
      <c r="I134" s="517"/>
      <c r="J134" s="520"/>
      <c r="K134" s="520"/>
      <c r="P134" s="517"/>
      <c r="Q134" s="517"/>
    </row>
    <row r="135" spans="2:17" ht="13.5">
      <c r="B135" s="542"/>
      <c r="H135" s="520"/>
      <c r="I135" s="517"/>
      <c r="J135" s="520"/>
      <c r="K135" s="520"/>
      <c r="P135" s="517"/>
      <c r="Q135" s="517"/>
    </row>
    <row r="136" spans="2:17" ht="13.5">
      <c r="B136" s="542"/>
      <c r="H136" s="520"/>
      <c r="I136" s="517"/>
      <c r="J136" s="520"/>
      <c r="K136" s="520"/>
      <c r="P136" s="517"/>
      <c r="Q136" s="517"/>
    </row>
    <row r="137" spans="2:17" ht="13.5">
      <c r="B137" s="542"/>
      <c r="H137" s="520"/>
      <c r="I137" s="517"/>
      <c r="J137" s="520"/>
      <c r="K137" s="520"/>
      <c r="P137" s="517"/>
      <c r="Q137" s="517"/>
    </row>
    <row r="138" spans="2:17" ht="13.5">
      <c r="B138" s="542"/>
      <c r="H138" s="520"/>
      <c r="I138" s="517"/>
      <c r="J138" s="520"/>
      <c r="K138" s="520"/>
      <c r="P138" s="517"/>
      <c r="Q138" s="517"/>
    </row>
    <row r="139" spans="2:17" ht="13.5">
      <c r="B139" s="542"/>
      <c r="H139" s="520"/>
      <c r="I139" s="517"/>
      <c r="J139" s="520"/>
      <c r="K139" s="520"/>
      <c r="P139" s="517"/>
      <c r="Q139" s="517"/>
    </row>
    <row r="140" spans="2:17" ht="13.5">
      <c r="B140" s="542"/>
      <c r="H140" s="520"/>
      <c r="I140" s="517"/>
      <c r="J140" s="520"/>
      <c r="K140" s="520"/>
      <c r="P140" s="517"/>
      <c r="Q140" s="517"/>
    </row>
    <row r="141" spans="2:17" ht="13.5">
      <c r="B141" s="542"/>
      <c r="H141" s="520"/>
      <c r="I141" s="517"/>
      <c r="J141" s="520"/>
      <c r="K141" s="520"/>
      <c r="P141" s="517"/>
      <c r="Q141" s="517"/>
    </row>
    <row r="142" spans="2:17" ht="13.5">
      <c r="B142" s="542"/>
      <c r="H142" s="520"/>
      <c r="I142" s="517"/>
      <c r="J142" s="520"/>
      <c r="K142" s="520"/>
      <c r="P142" s="517"/>
      <c r="Q142" s="517"/>
    </row>
    <row r="143" spans="2:17" ht="13.5">
      <c r="B143" s="542"/>
      <c r="H143" s="520"/>
      <c r="I143" s="517"/>
      <c r="J143" s="520"/>
      <c r="K143" s="520"/>
      <c r="P143" s="517"/>
      <c r="Q143" s="517"/>
    </row>
    <row r="144" spans="2:17" ht="13.5">
      <c r="B144" s="542"/>
      <c r="H144" s="520"/>
      <c r="I144" s="517"/>
      <c r="J144" s="520"/>
      <c r="K144" s="520"/>
      <c r="P144" s="517"/>
      <c r="Q144" s="517"/>
    </row>
    <row r="145" spans="2:17" ht="13.5">
      <c r="B145" s="542"/>
      <c r="H145" s="520"/>
      <c r="I145" s="517"/>
      <c r="J145" s="520"/>
      <c r="K145" s="520"/>
      <c r="P145" s="517"/>
      <c r="Q145" s="517"/>
    </row>
    <row r="146" spans="2:17" ht="13.5">
      <c r="B146" s="542"/>
      <c r="H146" s="520"/>
      <c r="I146" s="517"/>
      <c r="J146" s="520"/>
      <c r="K146" s="520"/>
      <c r="P146" s="517"/>
      <c r="Q146" s="517"/>
    </row>
    <row r="147" spans="2:17" ht="13.5">
      <c r="B147" s="542"/>
      <c r="H147" s="520"/>
      <c r="I147" s="517"/>
      <c r="J147" s="520"/>
      <c r="K147" s="520"/>
      <c r="P147" s="517"/>
      <c r="Q147" s="517"/>
    </row>
    <row r="148" spans="2:17" ht="13.5">
      <c r="B148" s="542"/>
      <c r="H148" s="520"/>
      <c r="I148" s="517"/>
      <c r="J148" s="520"/>
      <c r="K148" s="520"/>
      <c r="P148" s="517"/>
      <c r="Q148" s="517"/>
    </row>
    <row r="149" spans="2:17" ht="13.5">
      <c r="B149" s="542"/>
      <c r="H149" s="520"/>
      <c r="I149" s="517"/>
      <c r="J149" s="520"/>
      <c r="K149" s="520"/>
      <c r="P149" s="517"/>
      <c r="Q149" s="517"/>
    </row>
    <row r="150" spans="2:17" ht="13.5">
      <c r="B150" s="542"/>
      <c r="H150" s="520"/>
      <c r="I150" s="517"/>
      <c r="J150" s="520"/>
      <c r="K150" s="520"/>
      <c r="P150" s="517"/>
      <c r="Q150" s="517"/>
    </row>
    <row r="151" spans="2:17" ht="13.5">
      <c r="B151" s="542"/>
      <c r="H151" s="520"/>
      <c r="I151" s="517"/>
      <c r="J151" s="520"/>
      <c r="K151" s="520"/>
      <c r="P151" s="517"/>
      <c r="Q151" s="517"/>
    </row>
    <row r="152" spans="2:17" ht="13.5">
      <c r="B152" s="542"/>
      <c r="H152" s="520"/>
      <c r="I152" s="517"/>
      <c r="J152" s="520"/>
      <c r="K152" s="520"/>
      <c r="P152" s="517"/>
      <c r="Q152" s="517"/>
    </row>
    <row r="153" spans="2:17" ht="13.5">
      <c r="B153" s="542"/>
      <c r="H153" s="520"/>
      <c r="I153" s="517"/>
      <c r="J153" s="520"/>
      <c r="K153" s="520"/>
      <c r="P153" s="517"/>
      <c r="Q153" s="517"/>
    </row>
    <row r="154" spans="2:17" ht="13.5">
      <c r="B154" s="542"/>
      <c r="H154" s="520"/>
      <c r="I154" s="517"/>
      <c r="J154" s="520"/>
      <c r="K154" s="520"/>
      <c r="P154" s="517"/>
      <c r="Q154" s="517"/>
    </row>
    <row r="155" spans="2:17" ht="13.5">
      <c r="B155" s="542"/>
      <c r="H155" s="520"/>
      <c r="I155" s="517"/>
      <c r="J155" s="520"/>
      <c r="K155" s="520"/>
      <c r="P155" s="517"/>
      <c r="Q155" s="517"/>
    </row>
    <row r="156" spans="2:17" ht="13.5">
      <c r="B156" s="542"/>
      <c r="H156" s="520"/>
      <c r="I156" s="517"/>
      <c r="J156" s="520"/>
      <c r="K156" s="520"/>
      <c r="P156" s="517"/>
      <c r="Q156" s="517"/>
    </row>
    <row r="157" spans="2:17" ht="13.5">
      <c r="B157" s="542"/>
      <c r="H157" s="520"/>
      <c r="I157" s="517"/>
      <c r="J157" s="520"/>
      <c r="K157" s="520"/>
      <c r="P157" s="517"/>
      <c r="Q157" s="517"/>
    </row>
    <row r="158" spans="2:17" ht="13.5">
      <c r="B158" s="542"/>
      <c r="H158" s="520"/>
      <c r="I158" s="517"/>
      <c r="J158" s="520"/>
      <c r="K158" s="520"/>
      <c r="P158" s="517"/>
      <c r="Q158" s="517"/>
    </row>
    <row r="159" spans="2:17" ht="13.5">
      <c r="B159" s="542"/>
      <c r="H159" s="520"/>
      <c r="I159" s="517"/>
      <c r="J159" s="520"/>
      <c r="K159" s="520"/>
      <c r="P159" s="517"/>
      <c r="Q159" s="517"/>
    </row>
    <row r="160" spans="2:17" ht="13.5">
      <c r="B160" s="542"/>
      <c r="H160" s="520"/>
      <c r="I160" s="517"/>
      <c r="K160" s="520"/>
      <c r="P160" s="517"/>
      <c r="Q160" s="517"/>
    </row>
    <row r="161" spans="2:17" ht="13.5">
      <c r="B161" s="542"/>
      <c r="H161" s="520"/>
      <c r="I161" s="517"/>
      <c r="K161" s="520"/>
      <c r="P161" s="517"/>
      <c r="Q161" s="517"/>
    </row>
    <row r="162" spans="2:17" ht="13.5">
      <c r="B162" s="542"/>
      <c r="H162" s="520"/>
      <c r="I162" s="517"/>
      <c r="K162" s="520"/>
      <c r="P162" s="517"/>
      <c r="Q162" s="517"/>
    </row>
    <row r="163" spans="2:17" ht="13.5">
      <c r="B163" s="542"/>
      <c r="H163" s="520"/>
      <c r="I163" s="517"/>
      <c r="K163" s="520"/>
      <c r="P163" s="517"/>
      <c r="Q163" s="517"/>
    </row>
    <row r="164" spans="2:17" ht="13.5">
      <c r="B164" s="542"/>
      <c r="H164" s="520"/>
      <c r="I164" s="517"/>
      <c r="K164" s="520"/>
      <c r="P164" s="517"/>
      <c r="Q164" s="517"/>
    </row>
    <row r="165" spans="2:17" ht="13.5">
      <c r="B165" s="542"/>
      <c r="H165" s="520"/>
      <c r="I165" s="517"/>
      <c r="K165" s="520"/>
      <c r="P165" s="517"/>
      <c r="Q165" s="517"/>
    </row>
    <row r="166" spans="2:17" ht="13.5">
      <c r="B166" s="542"/>
      <c r="K166" s="520"/>
      <c r="P166" s="517"/>
      <c r="Q166" s="517"/>
    </row>
    <row r="167" spans="2:17" ht="13.5">
      <c r="B167" s="542"/>
      <c r="K167" s="520"/>
      <c r="P167" s="517"/>
      <c r="Q167" s="517"/>
    </row>
    <row r="168" spans="2:17" ht="13.5">
      <c r="B168" s="542"/>
      <c r="K168" s="520"/>
      <c r="P168" s="517"/>
      <c r="Q168" s="517"/>
    </row>
    <row r="169" spans="2:17" ht="13.5">
      <c r="B169" s="542"/>
      <c r="K169" s="520"/>
      <c r="P169" s="517"/>
      <c r="Q169" s="517"/>
    </row>
    <row r="170" spans="2:17" ht="13.5">
      <c r="B170" s="542"/>
      <c r="K170" s="520"/>
      <c r="P170" s="517"/>
      <c r="Q170" s="517"/>
    </row>
    <row r="171" spans="2:17" ht="13.5">
      <c r="B171" s="542"/>
      <c r="K171" s="520"/>
      <c r="P171" s="517"/>
      <c r="Q171" s="517"/>
    </row>
    <row r="172" spans="2:17" ht="13.5">
      <c r="B172" s="542"/>
      <c r="K172" s="520"/>
      <c r="P172" s="517"/>
      <c r="Q172" s="517"/>
    </row>
    <row r="173" spans="2:17" ht="13.5">
      <c r="B173" s="542"/>
      <c r="K173" s="520"/>
      <c r="P173" s="517"/>
      <c r="Q173" s="517"/>
    </row>
    <row r="174" spans="2:17" ht="13.5">
      <c r="B174" s="542"/>
      <c r="K174" s="520"/>
      <c r="P174" s="517"/>
      <c r="Q174" s="517"/>
    </row>
    <row r="175" spans="2:17" ht="13.5">
      <c r="B175" s="542"/>
      <c r="K175" s="520"/>
      <c r="P175" s="517"/>
      <c r="Q175" s="517"/>
    </row>
    <row r="176" spans="2:17" ht="13.5">
      <c r="B176" s="542"/>
      <c r="K176" s="520"/>
      <c r="P176" s="517"/>
      <c r="Q176" s="517"/>
    </row>
    <row r="177" spans="2:17" ht="13.5">
      <c r="B177" s="542"/>
      <c r="K177" s="520"/>
      <c r="P177" s="517"/>
      <c r="Q177" s="517"/>
    </row>
    <row r="178" spans="2:17" ht="13.5">
      <c r="B178" s="542"/>
      <c r="K178" s="520"/>
      <c r="P178" s="517"/>
      <c r="Q178" s="517"/>
    </row>
    <row r="179" spans="2:17" ht="13.5">
      <c r="B179" s="542"/>
      <c r="K179" s="520"/>
      <c r="P179" s="517"/>
      <c r="Q179" s="517"/>
    </row>
    <row r="180" spans="2:17" ht="13.5">
      <c r="B180" s="542"/>
      <c r="K180" s="520"/>
      <c r="P180" s="517"/>
      <c r="Q180" s="517"/>
    </row>
    <row r="181" spans="2:17" ht="13.5">
      <c r="B181" s="542"/>
      <c r="K181" s="520"/>
      <c r="P181" s="517"/>
      <c r="Q181" s="517"/>
    </row>
    <row r="182" spans="2:17" ht="13.5">
      <c r="B182" s="542"/>
      <c r="K182" s="520"/>
      <c r="P182" s="517"/>
      <c r="Q182" s="517"/>
    </row>
    <row r="183" spans="2:17" ht="13.5">
      <c r="B183" s="542"/>
      <c r="K183" s="520"/>
      <c r="P183" s="517"/>
      <c r="Q183" s="517"/>
    </row>
    <row r="184" spans="2:17" ht="13.5">
      <c r="B184" s="542"/>
      <c r="K184" s="520"/>
      <c r="P184" s="517"/>
      <c r="Q184" s="517"/>
    </row>
    <row r="185" spans="2:17" ht="13.5">
      <c r="B185" s="542"/>
      <c r="K185" s="520"/>
      <c r="P185" s="517"/>
      <c r="Q185" s="517"/>
    </row>
    <row r="186" spans="2:17" ht="13.5">
      <c r="B186" s="542"/>
      <c r="K186" s="520"/>
      <c r="P186" s="517"/>
      <c r="Q186" s="517"/>
    </row>
    <row r="187" spans="2:17" ht="13.5">
      <c r="B187" s="542"/>
      <c r="K187" s="520"/>
      <c r="P187" s="517"/>
      <c r="Q187" s="517"/>
    </row>
    <row r="188" spans="2:17" ht="13.5">
      <c r="B188" s="542"/>
      <c r="K188" s="520"/>
      <c r="P188" s="517"/>
      <c r="Q188" s="517"/>
    </row>
    <row r="189" spans="2:17" ht="13.5">
      <c r="B189" s="542"/>
      <c r="K189" s="520"/>
      <c r="P189" s="517"/>
      <c r="Q189" s="517"/>
    </row>
    <row r="190" spans="2:17" ht="13.5">
      <c r="B190" s="542"/>
      <c r="K190" s="520"/>
      <c r="P190" s="517"/>
      <c r="Q190" s="517"/>
    </row>
    <row r="191" spans="2:17" ht="13.5">
      <c r="B191" s="542"/>
      <c r="K191" s="520"/>
      <c r="P191" s="517"/>
      <c r="Q191" s="517"/>
    </row>
    <row r="192" spans="2:17" ht="13.5">
      <c r="B192" s="542"/>
      <c r="K192" s="520"/>
      <c r="P192" s="517"/>
      <c r="Q192" s="517"/>
    </row>
    <row r="193" spans="2:17" ht="13.5">
      <c r="B193" s="542"/>
      <c r="K193" s="520"/>
      <c r="P193" s="517"/>
      <c r="Q193" s="517"/>
    </row>
    <row r="194" spans="2:17" ht="13.5">
      <c r="B194" s="542"/>
      <c r="K194" s="520"/>
      <c r="P194" s="517"/>
      <c r="Q194" s="517"/>
    </row>
    <row r="195" spans="2:17" ht="13.5">
      <c r="B195" s="542"/>
      <c r="K195" s="520"/>
      <c r="P195" s="517"/>
      <c r="Q195" s="517"/>
    </row>
    <row r="196" spans="2:17" ht="13.5">
      <c r="B196" s="542"/>
      <c r="K196" s="520"/>
      <c r="P196" s="517"/>
      <c r="Q196" s="517"/>
    </row>
    <row r="197" spans="2:17" ht="13.5">
      <c r="B197" s="542"/>
      <c r="K197" s="520"/>
      <c r="P197" s="517"/>
      <c r="Q197" s="517"/>
    </row>
    <row r="198" spans="2:17" ht="13.5">
      <c r="B198" s="542"/>
      <c r="K198" s="520"/>
      <c r="P198" s="517"/>
      <c r="Q198" s="517"/>
    </row>
    <row r="199" spans="2:17" ht="13.5">
      <c r="B199" s="542"/>
      <c r="K199" s="520"/>
      <c r="P199" s="517"/>
      <c r="Q199" s="517"/>
    </row>
    <row r="200" spans="2:17" ht="13.5">
      <c r="B200" s="542"/>
      <c r="K200" s="520"/>
      <c r="P200" s="517"/>
      <c r="Q200" s="517"/>
    </row>
    <row r="201" spans="2:17" ht="13.5">
      <c r="B201" s="542"/>
      <c r="K201" s="520"/>
      <c r="P201" s="517"/>
      <c r="Q201" s="517"/>
    </row>
    <row r="202" spans="2:17" ht="13.5">
      <c r="B202" s="542"/>
      <c r="K202" s="520"/>
      <c r="P202" s="517"/>
      <c r="Q202" s="517"/>
    </row>
    <row r="203" spans="2:17" ht="13.5">
      <c r="B203" s="542"/>
      <c r="K203" s="520"/>
      <c r="P203" s="517"/>
      <c r="Q203" s="517"/>
    </row>
    <row r="204" spans="2:17" ht="13.5">
      <c r="B204" s="542"/>
      <c r="K204" s="520"/>
      <c r="P204" s="517"/>
      <c r="Q204" s="517"/>
    </row>
    <row r="205" spans="2:17" ht="13.5">
      <c r="B205" s="542"/>
      <c r="K205" s="520"/>
      <c r="P205" s="517"/>
      <c r="Q205" s="517"/>
    </row>
    <row r="206" spans="2:17" ht="13.5">
      <c r="B206" s="542"/>
      <c r="K206" s="520"/>
      <c r="P206" s="517"/>
      <c r="Q206" s="517"/>
    </row>
    <row r="207" spans="2:17" ht="13.5">
      <c r="B207" s="542"/>
      <c r="K207" s="520"/>
      <c r="P207" s="517"/>
      <c r="Q207" s="517"/>
    </row>
    <row r="208" spans="2:17" ht="13.5">
      <c r="B208" s="542"/>
      <c r="K208" s="520"/>
      <c r="P208" s="517"/>
      <c r="Q208" s="517"/>
    </row>
    <row r="209" spans="2:17" ht="13.5">
      <c r="B209" s="542"/>
      <c r="K209" s="520"/>
      <c r="P209" s="517"/>
      <c r="Q209" s="517"/>
    </row>
    <row r="210" spans="2:17" ht="13.5">
      <c r="B210" s="542"/>
      <c r="K210" s="520"/>
      <c r="P210" s="517"/>
      <c r="Q210" s="517"/>
    </row>
    <row r="211" spans="2:17" ht="13.5">
      <c r="B211" s="542"/>
      <c r="K211" s="520"/>
      <c r="P211" s="517"/>
      <c r="Q211" s="517"/>
    </row>
    <row r="212" spans="2:17" ht="13.5">
      <c r="B212" s="542"/>
      <c r="K212" s="520"/>
      <c r="P212" s="517"/>
      <c r="Q212" s="517"/>
    </row>
    <row r="213" spans="2:17" ht="13.5">
      <c r="B213" s="542"/>
      <c r="K213" s="520"/>
      <c r="P213" s="517"/>
      <c r="Q213" s="517"/>
    </row>
    <row r="214" spans="2:17" ht="13.5">
      <c r="B214" s="542"/>
      <c r="K214" s="520"/>
      <c r="P214" s="517"/>
      <c r="Q214" s="517"/>
    </row>
    <row r="215" spans="2:17" ht="13.5">
      <c r="B215" s="542"/>
      <c r="K215" s="520"/>
      <c r="P215" s="517"/>
      <c r="Q215" s="517"/>
    </row>
    <row r="216" spans="2:17" ht="13.5">
      <c r="B216" s="542"/>
      <c r="K216" s="520"/>
      <c r="P216" s="517"/>
      <c r="Q216" s="517"/>
    </row>
    <row r="217" spans="2:17" ht="13.5">
      <c r="B217" s="542"/>
      <c r="K217" s="520"/>
      <c r="P217" s="517"/>
      <c r="Q217" s="517"/>
    </row>
    <row r="218" spans="2:17" ht="13.5">
      <c r="B218" s="542"/>
      <c r="K218" s="520"/>
      <c r="P218" s="517"/>
      <c r="Q218" s="517"/>
    </row>
    <row r="219" spans="2:17" ht="13.5">
      <c r="B219" s="542"/>
      <c r="K219" s="520"/>
      <c r="P219" s="517"/>
      <c r="Q219" s="517"/>
    </row>
    <row r="220" spans="2:17" ht="13.5">
      <c r="B220" s="542"/>
      <c r="K220" s="520"/>
      <c r="P220" s="517"/>
      <c r="Q220" s="517"/>
    </row>
    <row r="221" spans="2:17" ht="13.5">
      <c r="B221" s="542"/>
      <c r="K221" s="520"/>
      <c r="P221" s="517"/>
      <c r="Q221" s="517"/>
    </row>
    <row r="222" spans="2:17" ht="13.5">
      <c r="B222" s="542"/>
      <c r="K222" s="520"/>
      <c r="P222" s="517"/>
      <c r="Q222" s="517"/>
    </row>
    <row r="223" spans="2:17" ht="13.5">
      <c r="B223" s="542"/>
      <c r="K223" s="520"/>
      <c r="P223" s="517"/>
      <c r="Q223" s="517"/>
    </row>
    <row r="224" spans="2:17" ht="13.5">
      <c r="B224" s="542"/>
      <c r="K224" s="520"/>
      <c r="P224" s="517"/>
      <c r="Q224" s="517"/>
    </row>
    <row r="225" spans="2:17" ht="13.5">
      <c r="B225" s="542"/>
      <c r="K225" s="520"/>
      <c r="P225" s="517"/>
      <c r="Q225" s="517"/>
    </row>
    <row r="226" spans="2:17" ht="13.5">
      <c r="B226" s="542"/>
      <c r="K226" s="520"/>
      <c r="P226" s="517"/>
      <c r="Q226" s="517"/>
    </row>
    <row r="227" spans="2:17" ht="13.5">
      <c r="B227" s="542"/>
      <c r="K227" s="520"/>
      <c r="P227" s="517"/>
      <c r="Q227" s="517"/>
    </row>
    <row r="228" spans="2:17" ht="13.5">
      <c r="B228" s="542"/>
      <c r="K228" s="520"/>
      <c r="P228" s="517"/>
      <c r="Q228" s="517"/>
    </row>
    <row r="229" spans="2:17" ht="13.5">
      <c r="B229" s="542"/>
      <c r="K229" s="520"/>
      <c r="P229" s="517"/>
      <c r="Q229" s="517"/>
    </row>
    <row r="230" spans="2:16" ht="13.5">
      <c r="B230" s="542"/>
      <c r="K230" s="520"/>
      <c r="P230" s="517"/>
    </row>
    <row r="231" spans="2:16" ht="13.5">
      <c r="B231" s="542"/>
      <c r="K231" s="520"/>
      <c r="P231" s="517"/>
    </row>
    <row r="232" spans="2:16" ht="13.5">
      <c r="B232" s="542"/>
      <c r="K232" s="520"/>
      <c r="P232" s="517"/>
    </row>
    <row r="233" spans="2:16" ht="13.5">
      <c r="B233" s="542"/>
      <c r="K233" s="520"/>
      <c r="P233" s="517"/>
    </row>
    <row r="234" spans="2:16" ht="13.5">
      <c r="B234" s="542"/>
      <c r="K234" s="520"/>
      <c r="P234" s="517"/>
    </row>
    <row r="235" spans="2:16" ht="13.5">
      <c r="B235" s="542"/>
      <c r="K235" s="520"/>
      <c r="P235" s="517"/>
    </row>
    <row r="236" spans="2:16" ht="13.5">
      <c r="B236" s="542"/>
      <c r="K236" s="520"/>
      <c r="P236" s="517"/>
    </row>
    <row r="237" spans="2:16" ht="13.5">
      <c r="B237" s="542"/>
      <c r="K237" s="520"/>
      <c r="P237" s="517"/>
    </row>
    <row r="238" spans="2:11" ht="13.5">
      <c r="B238" s="542"/>
      <c r="K238" s="520"/>
    </row>
    <row r="239" spans="2:11" ht="13.5">
      <c r="B239" s="542"/>
      <c r="K239" s="520"/>
    </row>
    <row r="240" spans="2:11" ht="13.5">
      <c r="B240" s="542"/>
      <c r="K240" s="520"/>
    </row>
    <row r="241" spans="2:11" ht="13.5">
      <c r="B241" s="542"/>
      <c r="K241" s="520"/>
    </row>
    <row r="242" spans="2:11" ht="13.5">
      <c r="B242" s="542"/>
      <c r="K242" s="520"/>
    </row>
    <row r="243" spans="2:11" ht="13.5">
      <c r="B243" s="542"/>
      <c r="K243" s="520"/>
    </row>
    <row r="244" spans="2:11" ht="13.5">
      <c r="B244" s="542"/>
      <c r="K244" s="520"/>
    </row>
    <row r="245" spans="2:11" ht="13.5">
      <c r="B245" s="542"/>
      <c r="K245" s="520"/>
    </row>
    <row r="246" spans="2:11" ht="13.5">
      <c r="B246" s="542"/>
      <c r="K246" s="520"/>
    </row>
    <row r="247" spans="2:11" ht="13.5">
      <c r="B247" s="542"/>
      <c r="K247" s="520"/>
    </row>
    <row r="248" spans="2:11" ht="13.5">
      <c r="B248" s="542"/>
      <c r="K248" s="520"/>
    </row>
    <row r="249" spans="2:11" ht="13.5">
      <c r="B249" s="542"/>
      <c r="K249" s="520"/>
    </row>
    <row r="250" spans="2:11" ht="13.5">
      <c r="B250" s="542"/>
      <c r="K250" s="520"/>
    </row>
    <row r="251" spans="2:11" ht="13.5">
      <c r="B251" s="542"/>
      <c r="K251" s="520"/>
    </row>
    <row r="252" spans="2:11" ht="13.5">
      <c r="B252" s="542"/>
      <c r="K252" s="520"/>
    </row>
    <row r="253" spans="2:11" ht="13.5">
      <c r="B253" s="542"/>
      <c r="K253" s="520"/>
    </row>
    <row r="254" spans="2:11" ht="13.5">
      <c r="B254" s="542"/>
      <c r="K254" s="520"/>
    </row>
    <row r="255" spans="2:11" ht="13.5">
      <c r="B255" s="542"/>
      <c r="K255" s="520"/>
    </row>
    <row r="256" spans="2:11" ht="13.5">
      <c r="B256" s="542"/>
      <c r="K256" s="520"/>
    </row>
    <row r="257" spans="2:11" ht="13.5">
      <c r="B257" s="542"/>
      <c r="K257" s="520"/>
    </row>
    <row r="258" spans="2:11" ht="13.5">
      <c r="B258" s="542"/>
      <c r="K258" s="520"/>
    </row>
    <row r="259" spans="2:11" ht="13.5">
      <c r="B259" s="542"/>
      <c r="K259" s="520"/>
    </row>
    <row r="260" spans="2:11" ht="13.5">
      <c r="B260" s="542"/>
      <c r="K260" s="520"/>
    </row>
    <row r="261" spans="2:11" ht="13.5">
      <c r="B261" s="542"/>
      <c r="K261" s="520"/>
    </row>
    <row r="262" spans="2:11" ht="13.5">
      <c r="B262" s="542"/>
      <c r="K262" s="520"/>
    </row>
    <row r="263" spans="2:11" ht="13.5">
      <c r="B263" s="542"/>
      <c r="K263" s="520"/>
    </row>
    <row r="264" spans="2:11" ht="13.5">
      <c r="B264" s="542"/>
      <c r="K264" s="520"/>
    </row>
    <row r="265" spans="2:11" ht="13.5">
      <c r="B265" s="542"/>
      <c r="K265" s="520"/>
    </row>
    <row r="266" spans="2:11" ht="13.5">
      <c r="B266" s="542"/>
      <c r="K266" s="520"/>
    </row>
    <row r="267" spans="2:11" ht="13.5">
      <c r="B267" s="542"/>
      <c r="K267" s="520"/>
    </row>
    <row r="268" spans="2:11" ht="13.5">
      <c r="B268" s="542"/>
      <c r="K268" s="520"/>
    </row>
    <row r="269" spans="2:11" ht="13.5">
      <c r="B269" s="542"/>
      <c r="K269" s="520"/>
    </row>
    <row r="270" spans="2:11" ht="13.5">
      <c r="B270" s="542"/>
      <c r="K270" s="520"/>
    </row>
    <row r="271" spans="2:11" ht="13.5">
      <c r="B271" s="542"/>
      <c r="K271" s="520"/>
    </row>
    <row r="272" spans="2:11" ht="13.5">
      <c r="B272" s="542"/>
      <c r="K272" s="520"/>
    </row>
    <row r="273" spans="2:11" ht="13.5">
      <c r="B273" s="542"/>
      <c r="K273" s="520"/>
    </row>
    <row r="274" spans="2:11" ht="13.5">
      <c r="B274" s="542"/>
      <c r="K274" s="520"/>
    </row>
    <row r="275" spans="2:11" ht="13.5">
      <c r="B275" s="542"/>
      <c r="K275" s="520"/>
    </row>
    <row r="276" spans="2:11" ht="13.5">
      <c r="B276" s="542"/>
      <c r="K276" s="520"/>
    </row>
    <row r="277" spans="2:11" ht="13.5">
      <c r="B277" s="542"/>
      <c r="K277" s="520"/>
    </row>
    <row r="278" spans="2:11" ht="13.5">
      <c r="B278" s="542"/>
      <c r="K278" s="520"/>
    </row>
    <row r="279" spans="2:11" ht="13.5">
      <c r="B279" s="542"/>
      <c r="K279" s="520"/>
    </row>
    <row r="280" spans="2:11" ht="13.5">
      <c r="B280" s="542"/>
      <c r="K280" s="520"/>
    </row>
    <row r="281" spans="2:11" ht="13.5">
      <c r="B281" s="542"/>
      <c r="K281" s="520"/>
    </row>
    <row r="282" spans="2:11" ht="13.5">
      <c r="B282" s="542"/>
      <c r="K282" s="520"/>
    </row>
    <row r="283" spans="2:11" ht="13.5">
      <c r="B283" s="542"/>
      <c r="K283" s="520"/>
    </row>
    <row r="284" spans="2:11" ht="13.5">
      <c r="B284" s="542"/>
      <c r="K284" s="520"/>
    </row>
    <row r="285" spans="2:11" ht="13.5">
      <c r="B285" s="542"/>
      <c r="K285" s="520"/>
    </row>
    <row r="286" spans="2:11" ht="13.5">
      <c r="B286" s="542"/>
      <c r="K286" s="520"/>
    </row>
    <row r="287" spans="2:11" ht="13.5">
      <c r="B287" s="542"/>
      <c r="K287" s="520"/>
    </row>
    <row r="288" spans="2:11" ht="13.5">
      <c r="B288" s="542"/>
      <c r="K288" s="520"/>
    </row>
    <row r="289" spans="2:11" ht="13.5">
      <c r="B289" s="542"/>
      <c r="K289" s="520"/>
    </row>
    <row r="290" spans="2:11" ht="13.5">
      <c r="B290" s="542"/>
      <c r="K290" s="520"/>
    </row>
    <row r="291" spans="2:11" ht="13.5">
      <c r="B291" s="542"/>
      <c r="K291" s="520"/>
    </row>
    <row r="292" spans="2:11" ht="13.5">
      <c r="B292" s="542"/>
      <c r="K292" s="520"/>
    </row>
    <row r="293" spans="2:11" ht="13.5">
      <c r="B293" s="542"/>
      <c r="K293" s="520"/>
    </row>
    <row r="294" ht="13.5">
      <c r="K294" s="520"/>
    </row>
    <row r="295" ht="13.5">
      <c r="K295" s="520"/>
    </row>
    <row r="296" ht="13.5">
      <c r="K296" s="520"/>
    </row>
    <row r="297" ht="13.5">
      <c r="K297" s="520"/>
    </row>
    <row r="298" ht="13.5">
      <c r="K298" s="520"/>
    </row>
    <row r="299" ht="13.5">
      <c r="K299" s="520"/>
    </row>
    <row r="300" ht="13.5">
      <c r="K300" s="520"/>
    </row>
    <row r="301" ht="13.5">
      <c r="K301" s="520"/>
    </row>
    <row r="302" ht="13.5">
      <c r="K302" s="520"/>
    </row>
    <row r="303" ht="13.5">
      <c r="K303" s="520"/>
    </row>
    <row r="304" ht="13.5">
      <c r="K304" s="520"/>
    </row>
    <row r="305" ht="13.5">
      <c r="K305" s="520"/>
    </row>
    <row r="306" ht="13.5">
      <c r="K306" s="520"/>
    </row>
    <row r="307" ht="13.5">
      <c r="K307" s="520"/>
    </row>
    <row r="308" ht="13.5">
      <c r="K308" s="520"/>
    </row>
    <row r="309" ht="13.5">
      <c r="K309" s="520"/>
    </row>
    <row r="310" ht="13.5">
      <c r="K310" s="520"/>
    </row>
    <row r="311" ht="13.5">
      <c r="K311" s="520"/>
    </row>
    <row r="312" ht="13.5">
      <c r="K312" s="520"/>
    </row>
    <row r="313" ht="13.5">
      <c r="K313" s="520"/>
    </row>
    <row r="314" ht="13.5">
      <c r="K314" s="520"/>
    </row>
    <row r="315" ht="13.5">
      <c r="K315" s="520"/>
    </row>
    <row r="316" ht="13.5">
      <c r="K316" s="520"/>
    </row>
    <row r="317" ht="13.5">
      <c r="K317" s="520"/>
    </row>
    <row r="318" ht="13.5">
      <c r="K318" s="520"/>
    </row>
    <row r="319" ht="13.5">
      <c r="K319" s="520"/>
    </row>
  </sheetData>
  <sheetProtection/>
  <mergeCells count="7">
    <mergeCell ref="A1:H1"/>
    <mergeCell ref="J1:Q1"/>
    <mergeCell ref="B3:D3"/>
    <mergeCell ref="J3:K3"/>
    <mergeCell ref="O3:Q3"/>
    <mergeCell ref="L3:N3"/>
    <mergeCell ref="E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&amp;L&amp;"굴림체,굵게"&amp;12농림수산업&amp;R&amp;"Times New Roman,보통"&amp;12Agriculture, Foresty &amp;"바탕,보통"＆&amp;"Times New Roman,보통" Fishery</oddHeader>
  </headerFooter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pane xSplit="1" ySplit="6" topLeftCell="B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11" sqref="H11"/>
    </sheetView>
  </sheetViews>
  <sheetFormatPr defaultColWidth="6.10546875" defaultRowHeight="13.5"/>
  <cols>
    <col min="1" max="1" width="17.4453125" style="331" customWidth="1"/>
    <col min="2" max="2" width="20.88671875" style="365" customWidth="1"/>
    <col min="3" max="4" width="20.88671875" style="445" customWidth="1"/>
    <col min="5" max="5" width="2.5546875" style="446" customWidth="1"/>
    <col min="6" max="8" width="24.4453125" style="445" customWidth="1"/>
    <col min="9" max="9" width="6.3359375" style="331" bestFit="1" customWidth="1"/>
    <col min="10" max="16384" width="6.10546875" style="331" customWidth="1"/>
  </cols>
  <sheetData>
    <row r="1" spans="1:8" s="330" customFormat="1" ht="45" customHeight="1">
      <c r="A1" s="550" t="s">
        <v>213</v>
      </c>
      <c r="B1" s="550"/>
      <c r="C1" s="550"/>
      <c r="D1" s="550"/>
      <c r="E1" s="425"/>
      <c r="F1" s="550" t="s">
        <v>214</v>
      </c>
      <c r="G1" s="550"/>
      <c r="H1" s="550"/>
    </row>
    <row r="2" spans="1:8" s="338" customFormat="1" ht="25.5" customHeight="1" thickBot="1">
      <c r="A2" s="426" t="s">
        <v>215</v>
      </c>
      <c r="B2" s="427"/>
      <c r="C2" s="428"/>
      <c r="D2" s="428"/>
      <c r="E2" s="429"/>
      <c r="F2" s="428"/>
      <c r="G2" s="428"/>
      <c r="H2" s="430" t="s">
        <v>216</v>
      </c>
    </row>
    <row r="3" spans="1:8" s="335" customFormat="1" ht="16.5" customHeight="1" thickTop="1">
      <c r="A3" s="339" t="s">
        <v>217</v>
      </c>
      <c r="B3" s="551" t="s">
        <v>218</v>
      </c>
      <c r="C3" s="552"/>
      <c r="D3" s="553"/>
      <c r="E3" s="431"/>
      <c r="F3" s="553" t="s">
        <v>219</v>
      </c>
      <c r="G3" s="553"/>
      <c r="H3" s="553"/>
    </row>
    <row r="4" spans="1:8" s="335" customFormat="1" ht="16.5" customHeight="1">
      <c r="A4" s="297" t="s">
        <v>220</v>
      </c>
      <c r="B4" s="432" t="s">
        <v>0</v>
      </c>
      <c r="C4" s="432" t="s">
        <v>221</v>
      </c>
      <c r="D4" s="436" t="s">
        <v>222</v>
      </c>
      <c r="E4" s="431"/>
      <c r="F4" s="554" t="s">
        <v>223</v>
      </c>
      <c r="G4" s="554"/>
      <c r="H4" s="554"/>
    </row>
    <row r="5" spans="1:8" s="335" customFormat="1" ht="16.5" customHeight="1">
      <c r="A5" s="297" t="s">
        <v>224</v>
      </c>
      <c r="B5" s="433"/>
      <c r="C5" s="434"/>
      <c r="D5" s="488"/>
      <c r="E5" s="431"/>
      <c r="F5" s="435" t="s">
        <v>225</v>
      </c>
      <c r="G5" s="436" t="s">
        <v>226</v>
      </c>
      <c r="H5" s="436" t="s">
        <v>227</v>
      </c>
    </row>
    <row r="6" spans="1:8" s="335" customFormat="1" ht="16.5" customHeight="1">
      <c r="A6" s="346" t="s">
        <v>59</v>
      </c>
      <c r="B6" s="437" t="s">
        <v>1</v>
      </c>
      <c r="C6" s="438" t="s">
        <v>2</v>
      </c>
      <c r="D6" s="440" t="s">
        <v>3</v>
      </c>
      <c r="E6" s="431"/>
      <c r="F6" s="439" t="s">
        <v>1</v>
      </c>
      <c r="G6" s="440" t="s">
        <v>228</v>
      </c>
      <c r="H6" s="440" t="s">
        <v>229</v>
      </c>
    </row>
    <row r="7" spans="1:8" s="338" customFormat="1" ht="41.25" customHeight="1">
      <c r="A7" s="441">
        <v>2009</v>
      </c>
      <c r="B7" s="290">
        <v>4189</v>
      </c>
      <c r="C7" s="290">
        <v>2725.4557168246447</v>
      </c>
      <c r="D7" s="290">
        <v>1463.5442831753553</v>
      </c>
      <c r="E7" s="290"/>
      <c r="F7" s="290">
        <v>10502</v>
      </c>
      <c r="G7" s="290">
        <v>5031.999999999999</v>
      </c>
      <c r="H7" s="290">
        <v>5470</v>
      </c>
    </row>
    <row r="8" spans="1:8" s="338" customFormat="1" ht="41.25" customHeight="1">
      <c r="A8" s="297">
        <v>2010</v>
      </c>
      <c r="B8" s="290">
        <v>4320</v>
      </c>
      <c r="C8" s="290">
        <v>2118</v>
      </c>
      <c r="D8" s="290">
        <v>2202</v>
      </c>
      <c r="E8" s="290"/>
      <c r="F8" s="290">
        <v>10749</v>
      </c>
      <c r="G8" s="290">
        <v>5246</v>
      </c>
      <c r="H8" s="290">
        <v>5503</v>
      </c>
    </row>
    <row r="9" spans="1:8" s="338" customFormat="1" ht="41.25" customHeight="1">
      <c r="A9" s="297">
        <v>2011</v>
      </c>
      <c r="B9" s="290">
        <v>4342</v>
      </c>
      <c r="C9" s="300">
        <v>1788</v>
      </c>
      <c r="D9" s="300">
        <v>2554</v>
      </c>
      <c r="E9" s="290"/>
      <c r="F9" s="290">
        <v>11282</v>
      </c>
      <c r="G9" s="290">
        <v>5565</v>
      </c>
      <c r="H9" s="290">
        <v>5717</v>
      </c>
    </row>
    <row r="10" spans="1:8" s="338" customFormat="1" ht="41.25" customHeight="1">
      <c r="A10" s="297">
        <v>2012</v>
      </c>
      <c r="B10" s="290">
        <v>4446</v>
      </c>
      <c r="C10" s="300">
        <v>1949</v>
      </c>
      <c r="D10" s="300">
        <v>2497</v>
      </c>
      <c r="E10" s="290"/>
      <c r="F10" s="300">
        <v>11495</v>
      </c>
      <c r="G10" s="300">
        <v>5707</v>
      </c>
      <c r="H10" s="300">
        <v>5788</v>
      </c>
    </row>
    <row r="11" spans="1:8" s="327" customFormat="1" ht="41.25" customHeight="1">
      <c r="A11" s="245">
        <v>2013</v>
      </c>
      <c r="B11" s="442">
        <f>SUM(C11:D11)</f>
        <v>4396</v>
      </c>
      <c r="C11" s="289">
        <f>SUM(C12:C18)</f>
        <v>2330</v>
      </c>
      <c r="D11" s="289">
        <f>SUM(D12:D18)</f>
        <v>2066</v>
      </c>
      <c r="E11" s="290"/>
      <c r="F11" s="289">
        <f>SUM(F12:F18)</f>
        <v>10985</v>
      </c>
      <c r="G11" s="289">
        <f>SUM(G12:G18)</f>
        <v>5461</v>
      </c>
      <c r="H11" s="289">
        <f>SUM(H12:H18)</f>
        <v>5523</v>
      </c>
    </row>
    <row r="12" spans="1:9" s="327" customFormat="1" ht="41.25" customHeight="1">
      <c r="A12" s="248" t="s">
        <v>230</v>
      </c>
      <c r="B12" s="324">
        <f>SUM(C12:D12)</f>
        <v>1393.532</v>
      </c>
      <c r="C12" s="290">
        <v>738.5160289555325</v>
      </c>
      <c r="D12" s="290">
        <v>655.0159710444674</v>
      </c>
      <c r="E12" s="325"/>
      <c r="F12" s="324">
        <v>3486</v>
      </c>
      <c r="G12" s="290">
        <v>1728</v>
      </c>
      <c r="H12" s="290">
        <v>1757</v>
      </c>
      <c r="I12" s="326"/>
    </row>
    <row r="13" spans="1:9" s="327" customFormat="1" ht="41.25" customHeight="1">
      <c r="A13" s="248" t="s">
        <v>231</v>
      </c>
      <c r="B13" s="324">
        <f aca="true" t="shared" si="0" ref="B13:B18">SUM(C13:D13)</f>
        <v>470.372</v>
      </c>
      <c r="C13" s="290">
        <v>249.3846949327818</v>
      </c>
      <c r="D13" s="290">
        <v>220.98730506721822</v>
      </c>
      <c r="E13" s="325"/>
      <c r="F13" s="324">
        <f aca="true" t="shared" si="1" ref="F13:F18">SUM(G13:H13)</f>
        <v>1175</v>
      </c>
      <c r="G13" s="290">
        <v>582</v>
      </c>
      <c r="H13" s="290">
        <v>593</v>
      </c>
      <c r="I13" s="326"/>
    </row>
    <row r="14" spans="1:9" s="327" customFormat="1" ht="41.25" customHeight="1">
      <c r="A14" s="248" t="s">
        <v>232</v>
      </c>
      <c r="B14" s="324">
        <f t="shared" si="0"/>
        <v>479.164</v>
      </c>
      <c r="C14" s="290">
        <v>254.20372285418821</v>
      </c>
      <c r="D14" s="290">
        <v>224.96027714581177</v>
      </c>
      <c r="E14" s="325"/>
      <c r="F14" s="324">
        <f t="shared" si="1"/>
        <v>1197</v>
      </c>
      <c r="G14" s="290">
        <v>593</v>
      </c>
      <c r="H14" s="290">
        <v>604</v>
      </c>
      <c r="I14" s="326"/>
    </row>
    <row r="15" spans="1:9" s="327" customFormat="1" ht="41.25" customHeight="1">
      <c r="A15" s="248" t="s">
        <v>233</v>
      </c>
      <c r="B15" s="324">
        <f t="shared" si="0"/>
        <v>879.2</v>
      </c>
      <c r="C15" s="290">
        <v>466.2409513960703</v>
      </c>
      <c r="D15" s="290">
        <v>412.9590486039298</v>
      </c>
      <c r="E15" s="325"/>
      <c r="F15" s="324">
        <f t="shared" si="1"/>
        <v>2196</v>
      </c>
      <c r="G15" s="290">
        <v>1098</v>
      </c>
      <c r="H15" s="290">
        <v>1098</v>
      </c>
      <c r="I15" s="326"/>
    </row>
    <row r="16" spans="1:9" s="327" customFormat="1" ht="41.25" customHeight="1">
      <c r="A16" s="248" t="s">
        <v>234</v>
      </c>
      <c r="B16" s="324">
        <f t="shared" si="0"/>
        <v>422.016</v>
      </c>
      <c r="C16" s="290">
        <v>224.08479834539816</v>
      </c>
      <c r="D16" s="290">
        <v>197.93120165460186</v>
      </c>
      <c r="E16" s="325"/>
      <c r="F16" s="324">
        <f t="shared" si="1"/>
        <v>1054</v>
      </c>
      <c r="G16" s="290">
        <v>527</v>
      </c>
      <c r="H16" s="290">
        <v>527</v>
      </c>
      <c r="I16" s="326"/>
    </row>
    <row r="17" spans="1:9" s="327" customFormat="1" ht="41.25" customHeight="1">
      <c r="A17" s="248" t="s">
        <v>235</v>
      </c>
      <c r="B17" s="324">
        <f t="shared" si="0"/>
        <v>439.6</v>
      </c>
      <c r="C17" s="290">
        <v>232.51809720785934</v>
      </c>
      <c r="D17" s="290">
        <v>207.08190279214068</v>
      </c>
      <c r="E17" s="325"/>
      <c r="F17" s="324">
        <f t="shared" si="1"/>
        <v>1098</v>
      </c>
      <c r="G17" s="290">
        <v>549</v>
      </c>
      <c r="H17" s="290">
        <v>549</v>
      </c>
      <c r="I17" s="326"/>
    </row>
    <row r="18" spans="1:9" s="327" customFormat="1" ht="41.25" customHeight="1" thickBot="1">
      <c r="A18" s="254" t="s">
        <v>236</v>
      </c>
      <c r="B18" s="328">
        <f t="shared" si="0"/>
        <v>312.116</v>
      </c>
      <c r="C18" s="328">
        <v>165.0517063081696</v>
      </c>
      <c r="D18" s="328">
        <v>147.0642936918304</v>
      </c>
      <c r="E18" s="325"/>
      <c r="F18" s="443">
        <f t="shared" si="1"/>
        <v>779</v>
      </c>
      <c r="G18" s="328">
        <v>384</v>
      </c>
      <c r="H18" s="328">
        <v>395</v>
      </c>
      <c r="I18" s="326"/>
    </row>
    <row r="19" spans="1:12" s="253" customFormat="1" ht="19.5" customHeight="1" thickTop="1">
      <c r="A19" s="332" t="s">
        <v>237</v>
      </c>
      <c r="B19" s="365"/>
      <c r="C19" s="365"/>
      <c r="D19" s="365"/>
      <c r="E19" s="444"/>
      <c r="F19" s="365"/>
      <c r="G19" s="365"/>
      <c r="H19" s="365"/>
      <c r="I19" s="366"/>
      <c r="J19" s="365"/>
      <c r="K19" s="365"/>
      <c r="L19" s="366"/>
    </row>
  </sheetData>
  <sheetProtection/>
  <mergeCells count="5">
    <mergeCell ref="A1:D1"/>
    <mergeCell ref="F1:H1"/>
    <mergeCell ref="B3:D3"/>
    <mergeCell ref="F3:H3"/>
    <mergeCell ref="F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9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0" sqref="B30"/>
    </sheetView>
  </sheetViews>
  <sheetFormatPr defaultColWidth="8.88671875" defaultRowHeight="13.5"/>
  <cols>
    <col min="1" max="2" width="18.21484375" style="35" customWidth="1"/>
    <col min="3" max="4" width="18.21484375" style="33" customWidth="1"/>
    <col min="5" max="5" width="2.77734375" style="34" customWidth="1"/>
    <col min="6" max="7" width="25.21484375" style="43" customWidth="1"/>
    <col min="8" max="8" width="25.21484375" style="44" customWidth="1"/>
    <col min="9" max="9" width="8.21484375" style="35" customWidth="1"/>
    <col min="10" max="16384" width="8.88671875" style="35" customWidth="1"/>
  </cols>
  <sheetData>
    <row r="1" spans="1:8" s="26" customFormat="1" ht="45" customHeight="1">
      <c r="A1" s="557" t="s">
        <v>100</v>
      </c>
      <c r="B1" s="557"/>
      <c r="C1" s="557"/>
      <c r="D1" s="557"/>
      <c r="E1" s="416"/>
      <c r="F1" s="556" t="s">
        <v>101</v>
      </c>
      <c r="G1" s="556"/>
      <c r="H1" s="556"/>
    </row>
    <row r="2" spans="1:8" s="38" customFormat="1" ht="25.5" customHeight="1" thickBot="1">
      <c r="A2" s="36" t="s">
        <v>102</v>
      </c>
      <c r="B2" s="37"/>
      <c r="C2" s="37"/>
      <c r="D2" s="37"/>
      <c r="F2" s="37"/>
      <c r="G2" s="37"/>
      <c r="H2" s="37" t="s">
        <v>103</v>
      </c>
    </row>
    <row r="3" spans="1:8" s="38" customFormat="1" ht="16.5" customHeight="1" thickTop="1">
      <c r="A3" s="72"/>
      <c r="B3" s="89" t="s">
        <v>104</v>
      </c>
      <c r="C3" s="47"/>
      <c r="D3" s="189"/>
      <c r="E3" s="47"/>
      <c r="F3" s="555" t="s">
        <v>105</v>
      </c>
      <c r="G3" s="555"/>
      <c r="H3" s="555"/>
    </row>
    <row r="4" spans="1:8" s="38" customFormat="1" ht="15.75" customHeight="1">
      <c r="A4" s="72" t="s">
        <v>23</v>
      </c>
      <c r="B4" s="72"/>
      <c r="C4" s="71" t="s">
        <v>4</v>
      </c>
      <c r="D4" s="69" t="s">
        <v>106</v>
      </c>
      <c r="E4" s="47"/>
      <c r="F4" s="69" t="s">
        <v>99</v>
      </c>
      <c r="G4" s="71" t="s">
        <v>4</v>
      </c>
      <c r="H4" s="91" t="s">
        <v>5</v>
      </c>
    </row>
    <row r="5" spans="1:8" s="38" customFormat="1" ht="15.75" customHeight="1">
      <c r="A5" s="72" t="s">
        <v>107</v>
      </c>
      <c r="B5" s="72"/>
      <c r="C5" s="90"/>
      <c r="D5" s="47"/>
      <c r="E5" s="47"/>
      <c r="F5" s="47"/>
      <c r="G5" s="79"/>
      <c r="H5" s="92"/>
    </row>
    <row r="6" spans="1:8" s="38" customFormat="1" ht="15.75" customHeight="1">
      <c r="A6" s="72"/>
      <c r="B6" s="72" t="s">
        <v>108</v>
      </c>
      <c r="C6" s="90" t="s">
        <v>109</v>
      </c>
      <c r="D6" s="47" t="s">
        <v>110</v>
      </c>
      <c r="E6" s="47"/>
      <c r="F6" s="72" t="s">
        <v>1</v>
      </c>
      <c r="G6" s="47" t="s">
        <v>111</v>
      </c>
      <c r="H6" s="92" t="s">
        <v>112</v>
      </c>
    </row>
    <row r="7" spans="1:8" s="14" customFormat="1" ht="99.75" customHeight="1">
      <c r="A7" s="29">
        <v>2009</v>
      </c>
      <c r="B7" s="21">
        <v>53344</v>
      </c>
      <c r="C7" s="21">
        <v>3706</v>
      </c>
      <c r="D7" s="21">
        <v>3525</v>
      </c>
      <c r="E7" s="21"/>
      <c r="F7" s="39">
        <v>1.73</v>
      </c>
      <c r="G7" s="39">
        <v>0.88</v>
      </c>
      <c r="H7" s="39">
        <v>0.84</v>
      </c>
    </row>
    <row r="8" spans="1:8" s="14" customFormat="1" ht="99.75" customHeight="1">
      <c r="A8" s="29">
        <v>2010</v>
      </c>
      <c r="B8" s="21">
        <v>53351</v>
      </c>
      <c r="C8" s="21">
        <v>3722</v>
      </c>
      <c r="D8" s="21">
        <v>3435</v>
      </c>
      <c r="E8" s="21"/>
      <c r="F8" s="39">
        <v>1.66</v>
      </c>
      <c r="G8" s="39">
        <v>0.86</v>
      </c>
      <c r="H8" s="39">
        <v>0.8</v>
      </c>
    </row>
    <row r="9" spans="1:8" s="14" customFormat="1" ht="99.75" customHeight="1">
      <c r="A9" s="29">
        <v>2011</v>
      </c>
      <c r="B9" s="21">
        <v>53347</v>
      </c>
      <c r="C9" s="21">
        <v>3527</v>
      </c>
      <c r="D9" s="21">
        <v>3573</v>
      </c>
      <c r="E9" s="21"/>
      <c r="F9" s="39">
        <v>1.64</v>
      </c>
      <c r="G9" s="39">
        <v>0.81</v>
      </c>
      <c r="H9" s="39">
        <v>0.82</v>
      </c>
    </row>
    <row r="10" spans="1:8" s="14" customFormat="1" ht="99.75" customHeight="1">
      <c r="A10" s="29">
        <v>2012</v>
      </c>
      <c r="B10" s="21">
        <v>53460</v>
      </c>
      <c r="C10" s="21">
        <v>3554</v>
      </c>
      <c r="D10" s="21">
        <v>3659</v>
      </c>
      <c r="E10" s="21"/>
      <c r="F10" s="39">
        <v>1.62</v>
      </c>
      <c r="G10" s="39">
        <v>0.8</v>
      </c>
      <c r="H10" s="39">
        <v>0.82</v>
      </c>
    </row>
    <row r="11" spans="1:8" s="31" customFormat="1" ht="99.75" customHeight="1" thickBot="1">
      <c r="A11" s="222">
        <v>2013</v>
      </c>
      <c r="B11" s="30">
        <f>SUM(C11:D11)</f>
        <v>7167</v>
      </c>
      <c r="C11" s="30">
        <v>3583</v>
      </c>
      <c r="D11" s="30">
        <v>3584</v>
      </c>
      <c r="E11" s="58"/>
      <c r="F11" s="40">
        <f>SUM(G11:H11)</f>
        <v>1.6303457688808007</v>
      </c>
      <c r="G11" s="40">
        <f>C11/'[1]1.농가및농가인구'!B11</f>
        <v>0.815059144676979</v>
      </c>
      <c r="H11" s="40">
        <f>D11/'[1]1.농가및농가인구'!B11</f>
        <v>0.8152866242038217</v>
      </c>
    </row>
    <row r="12" spans="1:16" s="96" customFormat="1" ht="12" customHeight="1" thickTop="1">
      <c r="A12" s="50" t="s">
        <v>113</v>
      </c>
      <c r="B12" s="32"/>
      <c r="C12" s="32"/>
      <c r="D12" s="32"/>
      <c r="E12" s="65"/>
      <c r="F12" s="105"/>
      <c r="G12" s="32"/>
      <c r="H12" s="105"/>
      <c r="I12" s="106"/>
      <c r="J12" s="105"/>
      <c r="K12" s="105"/>
      <c r="L12" s="105"/>
      <c r="M12" s="105"/>
      <c r="N12" s="32"/>
      <c r="O12" s="32"/>
      <c r="P12" s="105"/>
    </row>
  </sheetData>
  <sheetProtection/>
  <mergeCells count="3">
    <mergeCell ref="F3:H3"/>
    <mergeCell ref="F1:H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13.3359375" defaultRowHeight="13.5"/>
  <cols>
    <col min="1" max="1" width="14.99609375" style="35" customWidth="1"/>
    <col min="2" max="2" width="52.88671875" style="55" customWidth="1"/>
    <col min="3" max="3" width="2.77734375" style="5" customWidth="1"/>
    <col min="4" max="5" width="40.3359375" style="55" customWidth="1"/>
    <col min="6" max="16384" width="13.3359375" style="35" customWidth="1"/>
  </cols>
  <sheetData>
    <row r="1" spans="1:5" s="26" customFormat="1" ht="45" customHeight="1">
      <c r="A1" s="556" t="s">
        <v>114</v>
      </c>
      <c r="B1" s="556"/>
      <c r="C1" s="172"/>
      <c r="D1" s="558" t="s">
        <v>115</v>
      </c>
      <c r="E1" s="558"/>
    </row>
    <row r="2" spans="1:5" s="14" customFormat="1" ht="25.5" customHeight="1" thickBot="1">
      <c r="A2" s="27" t="s">
        <v>24</v>
      </c>
      <c r="B2" s="27"/>
      <c r="C2" s="45"/>
      <c r="D2" s="27"/>
      <c r="E2" s="46" t="s">
        <v>25</v>
      </c>
    </row>
    <row r="3" spans="1:5" s="13" customFormat="1" ht="16.5" customHeight="1" thickTop="1">
      <c r="A3" s="7"/>
      <c r="B3" s="206" t="s">
        <v>116</v>
      </c>
      <c r="C3" s="47"/>
      <c r="D3" s="94" t="s">
        <v>117</v>
      </c>
      <c r="E3" s="190" t="s">
        <v>118</v>
      </c>
    </row>
    <row r="4" spans="1:5" s="13" customFormat="1" ht="16.5" customHeight="1">
      <c r="A4" s="7" t="s">
        <v>23</v>
      </c>
      <c r="B4" s="381"/>
      <c r="C4" s="47"/>
      <c r="D4" s="72"/>
      <c r="E4" s="192"/>
    </row>
    <row r="5" spans="1:5" s="13" customFormat="1" ht="16.5" customHeight="1">
      <c r="A5" s="7" t="s">
        <v>119</v>
      </c>
      <c r="B5" s="192" t="s">
        <v>120</v>
      </c>
      <c r="C5" s="47"/>
      <c r="D5" s="191"/>
      <c r="E5" s="192"/>
    </row>
    <row r="6" spans="1:5" s="13" customFormat="1" ht="16.5" customHeight="1">
      <c r="A6" s="7"/>
      <c r="B6" s="192" t="s">
        <v>121</v>
      </c>
      <c r="C6" s="47"/>
      <c r="D6" s="72" t="s">
        <v>122</v>
      </c>
      <c r="E6" s="192" t="s">
        <v>123</v>
      </c>
    </row>
    <row r="7" spans="1:5" s="14" customFormat="1" ht="99.75" customHeight="1">
      <c r="A7" s="179">
        <v>2009</v>
      </c>
      <c r="B7" s="48">
        <f>SUM(D7:E7)</f>
        <v>4073.2</v>
      </c>
      <c r="C7" s="298"/>
      <c r="D7" s="182">
        <v>3621.6</v>
      </c>
      <c r="E7" s="182">
        <v>451.6</v>
      </c>
    </row>
    <row r="8" spans="1:5" s="14" customFormat="1" ht="99.75" customHeight="1">
      <c r="A8" s="179">
        <v>2010</v>
      </c>
      <c r="B8" s="48">
        <v>4069.2</v>
      </c>
      <c r="C8" s="298"/>
      <c r="D8" s="182">
        <v>3617.6</v>
      </c>
      <c r="E8" s="182">
        <v>451.6</v>
      </c>
    </row>
    <row r="9" spans="1:5" s="14" customFormat="1" ht="99.75" customHeight="1">
      <c r="A9" s="179">
        <v>2011</v>
      </c>
      <c r="B9" s="48">
        <f>SUM(D9:E9)</f>
        <v>4067.4</v>
      </c>
      <c r="C9" s="298"/>
      <c r="D9" s="182">
        <v>3615.8</v>
      </c>
      <c r="E9" s="299">
        <v>451.6</v>
      </c>
    </row>
    <row r="10" spans="1:5" s="14" customFormat="1" ht="99.75" customHeight="1">
      <c r="A10" s="179">
        <v>2012</v>
      </c>
      <c r="B10" s="48">
        <v>4060.6</v>
      </c>
      <c r="C10" s="298"/>
      <c r="D10" s="182">
        <v>3609</v>
      </c>
      <c r="E10" s="299">
        <v>451.6</v>
      </c>
    </row>
    <row r="11" spans="1:5" s="31" customFormat="1" ht="99.75" customHeight="1" thickBot="1">
      <c r="A11" s="223">
        <v>2013</v>
      </c>
      <c r="B11" s="203">
        <f>SUM(D11:E11)</f>
        <v>4060.6</v>
      </c>
      <c r="C11" s="224"/>
      <c r="D11" s="49">
        <v>3609</v>
      </c>
      <c r="E11" s="225">
        <v>451.6</v>
      </c>
    </row>
    <row r="12" spans="1:16" s="96" customFormat="1" ht="12" customHeight="1" thickTop="1">
      <c r="A12" s="50" t="s">
        <v>113</v>
      </c>
      <c r="B12" s="32"/>
      <c r="C12" s="65"/>
      <c r="D12" s="32"/>
      <c r="E12" s="32"/>
      <c r="F12" s="105"/>
      <c r="G12" s="32"/>
      <c r="H12" s="105"/>
      <c r="I12" s="106"/>
      <c r="J12" s="105"/>
      <c r="K12" s="105"/>
      <c r="L12" s="105"/>
      <c r="M12" s="105"/>
      <c r="N12" s="32"/>
      <c r="O12" s="32"/>
      <c r="P12" s="105"/>
    </row>
    <row r="13" spans="2:5" ht="13.5">
      <c r="B13" s="51"/>
      <c r="D13" s="51"/>
      <c r="E13" s="51"/>
    </row>
    <row r="14" spans="1:5" s="31" customFormat="1" ht="30" customHeight="1">
      <c r="A14" s="52"/>
      <c r="B14" s="53"/>
      <c r="C14" s="54"/>
      <c r="D14" s="53"/>
      <c r="E14" s="53"/>
    </row>
  </sheetData>
  <sheetProtection/>
  <mergeCells count="2">
    <mergeCell ref="D1:E1"/>
    <mergeCell ref="A1: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pane xSplit="1" ySplit="6" topLeftCell="B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N11" sqref="N11"/>
    </sheetView>
  </sheetViews>
  <sheetFormatPr defaultColWidth="8.88671875" defaultRowHeight="13.5"/>
  <cols>
    <col min="1" max="1" width="14.5546875" style="368" customWidth="1"/>
    <col min="2" max="3" width="11.21484375" style="368" customWidth="1"/>
    <col min="4" max="4" width="11.21484375" style="365" customWidth="1"/>
    <col min="5" max="5" width="11.21484375" style="369" customWidth="1"/>
    <col min="6" max="6" width="11.21484375" style="370" customWidth="1"/>
    <col min="7" max="7" width="11.21484375" style="365" customWidth="1"/>
    <col min="8" max="8" width="2.77734375" style="371" customWidth="1"/>
    <col min="9" max="9" width="11.4453125" style="369" customWidth="1"/>
    <col min="10" max="10" width="11.4453125" style="370" customWidth="1"/>
    <col min="11" max="11" width="11.4453125" style="365" customWidth="1"/>
    <col min="12" max="12" width="11.4453125" style="369" customWidth="1"/>
    <col min="13" max="13" width="11.4453125" style="370" customWidth="1"/>
    <col min="14" max="14" width="11.4453125" style="365" customWidth="1"/>
    <col min="15" max="16" width="8.88671875" style="331" customWidth="1"/>
    <col min="17" max="17" width="5.3359375" style="331" customWidth="1"/>
    <col min="18" max="16384" width="8.88671875" style="331" customWidth="1"/>
  </cols>
  <sheetData>
    <row r="1" spans="1:24" s="330" customFormat="1" ht="45" customHeight="1">
      <c r="A1" s="559" t="s">
        <v>238</v>
      </c>
      <c r="B1" s="559"/>
      <c r="C1" s="559"/>
      <c r="D1" s="559"/>
      <c r="E1" s="560"/>
      <c r="F1" s="559"/>
      <c r="G1" s="559"/>
      <c r="H1" s="329"/>
      <c r="I1" s="561" t="s">
        <v>239</v>
      </c>
      <c r="J1" s="561"/>
      <c r="K1" s="561"/>
      <c r="L1" s="561"/>
      <c r="M1" s="561"/>
      <c r="N1" s="561"/>
      <c r="X1" s="331"/>
    </row>
    <row r="2" spans="1:14" s="338" customFormat="1" ht="25.5" customHeight="1" thickBot="1">
      <c r="A2" s="332" t="s">
        <v>26</v>
      </c>
      <c r="B2" s="332"/>
      <c r="C2" s="332"/>
      <c r="D2" s="333"/>
      <c r="E2" s="547"/>
      <c r="F2" s="335"/>
      <c r="G2" s="333"/>
      <c r="H2" s="336"/>
      <c r="I2" s="334"/>
      <c r="J2" s="335"/>
      <c r="K2" s="333"/>
      <c r="L2" s="334"/>
      <c r="M2" s="335"/>
      <c r="N2" s="337" t="s">
        <v>27</v>
      </c>
    </row>
    <row r="3" spans="1:14" s="335" customFormat="1" ht="16.5" customHeight="1" thickTop="1">
      <c r="A3" s="339" t="s">
        <v>217</v>
      </c>
      <c r="B3" s="564" t="s">
        <v>240</v>
      </c>
      <c r="C3" s="566"/>
      <c r="D3" s="562" t="s">
        <v>28</v>
      </c>
      <c r="E3" s="563"/>
      <c r="F3" s="565" t="s">
        <v>241</v>
      </c>
      <c r="G3" s="565"/>
      <c r="H3" s="341"/>
      <c r="I3" s="567" t="s">
        <v>242</v>
      </c>
      <c r="J3" s="568"/>
      <c r="K3" s="562" t="s">
        <v>243</v>
      </c>
      <c r="L3" s="563"/>
      <c r="M3" s="564" t="s">
        <v>29</v>
      </c>
      <c r="N3" s="565"/>
    </row>
    <row r="4" spans="1:14" s="335" customFormat="1" ht="15.75" customHeight="1">
      <c r="A4" s="297" t="s">
        <v>220</v>
      </c>
      <c r="B4" s="340" t="s">
        <v>30</v>
      </c>
      <c r="C4" s="297" t="s">
        <v>31</v>
      </c>
      <c r="D4" s="340" t="s">
        <v>30</v>
      </c>
      <c r="E4" s="297" t="s">
        <v>31</v>
      </c>
      <c r="F4" s="441" t="s">
        <v>30</v>
      </c>
      <c r="G4" s="341" t="s">
        <v>31</v>
      </c>
      <c r="H4" s="341"/>
      <c r="I4" s="297" t="s">
        <v>30</v>
      </c>
      <c r="J4" s="297" t="s">
        <v>31</v>
      </c>
      <c r="K4" s="340" t="s">
        <v>30</v>
      </c>
      <c r="L4" s="297" t="s">
        <v>31</v>
      </c>
      <c r="M4" s="297" t="s">
        <v>30</v>
      </c>
      <c r="N4" s="342" t="s">
        <v>31</v>
      </c>
    </row>
    <row r="5" spans="1:14" s="335" customFormat="1" ht="15.75" customHeight="1">
      <c r="A5" s="297" t="s">
        <v>224</v>
      </c>
      <c r="B5" s="343"/>
      <c r="C5" s="297"/>
      <c r="D5" s="344"/>
      <c r="E5" s="297"/>
      <c r="F5" s="343"/>
      <c r="G5" s="341"/>
      <c r="H5" s="341"/>
      <c r="I5" s="343"/>
      <c r="J5" s="297"/>
      <c r="K5" s="344"/>
      <c r="L5" s="297"/>
      <c r="M5" s="343"/>
      <c r="N5" s="345"/>
    </row>
    <row r="6" spans="1:14" s="335" customFormat="1" ht="15.75" customHeight="1">
      <c r="A6" s="346" t="s">
        <v>59</v>
      </c>
      <c r="B6" s="347" t="s">
        <v>6</v>
      </c>
      <c r="C6" s="348" t="s">
        <v>7</v>
      </c>
      <c r="D6" s="349" t="s">
        <v>6</v>
      </c>
      <c r="E6" s="297" t="s">
        <v>7</v>
      </c>
      <c r="F6" s="347" t="s">
        <v>6</v>
      </c>
      <c r="G6" s="350" t="s">
        <v>7</v>
      </c>
      <c r="H6" s="341"/>
      <c r="I6" s="347" t="s">
        <v>6</v>
      </c>
      <c r="J6" s="348" t="s">
        <v>7</v>
      </c>
      <c r="K6" s="349" t="s">
        <v>6</v>
      </c>
      <c r="L6" s="348" t="s">
        <v>7</v>
      </c>
      <c r="M6" s="347" t="s">
        <v>6</v>
      </c>
      <c r="N6" s="351" t="s">
        <v>7</v>
      </c>
    </row>
    <row r="7" spans="1:14" s="338" customFormat="1" ht="41.25" customHeight="1">
      <c r="A7" s="297">
        <v>2009</v>
      </c>
      <c r="B7" s="352">
        <v>3560</v>
      </c>
      <c r="C7" s="352">
        <v>19330.340000000004</v>
      </c>
      <c r="D7" s="324">
        <v>3477</v>
      </c>
      <c r="E7" s="324">
        <v>18810</v>
      </c>
      <c r="F7" s="290" t="s">
        <v>60</v>
      </c>
      <c r="G7" s="290" t="s">
        <v>60</v>
      </c>
      <c r="H7" s="324"/>
      <c r="I7" s="352">
        <v>25.7</v>
      </c>
      <c r="J7" s="352">
        <v>87.92</v>
      </c>
      <c r="K7" s="352">
        <v>25.8</v>
      </c>
      <c r="L7" s="352">
        <v>49.120000000000005</v>
      </c>
      <c r="M7" s="352">
        <v>31.5</v>
      </c>
      <c r="N7" s="352">
        <v>383.3</v>
      </c>
    </row>
    <row r="8" spans="1:14" s="338" customFormat="1" ht="41.25" customHeight="1">
      <c r="A8" s="297">
        <v>2010</v>
      </c>
      <c r="B8" s="352">
        <v>3302.7000000000003</v>
      </c>
      <c r="C8" s="352">
        <v>23976.750000000004</v>
      </c>
      <c r="D8" s="324">
        <v>3192</v>
      </c>
      <c r="E8" s="324">
        <v>23365</v>
      </c>
      <c r="F8" s="353" t="s">
        <v>60</v>
      </c>
      <c r="G8" s="290" t="s">
        <v>60</v>
      </c>
      <c r="H8" s="324"/>
      <c r="I8" s="352">
        <v>27.3</v>
      </c>
      <c r="J8" s="352">
        <v>91.89999999999999</v>
      </c>
      <c r="K8" s="352">
        <v>45.3</v>
      </c>
      <c r="L8" s="352">
        <v>89.15</v>
      </c>
      <c r="M8" s="352">
        <v>38.1</v>
      </c>
      <c r="N8" s="352">
        <v>430.7</v>
      </c>
    </row>
    <row r="9" spans="1:14" s="357" customFormat="1" ht="41.25" customHeight="1">
      <c r="A9" s="354">
        <v>2011</v>
      </c>
      <c r="B9" s="259">
        <v>3228.765</v>
      </c>
      <c r="C9" s="259">
        <v>16706.204</v>
      </c>
      <c r="D9" s="355">
        <v>3120</v>
      </c>
      <c r="E9" s="355">
        <v>16130</v>
      </c>
      <c r="F9" s="353" t="s">
        <v>60</v>
      </c>
      <c r="G9" s="290" t="s">
        <v>60</v>
      </c>
      <c r="H9" s="356"/>
      <c r="I9" s="259">
        <v>27.48</v>
      </c>
      <c r="J9" s="259">
        <v>91.70000000000002</v>
      </c>
      <c r="K9" s="259">
        <v>43.70000000000001</v>
      </c>
      <c r="L9" s="259">
        <v>67.104</v>
      </c>
      <c r="M9" s="259">
        <v>37.585</v>
      </c>
      <c r="N9" s="259">
        <v>417.40000000000003</v>
      </c>
    </row>
    <row r="10" spans="1:14" s="357" customFormat="1" ht="41.25" customHeight="1">
      <c r="A10" s="354">
        <v>2012</v>
      </c>
      <c r="B10" s="259">
        <v>3148.999999999999</v>
      </c>
      <c r="C10" s="259">
        <v>16128.800000000001</v>
      </c>
      <c r="D10" s="355">
        <v>3077</v>
      </c>
      <c r="E10" s="355">
        <v>15923</v>
      </c>
      <c r="F10" s="353" t="s">
        <v>60</v>
      </c>
      <c r="G10" s="290" t="s">
        <v>60</v>
      </c>
      <c r="H10" s="356"/>
      <c r="I10" s="259">
        <v>26.100000000000005</v>
      </c>
      <c r="J10" s="259">
        <v>86.49999999999999</v>
      </c>
      <c r="K10" s="259">
        <v>42.099999999999994</v>
      </c>
      <c r="L10" s="259">
        <v>64.80000000000001</v>
      </c>
      <c r="M10" s="259">
        <v>3.8000000000000003</v>
      </c>
      <c r="N10" s="259">
        <v>54.49999999999999</v>
      </c>
    </row>
    <row r="11" spans="1:14" s="361" customFormat="1" ht="41.25" customHeight="1">
      <c r="A11" s="358">
        <v>2013</v>
      </c>
      <c r="B11" s="256">
        <v>3159.4</v>
      </c>
      <c r="C11" s="256">
        <f>SUM(C12:C18)</f>
        <v>16082.899999999998</v>
      </c>
      <c r="D11" s="359">
        <v>3058</v>
      </c>
      <c r="E11" s="359">
        <v>15534</v>
      </c>
      <c r="F11" s="19" t="s">
        <v>244</v>
      </c>
      <c r="G11" s="19" t="s">
        <v>244</v>
      </c>
      <c r="H11" s="360"/>
      <c r="I11" s="256">
        <f aca="true" t="shared" si="0" ref="I11:N11">SUM(I12:I18)</f>
        <v>25.9</v>
      </c>
      <c r="J11" s="256">
        <f t="shared" si="0"/>
        <v>84.39999999999999</v>
      </c>
      <c r="K11" s="256">
        <f t="shared" si="0"/>
        <v>40.5</v>
      </c>
      <c r="L11" s="256">
        <f t="shared" si="0"/>
        <v>63.199999999999996</v>
      </c>
      <c r="M11" s="256">
        <f t="shared" si="0"/>
        <v>34.99999999999999</v>
      </c>
      <c r="N11" s="256">
        <f t="shared" si="0"/>
        <v>401.30000000000007</v>
      </c>
    </row>
    <row r="12" spans="1:14" s="363" customFormat="1" ht="41.25" customHeight="1">
      <c r="A12" s="362" t="s">
        <v>245</v>
      </c>
      <c r="B12" s="447">
        <f>D12+I12+K12+M12</f>
        <v>532.8000000000001</v>
      </c>
      <c r="C12" s="259">
        <f>E12+J12+L12+N12</f>
        <v>2721.7999999999997</v>
      </c>
      <c r="D12" s="355">
        <v>492</v>
      </c>
      <c r="E12" s="355">
        <v>2499</v>
      </c>
      <c r="F12" s="19" t="s">
        <v>244</v>
      </c>
      <c r="G12" s="19" t="s">
        <v>244</v>
      </c>
      <c r="H12" s="353"/>
      <c r="I12" s="259">
        <v>10.2</v>
      </c>
      <c r="J12" s="259">
        <v>33.1</v>
      </c>
      <c r="K12" s="259">
        <v>16.4</v>
      </c>
      <c r="L12" s="259">
        <v>25.5</v>
      </c>
      <c r="M12" s="259">
        <v>14.2</v>
      </c>
      <c r="N12" s="259">
        <v>164.20000000000002</v>
      </c>
    </row>
    <row r="13" spans="1:14" s="363" customFormat="1" ht="41.25" customHeight="1">
      <c r="A13" s="362" t="s">
        <v>246</v>
      </c>
      <c r="B13" s="549">
        <f aca="true" t="shared" si="1" ref="B13:C18">D13+I13+K13+M13</f>
        <v>1019.3000000000001</v>
      </c>
      <c r="C13" s="259">
        <f t="shared" si="1"/>
        <v>5180.800000000001</v>
      </c>
      <c r="D13" s="355">
        <v>1004</v>
      </c>
      <c r="E13" s="355">
        <v>5100</v>
      </c>
      <c r="F13" s="19" t="s">
        <v>244</v>
      </c>
      <c r="G13" s="19" t="s">
        <v>244</v>
      </c>
      <c r="H13" s="353"/>
      <c r="I13" s="259">
        <v>4.1</v>
      </c>
      <c r="J13" s="259">
        <v>13.6</v>
      </c>
      <c r="K13" s="259">
        <v>6.1</v>
      </c>
      <c r="L13" s="259">
        <v>9.6</v>
      </c>
      <c r="M13" s="259">
        <v>5.1</v>
      </c>
      <c r="N13" s="259">
        <v>57.6</v>
      </c>
    </row>
    <row r="14" spans="1:14" s="363" customFormat="1" ht="41.25" customHeight="1">
      <c r="A14" s="362" t="s">
        <v>247</v>
      </c>
      <c r="B14" s="447">
        <f t="shared" si="1"/>
        <v>287.5</v>
      </c>
      <c r="C14" s="259">
        <f t="shared" si="1"/>
        <v>1467.5</v>
      </c>
      <c r="D14" s="355">
        <v>277</v>
      </c>
      <c r="E14" s="355">
        <v>1407</v>
      </c>
      <c r="F14" s="19" t="s">
        <v>244</v>
      </c>
      <c r="G14" s="19" t="s">
        <v>244</v>
      </c>
      <c r="H14" s="353"/>
      <c r="I14" s="259">
        <v>2.7</v>
      </c>
      <c r="J14" s="259">
        <v>9.1</v>
      </c>
      <c r="K14" s="259">
        <v>4</v>
      </c>
      <c r="L14" s="259">
        <v>6.4</v>
      </c>
      <c r="M14" s="259">
        <v>3.8</v>
      </c>
      <c r="N14" s="259">
        <v>45</v>
      </c>
    </row>
    <row r="15" spans="1:14" s="363" customFormat="1" ht="41.25" customHeight="1">
      <c r="A15" s="362" t="s">
        <v>248</v>
      </c>
      <c r="B15" s="447">
        <f t="shared" si="1"/>
        <v>332.8</v>
      </c>
      <c r="C15" s="259">
        <f t="shared" si="1"/>
        <v>1693.8</v>
      </c>
      <c r="D15" s="355">
        <v>315</v>
      </c>
      <c r="E15" s="355">
        <v>1600</v>
      </c>
      <c r="F15" s="19" t="s">
        <v>244</v>
      </c>
      <c r="G15" s="19" t="s">
        <v>244</v>
      </c>
      <c r="H15" s="353"/>
      <c r="I15" s="259">
        <v>3.3</v>
      </c>
      <c r="J15" s="259">
        <v>9.4</v>
      </c>
      <c r="K15" s="259">
        <v>8.2</v>
      </c>
      <c r="L15" s="259">
        <v>12.6</v>
      </c>
      <c r="M15" s="259">
        <v>6.3</v>
      </c>
      <c r="N15" s="259">
        <v>71.8</v>
      </c>
    </row>
    <row r="16" spans="1:14" s="363" customFormat="1" ht="41.25" customHeight="1">
      <c r="A16" s="362" t="s">
        <v>249</v>
      </c>
      <c r="B16" s="447">
        <f t="shared" si="1"/>
        <v>325.59999999999997</v>
      </c>
      <c r="C16" s="259">
        <f t="shared" si="1"/>
        <v>1656.8</v>
      </c>
      <c r="D16" s="355">
        <v>320</v>
      </c>
      <c r="E16" s="355">
        <v>1626</v>
      </c>
      <c r="F16" s="19" t="s">
        <v>244</v>
      </c>
      <c r="G16" s="19" t="s">
        <v>244</v>
      </c>
      <c r="H16" s="353"/>
      <c r="I16" s="259">
        <v>1.8</v>
      </c>
      <c r="J16" s="259">
        <v>6.3</v>
      </c>
      <c r="K16" s="259">
        <v>1.9</v>
      </c>
      <c r="L16" s="259">
        <v>2.9</v>
      </c>
      <c r="M16" s="259">
        <v>1.9</v>
      </c>
      <c r="N16" s="259">
        <v>21.599999999999998</v>
      </c>
    </row>
    <row r="17" spans="1:14" s="363" customFormat="1" ht="41.25" customHeight="1">
      <c r="A17" s="362" t="s">
        <v>250</v>
      </c>
      <c r="B17" s="447">
        <f t="shared" si="1"/>
        <v>375.79999999999995</v>
      </c>
      <c r="C17" s="259">
        <f t="shared" si="1"/>
        <v>1910.8999999999999</v>
      </c>
      <c r="D17" s="355">
        <v>370</v>
      </c>
      <c r="E17" s="355">
        <v>1880</v>
      </c>
      <c r="F17" s="19" t="s">
        <v>244</v>
      </c>
      <c r="G17" s="19" t="s">
        <v>244</v>
      </c>
      <c r="H17" s="353"/>
      <c r="I17" s="259">
        <v>1.9</v>
      </c>
      <c r="J17" s="259">
        <v>6.8</v>
      </c>
      <c r="K17" s="259">
        <v>2</v>
      </c>
      <c r="L17" s="259">
        <v>3.3</v>
      </c>
      <c r="M17" s="259">
        <v>1.9</v>
      </c>
      <c r="N17" s="259">
        <v>20.8</v>
      </c>
    </row>
    <row r="18" spans="1:14" s="363" customFormat="1" ht="41.25" customHeight="1" thickBot="1">
      <c r="A18" s="364" t="s">
        <v>251</v>
      </c>
      <c r="B18" s="448">
        <f t="shared" si="1"/>
        <v>285.59999999999997</v>
      </c>
      <c r="C18" s="449">
        <f t="shared" si="1"/>
        <v>1451.3</v>
      </c>
      <c r="D18" s="450">
        <v>280</v>
      </c>
      <c r="E18" s="450">
        <v>1422</v>
      </c>
      <c r="F18" s="59" t="s">
        <v>244</v>
      </c>
      <c r="G18" s="59" t="s">
        <v>244</v>
      </c>
      <c r="H18" s="353"/>
      <c r="I18" s="449">
        <v>1.9</v>
      </c>
      <c r="J18" s="449">
        <v>6.1000000000000005</v>
      </c>
      <c r="K18" s="449">
        <v>1.9</v>
      </c>
      <c r="L18" s="449">
        <v>2.9</v>
      </c>
      <c r="M18" s="449">
        <v>1.8</v>
      </c>
      <c r="N18" s="449">
        <v>20.3</v>
      </c>
    </row>
    <row r="19" spans="1:16" s="253" customFormat="1" ht="12" customHeight="1" thickTop="1">
      <c r="A19" s="332" t="s">
        <v>252</v>
      </c>
      <c r="B19" s="365"/>
      <c r="C19" s="365"/>
      <c r="D19" s="365"/>
      <c r="E19" s="365"/>
      <c r="F19" s="366"/>
      <c r="G19" s="365"/>
      <c r="H19" s="367"/>
      <c r="I19" s="367"/>
      <c r="J19" s="366"/>
      <c r="K19" s="366"/>
      <c r="L19" s="366"/>
      <c r="M19" s="366"/>
      <c r="N19" s="365"/>
      <c r="O19" s="365"/>
      <c r="P19" s="366"/>
    </row>
  </sheetData>
  <sheetProtection/>
  <mergeCells count="8">
    <mergeCell ref="A1:G1"/>
    <mergeCell ref="I1:N1"/>
    <mergeCell ref="K3:L3"/>
    <mergeCell ref="M3:N3"/>
    <mergeCell ref="B3:C3"/>
    <mergeCell ref="D3:E3"/>
    <mergeCell ref="F3:G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E20"/>
  <sheetViews>
    <sheetView zoomScalePageLayoutView="0" workbookViewId="0" topLeftCell="A1">
      <pane xSplit="1" ySplit="6" topLeftCell="B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11" sqref="F11"/>
    </sheetView>
  </sheetViews>
  <sheetFormatPr defaultColWidth="8.88671875" defaultRowHeight="13.5"/>
  <cols>
    <col min="1" max="1" width="14.5546875" style="6" customWidth="1"/>
    <col min="2" max="2" width="22.4453125" style="60" customWidth="1"/>
    <col min="3" max="3" width="22.4453125" style="61" customWidth="1"/>
    <col min="4" max="4" width="22.4453125" style="32" customWidth="1"/>
    <col min="5" max="5" width="2.77734375" style="65" customWidth="1"/>
    <col min="6" max="6" width="13.4453125" style="61" customWidth="1"/>
    <col min="7" max="7" width="13.4453125" style="60" customWidth="1"/>
    <col min="8" max="8" width="13.4453125" style="32" customWidth="1"/>
    <col min="9" max="9" width="13.4453125" style="61" customWidth="1"/>
    <col min="10" max="10" width="13.4453125" style="60" customWidth="1"/>
    <col min="11" max="19" width="8.88671875" style="35" customWidth="1"/>
    <col min="20" max="20" width="5.3359375" style="35" customWidth="1"/>
    <col min="21" max="83" width="8.88671875" style="35" customWidth="1"/>
    <col min="84" max="16384" width="8.88671875" style="6" customWidth="1"/>
  </cols>
  <sheetData>
    <row r="1" spans="1:83" s="63" customFormat="1" ht="45" customHeight="1">
      <c r="A1" s="575" t="s">
        <v>131</v>
      </c>
      <c r="B1" s="575"/>
      <c r="C1" s="575"/>
      <c r="D1" s="575"/>
      <c r="E1" s="171"/>
      <c r="F1" s="558" t="s">
        <v>132</v>
      </c>
      <c r="G1" s="558"/>
      <c r="H1" s="558"/>
      <c r="I1" s="558"/>
      <c r="J1" s="558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</row>
    <row r="2" spans="1:83" s="27" customFormat="1" ht="25.5" customHeight="1" thickBot="1">
      <c r="A2" s="50" t="s">
        <v>133</v>
      </c>
      <c r="B2" s="208"/>
      <c r="C2" s="13"/>
      <c r="D2" s="28"/>
      <c r="E2" s="28"/>
      <c r="F2" s="13"/>
      <c r="G2" s="208"/>
      <c r="H2" s="28"/>
      <c r="I2" s="13"/>
      <c r="J2" s="209" t="s">
        <v>134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</row>
    <row r="3" spans="1:10" s="13" customFormat="1" ht="16.5" customHeight="1" thickTop="1">
      <c r="A3" s="66" t="s">
        <v>96</v>
      </c>
      <c r="B3" s="569" t="s">
        <v>32</v>
      </c>
      <c r="C3" s="570"/>
      <c r="D3" s="207" t="s">
        <v>135</v>
      </c>
      <c r="E3" s="68"/>
      <c r="F3" s="573" t="s">
        <v>8</v>
      </c>
      <c r="G3" s="574"/>
      <c r="H3" s="571" t="s">
        <v>136</v>
      </c>
      <c r="I3" s="572"/>
      <c r="J3" s="572"/>
    </row>
    <row r="4" spans="1:10" s="13" customFormat="1" ht="15.75" customHeight="1">
      <c r="A4" s="7" t="s">
        <v>97</v>
      </c>
      <c r="B4" s="7" t="s">
        <v>30</v>
      </c>
      <c r="C4" s="7" t="s">
        <v>31</v>
      </c>
      <c r="D4" s="15" t="s">
        <v>30</v>
      </c>
      <c r="E4" s="15"/>
      <c r="F4" s="69" t="s">
        <v>137</v>
      </c>
      <c r="G4" s="70"/>
      <c r="H4" s="7" t="s">
        <v>30</v>
      </c>
      <c r="I4" s="71" t="s">
        <v>9</v>
      </c>
      <c r="J4" s="15"/>
    </row>
    <row r="5" spans="1:10" s="13" customFormat="1" ht="15.75" customHeight="1">
      <c r="A5" s="7" t="s">
        <v>98</v>
      </c>
      <c r="B5" s="72"/>
      <c r="C5" s="7"/>
      <c r="D5" s="47"/>
      <c r="E5" s="47"/>
      <c r="F5" s="7"/>
      <c r="G5" s="178"/>
      <c r="H5" s="72"/>
      <c r="I5" s="7"/>
      <c r="J5" s="78"/>
    </row>
    <row r="6" spans="1:83" s="12" customFormat="1" ht="15.75" customHeight="1">
      <c r="A6" s="74" t="s">
        <v>59</v>
      </c>
      <c r="B6" s="75" t="s">
        <v>6</v>
      </c>
      <c r="C6" s="75" t="s">
        <v>7</v>
      </c>
      <c r="D6" s="76" t="s">
        <v>6</v>
      </c>
      <c r="E6" s="15"/>
      <c r="F6" s="75" t="s">
        <v>138</v>
      </c>
      <c r="G6" s="103" t="s">
        <v>139</v>
      </c>
      <c r="H6" s="75" t="s">
        <v>6</v>
      </c>
      <c r="I6" s="75" t="s">
        <v>140</v>
      </c>
      <c r="J6" s="81" t="s">
        <v>139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</row>
    <row r="7" spans="1:83" s="4" customFormat="1" ht="41.25" customHeight="1">
      <c r="A7" s="7">
        <v>2009</v>
      </c>
      <c r="B7" s="21">
        <v>3477</v>
      </c>
      <c r="C7" s="21">
        <v>18810</v>
      </c>
      <c r="D7" s="21">
        <v>3477</v>
      </c>
      <c r="E7" s="21"/>
      <c r="F7" s="21">
        <v>18810</v>
      </c>
      <c r="G7" s="21">
        <v>3787</v>
      </c>
      <c r="H7" s="19" t="s">
        <v>60</v>
      </c>
      <c r="I7" s="19" t="s">
        <v>60</v>
      </c>
      <c r="J7" s="19" t="s">
        <v>60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</row>
    <row r="8" spans="1:83" s="4" customFormat="1" ht="41.25" customHeight="1">
      <c r="A8" s="7">
        <v>2010</v>
      </c>
      <c r="B8" s="21">
        <v>3192</v>
      </c>
      <c r="C8" s="21">
        <v>23365</v>
      </c>
      <c r="D8" s="21">
        <v>3192</v>
      </c>
      <c r="E8" s="21"/>
      <c r="F8" s="231">
        <v>23365</v>
      </c>
      <c r="G8" s="19">
        <v>732</v>
      </c>
      <c r="H8" s="19" t="s">
        <v>60</v>
      </c>
      <c r="I8" s="19" t="s">
        <v>60</v>
      </c>
      <c r="J8" s="19" t="s">
        <v>60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</row>
    <row r="9" spans="1:83" s="237" customFormat="1" ht="41.25" customHeight="1">
      <c r="A9" s="295">
        <v>2011</v>
      </c>
      <c r="B9" s="231">
        <v>3120</v>
      </c>
      <c r="C9" s="231">
        <v>16130</v>
      </c>
      <c r="D9" s="231">
        <v>3120</v>
      </c>
      <c r="E9" s="231"/>
      <c r="F9" s="231">
        <v>16130</v>
      </c>
      <c r="G9" s="235">
        <v>517</v>
      </c>
      <c r="H9" s="19" t="s">
        <v>60</v>
      </c>
      <c r="I9" s="19" t="s">
        <v>60</v>
      </c>
      <c r="J9" s="19" t="s">
        <v>60</v>
      </c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</row>
    <row r="10" spans="1:72" s="237" customFormat="1" ht="41.25" customHeight="1">
      <c r="A10" s="295">
        <v>2012</v>
      </c>
      <c r="B10" s="231">
        <v>3077</v>
      </c>
      <c r="C10" s="231">
        <v>15923</v>
      </c>
      <c r="D10" s="231">
        <v>3077</v>
      </c>
      <c r="E10" s="231"/>
      <c r="F10" s="231">
        <v>15923</v>
      </c>
      <c r="G10" s="238">
        <v>510</v>
      </c>
      <c r="H10" s="19" t="s">
        <v>60</v>
      </c>
      <c r="I10" s="19" t="s">
        <v>60</v>
      </c>
      <c r="J10" s="19" t="s">
        <v>60</v>
      </c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</row>
    <row r="11" spans="1:72" s="237" customFormat="1" ht="41.25" customHeight="1">
      <c r="A11" s="226">
        <v>2013</v>
      </c>
      <c r="B11" s="228">
        <f>SUM(B12:B18)</f>
        <v>3058</v>
      </c>
      <c r="C11" s="228">
        <f>SUM(C12:C18)</f>
        <v>15534</v>
      </c>
      <c r="D11" s="228">
        <f>SUM(D12:D18)</f>
        <v>3058</v>
      </c>
      <c r="E11" s="228"/>
      <c r="F11" s="228">
        <f>SUM(F12:F18)</f>
        <v>15534</v>
      </c>
      <c r="G11" s="301">
        <v>508</v>
      </c>
      <c r="H11" s="19" t="s">
        <v>60</v>
      </c>
      <c r="I11" s="19" t="s">
        <v>60</v>
      </c>
      <c r="J11" s="19" t="s">
        <v>60</v>
      </c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</row>
    <row r="12" spans="1:72" s="237" customFormat="1" ht="41.25" customHeight="1">
      <c r="A12" s="229" t="s">
        <v>206</v>
      </c>
      <c r="B12" s="231">
        <v>492</v>
      </c>
      <c r="C12" s="231">
        <v>2499</v>
      </c>
      <c r="D12" s="231">
        <v>492</v>
      </c>
      <c r="E12" s="231"/>
      <c r="F12" s="231">
        <v>2499</v>
      </c>
      <c r="G12" s="238">
        <v>508</v>
      </c>
      <c r="H12" s="19" t="s">
        <v>60</v>
      </c>
      <c r="I12" s="19" t="s">
        <v>60</v>
      </c>
      <c r="J12" s="19" t="s">
        <v>60</v>
      </c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</row>
    <row r="13" spans="1:72" s="237" customFormat="1" ht="41.25" customHeight="1">
      <c r="A13" s="229" t="s">
        <v>207</v>
      </c>
      <c r="B13" s="231">
        <v>1004</v>
      </c>
      <c r="C13" s="231">
        <v>5100</v>
      </c>
      <c r="D13" s="231">
        <v>1004</v>
      </c>
      <c r="E13" s="231"/>
      <c r="F13" s="231">
        <v>5100</v>
      </c>
      <c r="G13" s="238">
        <v>508</v>
      </c>
      <c r="H13" s="19" t="s">
        <v>60</v>
      </c>
      <c r="I13" s="19" t="s">
        <v>60</v>
      </c>
      <c r="J13" s="19" t="s">
        <v>60</v>
      </c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</row>
    <row r="14" spans="1:72" s="237" customFormat="1" ht="41.25" customHeight="1">
      <c r="A14" s="229" t="s">
        <v>208</v>
      </c>
      <c r="B14" s="231">
        <v>277</v>
      </c>
      <c r="C14" s="231">
        <v>1407</v>
      </c>
      <c r="D14" s="231">
        <v>277</v>
      </c>
      <c r="E14" s="231"/>
      <c r="F14" s="231">
        <v>1407</v>
      </c>
      <c r="G14" s="238">
        <v>508</v>
      </c>
      <c r="H14" s="19" t="s">
        <v>60</v>
      </c>
      <c r="I14" s="19" t="s">
        <v>60</v>
      </c>
      <c r="J14" s="19" t="s">
        <v>60</v>
      </c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</row>
    <row r="15" spans="1:72" s="237" customFormat="1" ht="41.25" customHeight="1">
      <c r="A15" s="229" t="s">
        <v>209</v>
      </c>
      <c r="B15" s="231">
        <v>315</v>
      </c>
      <c r="C15" s="231">
        <v>1600</v>
      </c>
      <c r="D15" s="231">
        <v>315</v>
      </c>
      <c r="E15" s="231"/>
      <c r="F15" s="231">
        <v>1600</v>
      </c>
      <c r="G15" s="238">
        <v>508</v>
      </c>
      <c r="H15" s="19" t="s">
        <v>60</v>
      </c>
      <c r="I15" s="19" t="s">
        <v>60</v>
      </c>
      <c r="J15" s="19" t="s">
        <v>60</v>
      </c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</row>
    <row r="16" spans="1:72" s="240" customFormat="1" ht="41.25" customHeight="1">
      <c r="A16" s="229" t="s">
        <v>210</v>
      </c>
      <c r="B16" s="231">
        <v>320</v>
      </c>
      <c r="C16" s="231">
        <v>1626</v>
      </c>
      <c r="D16" s="231">
        <v>320</v>
      </c>
      <c r="E16" s="213"/>
      <c r="F16" s="231">
        <v>1626</v>
      </c>
      <c r="G16" s="238">
        <v>508</v>
      </c>
      <c r="H16" s="19" t="s">
        <v>60</v>
      </c>
      <c r="I16" s="19" t="s">
        <v>60</v>
      </c>
      <c r="J16" s="19" t="s">
        <v>60</v>
      </c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</row>
    <row r="17" spans="1:72" s="241" customFormat="1" ht="41.25" customHeight="1">
      <c r="A17" s="229" t="s">
        <v>211</v>
      </c>
      <c r="B17" s="231">
        <v>370</v>
      </c>
      <c r="C17" s="231">
        <v>1880</v>
      </c>
      <c r="D17" s="231">
        <v>370</v>
      </c>
      <c r="E17" s="213"/>
      <c r="F17" s="231">
        <v>1880</v>
      </c>
      <c r="G17" s="238">
        <v>508</v>
      </c>
      <c r="H17" s="19" t="s">
        <v>60</v>
      </c>
      <c r="I17" s="19" t="s">
        <v>60</v>
      </c>
      <c r="J17" s="19" t="s">
        <v>60</v>
      </c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</row>
    <row r="18" spans="1:72" s="241" customFormat="1" ht="41.25" customHeight="1" thickBot="1">
      <c r="A18" s="232" t="s">
        <v>212</v>
      </c>
      <c r="B18" s="234">
        <v>280</v>
      </c>
      <c r="C18" s="234">
        <v>1422</v>
      </c>
      <c r="D18" s="234">
        <v>280</v>
      </c>
      <c r="E18" s="214"/>
      <c r="F18" s="234">
        <v>1422</v>
      </c>
      <c r="G18" s="421">
        <v>508</v>
      </c>
      <c r="H18" s="59" t="s">
        <v>150</v>
      </c>
      <c r="I18" s="59" t="s">
        <v>150</v>
      </c>
      <c r="J18" s="59" t="s">
        <v>150</v>
      </c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</row>
    <row r="19" spans="1:16" s="96" customFormat="1" ht="12" customHeight="1" thickTop="1">
      <c r="A19" s="50" t="s">
        <v>113</v>
      </c>
      <c r="B19" s="32"/>
      <c r="C19" s="32"/>
      <c r="D19" s="32"/>
      <c r="E19" s="65"/>
      <c r="F19" s="105"/>
      <c r="G19" s="32"/>
      <c r="H19" s="105"/>
      <c r="I19" s="106"/>
      <c r="J19" s="105"/>
      <c r="K19" s="105"/>
      <c r="L19" s="105"/>
      <c r="M19" s="105"/>
      <c r="N19" s="32"/>
      <c r="O19" s="32"/>
      <c r="P19" s="105"/>
    </row>
    <row r="20" spans="6:10" ht="13.5">
      <c r="F20" s="32"/>
      <c r="G20" s="64"/>
      <c r="H20" s="65"/>
      <c r="I20" s="65"/>
      <c r="J20" s="64"/>
    </row>
  </sheetData>
  <sheetProtection/>
  <mergeCells count="5">
    <mergeCell ref="B3:C3"/>
    <mergeCell ref="H3:J3"/>
    <mergeCell ref="F3:G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4">
      <selection activeCell="K17" sqref="K17:K18"/>
    </sheetView>
  </sheetViews>
  <sheetFormatPr defaultColWidth="8.88671875" defaultRowHeight="13.5"/>
  <cols>
    <col min="1" max="1" width="14.5546875" style="107" customWidth="1"/>
    <col min="2" max="9" width="8.3359375" style="105" customWidth="1"/>
    <col min="10" max="10" width="2.77734375" style="112" customWidth="1"/>
    <col min="11" max="11" width="8.21484375" style="105" customWidth="1"/>
    <col min="12" max="12" width="8.21484375" style="115" customWidth="1"/>
    <col min="13" max="19" width="8.21484375" style="105" customWidth="1"/>
    <col min="20" max="16384" width="8.88671875" style="96" customWidth="1"/>
  </cols>
  <sheetData>
    <row r="1" spans="1:29" s="95" customFormat="1" ht="45" customHeight="1">
      <c r="A1" s="576" t="s">
        <v>141</v>
      </c>
      <c r="B1" s="576"/>
      <c r="C1" s="576"/>
      <c r="D1" s="576"/>
      <c r="E1" s="576"/>
      <c r="F1" s="576"/>
      <c r="G1" s="576"/>
      <c r="H1" s="576"/>
      <c r="I1" s="576"/>
      <c r="J1" s="173"/>
      <c r="K1" s="576" t="s">
        <v>142</v>
      </c>
      <c r="L1" s="576"/>
      <c r="M1" s="576"/>
      <c r="N1" s="576"/>
      <c r="O1" s="576"/>
      <c r="P1" s="576"/>
      <c r="Q1" s="576"/>
      <c r="R1" s="576"/>
      <c r="S1" s="576"/>
      <c r="AC1" s="96"/>
    </row>
    <row r="2" spans="1:19" s="97" customFormat="1" ht="25.5" customHeight="1" thickBot="1">
      <c r="A2" s="50" t="s">
        <v>133</v>
      </c>
      <c r="B2" s="42"/>
      <c r="C2" s="42"/>
      <c r="D2" s="42"/>
      <c r="E2" s="42"/>
      <c r="F2" s="42"/>
      <c r="G2" s="42"/>
      <c r="H2" s="42"/>
      <c r="I2" s="42"/>
      <c r="J2" s="108"/>
      <c r="K2" s="42"/>
      <c r="L2" s="210"/>
      <c r="M2" s="42"/>
      <c r="N2" s="42"/>
      <c r="O2" s="42"/>
      <c r="P2" s="42"/>
      <c r="Q2" s="42"/>
      <c r="R2" s="42"/>
      <c r="S2" s="209" t="s">
        <v>143</v>
      </c>
    </row>
    <row r="3" spans="1:19" s="42" customFormat="1" ht="16.5" customHeight="1" thickTop="1">
      <c r="A3" s="66" t="s">
        <v>96</v>
      </c>
      <c r="B3" s="577" t="s">
        <v>33</v>
      </c>
      <c r="C3" s="578"/>
      <c r="D3" s="579" t="s">
        <v>144</v>
      </c>
      <c r="E3" s="580"/>
      <c r="F3" s="581"/>
      <c r="G3" s="577" t="s">
        <v>145</v>
      </c>
      <c r="H3" s="555"/>
      <c r="I3" s="555"/>
      <c r="J3" s="98"/>
      <c r="K3" s="555" t="s">
        <v>146</v>
      </c>
      <c r="L3" s="555"/>
      <c r="M3" s="578"/>
      <c r="N3" s="577" t="s">
        <v>147</v>
      </c>
      <c r="O3" s="555"/>
      <c r="P3" s="578"/>
      <c r="Q3" s="577" t="s">
        <v>148</v>
      </c>
      <c r="R3" s="555"/>
      <c r="S3" s="555"/>
    </row>
    <row r="4" spans="1:19" s="42" customFormat="1" ht="15.75" customHeight="1">
      <c r="A4" s="7" t="s">
        <v>97</v>
      </c>
      <c r="B4" s="100" t="s">
        <v>30</v>
      </c>
      <c r="C4" s="100" t="s">
        <v>31</v>
      </c>
      <c r="D4" s="109" t="s">
        <v>30</v>
      </c>
      <c r="E4" s="69" t="s">
        <v>9</v>
      </c>
      <c r="F4" s="114"/>
      <c r="G4" s="100" t="s">
        <v>30</v>
      </c>
      <c r="H4" s="47" t="s">
        <v>9</v>
      </c>
      <c r="I4" s="15"/>
      <c r="J4" s="98"/>
      <c r="K4" s="100" t="s">
        <v>30</v>
      </c>
      <c r="L4" s="71" t="s">
        <v>9</v>
      </c>
      <c r="M4" s="7"/>
      <c r="N4" s="109" t="s">
        <v>30</v>
      </c>
      <c r="O4" s="71" t="s">
        <v>9</v>
      </c>
      <c r="P4" s="7"/>
      <c r="Q4" s="100" t="s">
        <v>30</v>
      </c>
      <c r="R4" s="71" t="s">
        <v>9</v>
      </c>
      <c r="S4" s="15"/>
    </row>
    <row r="5" spans="1:19" s="42" customFormat="1" ht="15.75" customHeight="1">
      <c r="A5" s="7" t="s">
        <v>98</v>
      </c>
      <c r="B5" s="100"/>
      <c r="C5" s="7"/>
      <c r="D5" s="110"/>
      <c r="E5" s="7"/>
      <c r="F5" s="176"/>
      <c r="G5" s="100"/>
      <c r="H5" s="101"/>
      <c r="I5" s="177"/>
      <c r="J5" s="98"/>
      <c r="K5" s="100"/>
      <c r="L5" s="7"/>
      <c r="M5" s="176"/>
      <c r="N5" s="110"/>
      <c r="O5" s="7"/>
      <c r="P5" s="176"/>
      <c r="Q5" s="100"/>
      <c r="R5" s="7"/>
      <c r="S5" s="177"/>
    </row>
    <row r="6" spans="1:19" s="42" customFormat="1" ht="15.75" customHeight="1">
      <c r="A6" s="74" t="s">
        <v>59</v>
      </c>
      <c r="B6" s="102" t="s">
        <v>6</v>
      </c>
      <c r="C6" s="102" t="s">
        <v>7</v>
      </c>
      <c r="D6" s="111" t="s">
        <v>6</v>
      </c>
      <c r="E6" s="75" t="s">
        <v>138</v>
      </c>
      <c r="F6" s="103" t="s">
        <v>149</v>
      </c>
      <c r="G6" s="102" t="s">
        <v>6</v>
      </c>
      <c r="H6" s="103" t="s">
        <v>138</v>
      </c>
      <c r="I6" s="81" t="s">
        <v>149</v>
      </c>
      <c r="J6" s="98"/>
      <c r="K6" s="102" t="s">
        <v>6</v>
      </c>
      <c r="L6" s="75" t="s">
        <v>138</v>
      </c>
      <c r="M6" s="103" t="s">
        <v>149</v>
      </c>
      <c r="N6" s="111" t="s">
        <v>6</v>
      </c>
      <c r="O6" s="75" t="s">
        <v>138</v>
      </c>
      <c r="P6" s="103" t="s">
        <v>149</v>
      </c>
      <c r="Q6" s="102" t="s">
        <v>6</v>
      </c>
      <c r="R6" s="75" t="s">
        <v>138</v>
      </c>
      <c r="S6" s="81" t="s">
        <v>149</v>
      </c>
    </row>
    <row r="7" spans="1:19" s="97" customFormat="1" ht="41.25" customHeight="1">
      <c r="A7" s="7">
        <v>2009</v>
      </c>
      <c r="B7" s="19" t="s">
        <v>150</v>
      </c>
      <c r="C7" s="19" t="s">
        <v>150</v>
      </c>
      <c r="D7" s="19" t="s">
        <v>150</v>
      </c>
      <c r="E7" s="19" t="s">
        <v>150</v>
      </c>
      <c r="F7" s="19" t="s">
        <v>150</v>
      </c>
      <c r="G7" s="19" t="s">
        <v>150</v>
      </c>
      <c r="H7" s="19" t="s">
        <v>150</v>
      </c>
      <c r="I7" s="19" t="s">
        <v>150</v>
      </c>
      <c r="J7" s="21"/>
      <c r="K7" s="19" t="s">
        <v>150</v>
      </c>
      <c r="L7" s="19" t="s">
        <v>150</v>
      </c>
      <c r="M7" s="19" t="s">
        <v>150</v>
      </c>
      <c r="N7" s="19" t="s">
        <v>150</v>
      </c>
      <c r="O7" s="19" t="s">
        <v>150</v>
      </c>
      <c r="P7" s="19" t="s">
        <v>150</v>
      </c>
      <c r="Q7" s="19" t="s">
        <v>150</v>
      </c>
      <c r="R7" s="19" t="s">
        <v>150</v>
      </c>
      <c r="S7" s="19" t="s">
        <v>150</v>
      </c>
    </row>
    <row r="8" spans="1:19" s="97" customFormat="1" ht="41.25" customHeight="1">
      <c r="A8" s="7">
        <v>2010</v>
      </c>
      <c r="B8" s="19" t="s">
        <v>150</v>
      </c>
      <c r="C8" s="19" t="s">
        <v>150</v>
      </c>
      <c r="D8" s="19" t="s">
        <v>150</v>
      </c>
      <c r="E8" s="19" t="s">
        <v>150</v>
      </c>
      <c r="F8" s="19" t="s">
        <v>150</v>
      </c>
      <c r="G8" s="19" t="s">
        <v>150</v>
      </c>
      <c r="H8" s="19" t="s">
        <v>150</v>
      </c>
      <c r="I8" s="19" t="s">
        <v>150</v>
      </c>
      <c r="J8" s="21"/>
      <c r="K8" s="19" t="s">
        <v>150</v>
      </c>
      <c r="L8" s="19" t="s">
        <v>150</v>
      </c>
      <c r="M8" s="19" t="s">
        <v>150</v>
      </c>
      <c r="N8" s="19" t="s">
        <v>150</v>
      </c>
      <c r="O8" s="19" t="s">
        <v>150</v>
      </c>
      <c r="P8" s="19" t="s">
        <v>150</v>
      </c>
      <c r="Q8" s="19" t="s">
        <v>150</v>
      </c>
      <c r="R8" s="19" t="s">
        <v>150</v>
      </c>
      <c r="S8" s="19" t="s">
        <v>150</v>
      </c>
    </row>
    <row r="9" spans="1:19" s="97" customFormat="1" ht="41.25" customHeight="1">
      <c r="A9" s="7">
        <v>2011</v>
      </c>
      <c r="B9" s="19" t="s">
        <v>150</v>
      </c>
      <c r="C9" s="19" t="s">
        <v>150</v>
      </c>
      <c r="D9" s="19" t="s">
        <v>150</v>
      </c>
      <c r="E9" s="19" t="s">
        <v>150</v>
      </c>
      <c r="F9" s="19" t="s">
        <v>150</v>
      </c>
      <c r="G9" s="19" t="s">
        <v>150</v>
      </c>
      <c r="H9" s="19" t="s">
        <v>150</v>
      </c>
      <c r="I9" s="19" t="s">
        <v>150</v>
      </c>
      <c r="J9" s="21"/>
      <c r="K9" s="19" t="s">
        <v>150</v>
      </c>
      <c r="L9" s="19" t="s">
        <v>150</v>
      </c>
      <c r="M9" s="19" t="s">
        <v>150</v>
      </c>
      <c r="N9" s="19" t="s">
        <v>150</v>
      </c>
      <c r="O9" s="19" t="s">
        <v>150</v>
      </c>
      <c r="P9" s="19" t="s">
        <v>150</v>
      </c>
      <c r="Q9" s="19" t="s">
        <v>150</v>
      </c>
      <c r="R9" s="19" t="s">
        <v>150</v>
      </c>
      <c r="S9" s="19" t="s">
        <v>150</v>
      </c>
    </row>
    <row r="10" spans="1:19" s="97" customFormat="1" ht="41.25" customHeight="1">
      <c r="A10" s="7">
        <v>2012</v>
      </c>
      <c r="B10" s="19" t="s">
        <v>150</v>
      </c>
      <c r="C10" s="19" t="s">
        <v>150</v>
      </c>
      <c r="D10" s="19" t="s">
        <v>150</v>
      </c>
      <c r="E10" s="19" t="s">
        <v>150</v>
      </c>
      <c r="F10" s="19" t="s">
        <v>150</v>
      </c>
      <c r="G10" s="19" t="s">
        <v>150</v>
      </c>
      <c r="H10" s="19" t="s">
        <v>150</v>
      </c>
      <c r="I10" s="19" t="s">
        <v>150</v>
      </c>
      <c r="J10" s="21"/>
      <c r="K10" s="19" t="s">
        <v>150</v>
      </c>
      <c r="L10" s="19" t="s">
        <v>150</v>
      </c>
      <c r="M10" s="19" t="s">
        <v>150</v>
      </c>
      <c r="N10" s="19" t="s">
        <v>150</v>
      </c>
      <c r="O10" s="19" t="s">
        <v>150</v>
      </c>
      <c r="P10" s="19" t="s">
        <v>150</v>
      </c>
      <c r="Q10" s="19" t="s">
        <v>150</v>
      </c>
      <c r="R10" s="19" t="s">
        <v>150</v>
      </c>
      <c r="S10" s="19" t="s">
        <v>150</v>
      </c>
    </row>
    <row r="11" spans="1:19" s="97" customFormat="1" ht="41.25" customHeight="1">
      <c r="A11" s="8">
        <v>2013</v>
      </c>
      <c r="B11" s="19" t="s">
        <v>150</v>
      </c>
      <c r="C11" s="19" t="s">
        <v>150</v>
      </c>
      <c r="D11" s="19" t="s">
        <v>150</v>
      </c>
      <c r="E11" s="19" t="s">
        <v>150</v>
      </c>
      <c r="F11" s="19" t="s">
        <v>150</v>
      </c>
      <c r="G11" s="19" t="s">
        <v>150</v>
      </c>
      <c r="H11" s="19" t="s">
        <v>150</v>
      </c>
      <c r="I11" s="19" t="s">
        <v>150</v>
      </c>
      <c r="J11" s="21"/>
      <c r="K11" s="19" t="s">
        <v>150</v>
      </c>
      <c r="L11" s="19" t="s">
        <v>150</v>
      </c>
      <c r="M11" s="19" t="s">
        <v>150</v>
      </c>
      <c r="N11" s="19" t="s">
        <v>150</v>
      </c>
      <c r="O11" s="19" t="s">
        <v>150</v>
      </c>
      <c r="P11" s="19" t="s">
        <v>150</v>
      </c>
      <c r="Q11" s="19" t="s">
        <v>150</v>
      </c>
      <c r="R11" s="19" t="s">
        <v>150</v>
      </c>
      <c r="S11" s="19" t="s">
        <v>150</v>
      </c>
    </row>
    <row r="12" spans="1:19" s="97" customFormat="1" ht="41.25" customHeight="1">
      <c r="A12" s="9" t="s">
        <v>124</v>
      </c>
      <c r="B12" s="19" t="s">
        <v>150</v>
      </c>
      <c r="C12" s="19" t="s">
        <v>150</v>
      </c>
      <c r="D12" s="19" t="s">
        <v>150</v>
      </c>
      <c r="E12" s="19" t="s">
        <v>150</v>
      </c>
      <c r="F12" s="19" t="s">
        <v>150</v>
      </c>
      <c r="G12" s="19" t="s">
        <v>150</v>
      </c>
      <c r="H12" s="19" t="s">
        <v>150</v>
      </c>
      <c r="I12" s="19" t="s">
        <v>150</v>
      </c>
      <c r="J12" s="21"/>
      <c r="K12" s="19" t="s">
        <v>150</v>
      </c>
      <c r="L12" s="19" t="s">
        <v>150</v>
      </c>
      <c r="M12" s="19" t="s">
        <v>150</v>
      </c>
      <c r="N12" s="19" t="s">
        <v>150</v>
      </c>
      <c r="O12" s="19" t="s">
        <v>150</v>
      </c>
      <c r="P12" s="19" t="s">
        <v>150</v>
      </c>
      <c r="Q12" s="19" t="s">
        <v>150</v>
      </c>
      <c r="R12" s="19" t="s">
        <v>150</v>
      </c>
      <c r="S12" s="19" t="s">
        <v>150</v>
      </c>
    </row>
    <row r="13" spans="1:19" s="97" customFormat="1" ht="41.25" customHeight="1">
      <c r="A13" s="9" t="s">
        <v>125</v>
      </c>
      <c r="B13" s="19" t="s">
        <v>150</v>
      </c>
      <c r="C13" s="19" t="s">
        <v>150</v>
      </c>
      <c r="D13" s="19" t="s">
        <v>150</v>
      </c>
      <c r="E13" s="19" t="s">
        <v>150</v>
      </c>
      <c r="F13" s="19" t="s">
        <v>150</v>
      </c>
      <c r="G13" s="19" t="s">
        <v>150</v>
      </c>
      <c r="H13" s="19" t="s">
        <v>150</v>
      </c>
      <c r="I13" s="19" t="s">
        <v>150</v>
      </c>
      <c r="J13" s="21"/>
      <c r="K13" s="19" t="s">
        <v>150</v>
      </c>
      <c r="L13" s="19" t="s">
        <v>150</v>
      </c>
      <c r="M13" s="19" t="s">
        <v>150</v>
      </c>
      <c r="N13" s="19" t="s">
        <v>150</v>
      </c>
      <c r="O13" s="19" t="s">
        <v>150</v>
      </c>
      <c r="P13" s="19" t="s">
        <v>150</v>
      </c>
      <c r="Q13" s="19" t="s">
        <v>150</v>
      </c>
      <c r="R13" s="19" t="s">
        <v>150</v>
      </c>
      <c r="S13" s="19" t="s">
        <v>150</v>
      </c>
    </row>
    <row r="14" spans="1:19" s="97" customFormat="1" ht="41.25" customHeight="1">
      <c r="A14" s="9" t="s">
        <v>126</v>
      </c>
      <c r="B14" s="19" t="s">
        <v>150</v>
      </c>
      <c r="C14" s="19" t="s">
        <v>150</v>
      </c>
      <c r="D14" s="19" t="s">
        <v>150</v>
      </c>
      <c r="E14" s="19" t="s">
        <v>150</v>
      </c>
      <c r="F14" s="19" t="s">
        <v>150</v>
      </c>
      <c r="G14" s="19" t="s">
        <v>150</v>
      </c>
      <c r="H14" s="19" t="s">
        <v>150</v>
      </c>
      <c r="I14" s="19" t="s">
        <v>150</v>
      </c>
      <c r="J14" s="21"/>
      <c r="K14" s="19" t="s">
        <v>150</v>
      </c>
      <c r="L14" s="19" t="s">
        <v>150</v>
      </c>
      <c r="M14" s="19" t="s">
        <v>150</v>
      </c>
      <c r="N14" s="19" t="s">
        <v>150</v>
      </c>
      <c r="O14" s="19" t="s">
        <v>150</v>
      </c>
      <c r="P14" s="19" t="s">
        <v>150</v>
      </c>
      <c r="Q14" s="19" t="s">
        <v>150</v>
      </c>
      <c r="R14" s="19" t="s">
        <v>150</v>
      </c>
      <c r="S14" s="19" t="s">
        <v>150</v>
      </c>
    </row>
    <row r="15" spans="1:19" s="104" customFormat="1" ht="41.25" customHeight="1">
      <c r="A15" s="9" t="s">
        <v>127</v>
      </c>
      <c r="B15" s="19" t="s">
        <v>150</v>
      </c>
      <c r="C15" s="19" t="s">
        <v>150</v>
      </c>
      <c r="D15" s="19" t="s">
        <v>150</v>
      </c>
      <c r="E15" s="19" t="s">
        <v>150</v>
      </c>
      <c r="F15" s="19" t="s">
        <v>150</v>
      </c>
      <c r="G15" s="19" t="s">
        <v>150</v>
      </c>
      <c r="H15" s="19" t="s">
        <v>150</v>
      </c>
      <c r="I15" s="19" t="s">
        <v>150</v>
      </c>
      <c r="J15" s="21"/>
      <c r="K15" s="19" t="s">
        <v>150</v>
      </c>
      <c r="L15" s="19" t="s">
        <v>150</v>
      </c>
      <c r="M15" s="19" t="s">
        <v>150</v>
      </c>
      <c r="N15" s="19" t="s">
        <v>150</v>
      </c>
      <c r="O15" s="19" t="s">
        <v>150</v>
      </c>
      <c r="P15" s="19" t="s">
        <v>150</v>
      </c>
      <c r="Q15" s="19" t="s">
        <v>150</v>
      </c>
      <c r="R15" s="19" t="s">
        <v>150</v>
      </c>
      <c r="S15" s="19" t="s">
        <v>150</v>
      </c>
    </row>
    <row r="16" spans="1:19" ht="41.25" customHeight="1">
      <c r="A16" s="9" t="s">
        <v>128</v>
      </c>
      <c r="B16" s="19" t="s">
        <v>150</v>
      </c>
      <c r="C16" s="19" t="s">
        <v>150</v>
      </c>
      <c r="D16" s="19" t="s">
        <v>150</v>
      </c>
      <c r="E16" s="19" t="s">
        <v>150</v>
      </c>
      <c r="F16" s="19" t="s">
        <v>150</v>
      </c>
      <c r="G16" s="19" t="s">
        <v>150</v>
      </c>
      <c r="H16" s="19" t="s">
        <v>150</v>
      </c>
      <c r="I16" s="19" t="s">
        <v>150</v>
      </c>
      <c r="J16" s="21"/>
      <c r="K16" s="19" t="s">
        <v>150</v>
      </c>
      <c r="L16" s="19" t="s">
        <v>150</v>
      </c>
      <c r="M16" s="19" t="s">
        <v>150</v>
      </c>
      <c r="N16" s="19" t="s">
        <v>150</v>
      </c>
      <c r="O16" s="19" t="s">
        <v>150</v>
      </c>
      <c r="P16" s="19" t="s">
        <v>150</v>
      </c>
      <c r="Q16" s="19" t="s">
        <v>150</v>
      </c>
      <c r="R16" s="19" t="s">
        <v>150</v>
      </c>
      <c r="S16" s="19" t="s">
        <v>150</v>
      </c>
    </row>
    <row r="17" spans="1:19" ht="41.25" customHeight="1">
      <c r="A17" s="9" t="s">
        <v>129</v>
      </c>
      <c r="B17" s="19" t="s">
        <v>150</v>
      </c>
      <c r="C17" s="19" t="s">
        <v>150</v>
      </c>
      <c r="D17" s="19" t="s">
        <v>150</v>
      </c>
      <c r="E17" s="19" t="s">
        <v>150</v>
      </c>
      <c r="F17" s="19" t="s">
        <v>150</v>
      </c>
      <c r="G17" s="19" t="s">
        <v>150</v>
      </c>
      <c r="H17" s="19" t="s">
        <v>150</v>
      </c>
      <c r="I17" s="19" t="s">
        <v>150</v>
      </c>
      <c r="J17" s="21"/>
      <c r="K17" s="19" t="s">
        <v>150</v>
      </c>
      <c r="L17" s="19" t="s">
        <v>150</v>
      </c>
      <c r="M17" s="19" t="s">
        <v>150</v>
      </c>
      <c r="N17" s="19" t="s">
        <v>150</v>
      </c>
      <c r="O17" s="19" t="s">
        <v>150</v>
      </c>
      <c r="P17" s="19" t="s">
        <v>150</v>
      </c>
      <c r="Q17" s="19" t="s">
        <v>150</v>
      </c>
      <c r="R17" s="19" t="s">
        <v>150</v>
      </c>
      <c r="S17" s="19" t="s">
        <v>150</v>
      </c>
    </row>
    <row r="18" spans="1:19" ht="41.25" customHeight="1" thickBot="1">
      <c r="A18" s="10" t="s">
        <v>130</v>
      </c>
      <c r="B18" s="198" t="s">
        <v>150</v>
      </c>
      <c r="C18" s="59" t="s">
        <v>150</v>
      </c>
      <c r="D18" s="59" t="s">
        <v>150</v>
      </c>
      <c r="E18" s="59" t="s">
        <v>150</v>
      </c>
      <c r="F18" s="59" t="s">
        <v>150</v>
      </c>
      <c r="G18" s="59" t="s">
        <v>150</v>
      </c>
      <c r="H18" s="59" t="s">
        <v>150</v>
      </c>
      <c r="I18" s="59" t="s">
        <v>150</v>
      </c>
      <c r="J18" s="21"/>
      <c r="K18" s="59" t="s">
        <v>150</v>
      </c>
      <c r="L18" s="59" t="s">
        <v>150</v>
      </c>
      <c r="M18" s="59" t="s">
        <v>150</v>
      </c>
      <c r="N18" s="59" t="s">
        <v>150</v>
      </c>
      <c r="O18" s="59" t="s">
        <v>150</v>
      </c>
      <c r="P18" s="59" t="s">
        <v>150</v>
      </c>
      <c r="Q18" s="59" t="s">
        <v>150</v>
      </c>
      <c r="R18" s="59" t="s">
        <v>150</v>
      </c>
      <c r="S18" s="59" t="s">
        <v>150</v>
      </c>
    </row>
    <row r="19" spans="1:19" ht="12" customHeight="1" thickTop="1">
      <c r="A19" s="50" t="s">
        <v>113</v>
      </c>
      <c r="B19" s="32"/>
      <c r="C19" s="32"/>
      <c r="D19" s="32"/>
      <c r="E19" s="32"/>
      <c r="G19" s="32"/>
      <c r="I19" s="106"/>
      <c r="J19" s="105"/>
      <c r="L19" s="105"/>
      <c r="N19" s="32"/>
      <c r="O19" s="32"/>
      <c r="Q19" s="96"/>
      <c r="R19" s="96"/>
      <c r="S19" s="96"/>
    </row>
  </sheetData>
  <sheetProtection/>
  <mergeCells count="8">
    <mergeCell ref="A1:I1"/>
    <mergeCell ref="K1:S1"/>
    <mergeCell ref="N3:P3"/>
    <mergeCell ref="Q3:S3"/>
    <mergeCell ref="B3:C3"/>
    <mergeCell ref="D3:F3"/>
    <mergeCell ref="G3:I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R19"/>
  <sheetViews>
    <sheetView zoomScalePageLayoutView="0" workbookViewId="0" topLeftCell="A1">
      <pane xSplit="1" ySplit="6" topLeftCell="B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P11" sqref="P11"/>
    </sheetView>
  </sheetViews>
  <sheetFormatPr defaultColWidth="8.88671875" defaultRowHeight="13.5"/>
  <cols>
    <col min="1" max="1" width="14.5546875" style="477" customWidth="1"/>
    <col min="2" max="3" width="8.21484375" style="365" customWidth="1"/>
    <col min="4" max="9" width="8.21484375" style="366" customWidth="1"/>
    <col min="10" max="10" width="2.77734375" style="367" customWidth="1"/>
    <col min="11" max="12" width="8.10546875" style="365" customWidth="1"/>
    <col min="13" max="19" width="8.10546875" style="366" customWidth="1"/>
    <col min="20" max="16384" width="8.88671875" style="253" customWidth="1"/>
  </cols>
  <sheetData>
    <row r="1" spans="1:29" s="452" customFormat="1" ht="45" customHeight="1">
      <c r="A1" s="585" t="s">
        <v>253</v>
      </c>
      <c r="B1" s="585"/>
      <c r="C1" s="585"/>
      <c r="D1" s="585"/>
      <c r="E1" s="586"/>
      <c r="F1" s="585"/>
      <c r="G1" s="585"/>
      <c r="H1" s="585"/>
      <c r="I1" s="585"/>
      <c r="J1" s="451"/>
      <c r="K1" s="561" t="s">
        <v>254</v>
      </c>
      <c r="L1" s="561"/>
      <c r="M1" s="561"/>
      <c r="N1" s="561"/>
      <c r="O1" s="561"/>
      <c r="P1" s="561"/>
      <c r="Q1" s="561"/>
      <c r="R1" s="561"/>
      <c r="S1" s="561"/>
      <c r="AC1" s="253"/>
    </row>
    <row r="2" spans="1:19" s="252" customFormat="1" ht="25.5" customHeight="1" thickBot="1">
      <c r="A2" s="453" t="s">
        <v>255</v>
      </c>
      <c r="B2" s="427"/>
      <c r="C2" s="427"/>
      <c r="D2" s="454"/>
      <c r="E2" s="454"/>
      <c r="F2" s="454"/>
      <c r="G2" s="454"/>
      <c r="H2" s="454"/>
      <c r="I2" s="454"/>
      <c r="J2" s="455"/>
      <c r="K2" s="427"/>
      <c r="L2" s="427"/>
      <c r="M2" s="454"/>
      <c r="N2" s="454"/>
      <c r="O2" s="454"/>
      <c r="P2" s="454"/>
      <c r="Q2" s="454"/>
      <c r="R2" s="454"/>
      <c r="S2" s="456" t="s">
        <v>256</v>
      </c>
    </row>
    <row r="3" spans="1:19" s="455" customFormat="1" ht="16.5" customHeight="1" thickTop="1">
      <c r="A3" s="339" t="s">
        <v>217</v>
      </c>
      <c r="B3" s="582" t="s">
        <v>33</v>
      </c>
      <c r="C3" s="584"/>
      <c r="D3" s="582" t="s">
        <v>257</v>
      </c>
      <c r="E3" s="584"/>
      <c r="F3" s="584"/>
      <c r="G3" s="582" t="s">
        <v>258</v>
      </c>
      <c r="H3" s="583"/>
      <c r="I3" s="583"/>
      <c r="J3" s="457"/>
      <c r="K3" s="553" t="s">
        <v>34</v>
      </c>
      <c r="L3" s="553"/>
      <c r="M3" s="563"/>
      <c r="N3" s="582" t="s">
        <v>259</v>
      </c>
      <c r="O3" s="583"/>
      <c r="P3" s="584"/>
      <c r="Q3" s="582" t="s">
        <v>35</v>
      </c>
      <c r="R3" s="583"/>
      <c r="S3" s="583"/>
    </row>
    <row r="4" spans="1:19" s="455" customFormat="1" ht="15.75" customHeight="1">
      <c r="A4" s="297" t="s">
        <v>220</v>
      </c>
      <c r="B4" s="435" t="s">
        <v>30</v>
      </c>
      <c r="C4" s="435" t="s">
        <v>9</v>
      </c>
      <c r="D4" s="461" t="s">
        <v>30</v>
      </c>
      <c r="E4" s="343" t="s">
        <v>9</v>
      </c>
      <c r="F4" s="297"/>
      <c r="G4" s="458" t="s">
        <v>30</v>
      </c>
      <c r="H4" s="460" t="s">
        <v>9</v>
      </c>
      <c r="I4" s="341"/>
      <c r="J4" s="341"/>
      <c r="K4" s="435" t="s">
        <v>30</v>
      </c>
      <c r="L4" s="459" t="s">
        <v>9</v>
      </c>
      <c r="M4" s="297"/>
      <c r="N4" s="461" t="s">
        <v>30</v>
      </c>
      <c r="O4" s="462" t="s">
        <v>9</v>
      </c>
      <c r="P4" s="297"/>
      <c r="Q4" s="461" t="s">
        <v>30</v>
      </c>
      <c r="R4" s="462" t="s">
        <v>9</v>
      </c>
      <c r="S4" s="341"/>
    </row>
    <row r="5" spans="1:19" s="455" customFormat="1" ht="15.75" customHeight="1">
      <c r="A5" s="297" t="s">
        <v>224</v>
      </c>
      <c r="B5" s="435"/>
      <c r="C5" s="435"/>
      <c r="D5" s="466"/>
      <c r="E5" s="297"/>
      <c r="F5" s="478"/>
      <c r="G5" s="458"/>
      <c r="H5" s="464"/>
      <c r="I5" s="465"/>
      <c r="K5" s="435"/>
      <c r="L5" s="297"/>
      <c r="M5" s="463"/>
      <c r="N5" s="466"/>
      <c r="O5" s="297"/>
      <c r="P5" s="463"/>
      <c r="Q5" s="466"/>
      <c r="R5" s="297"/>
      <c r="S5" s="465"/>
    </row>
    <row r="6" spans="1:96" s="470" customFormat="1" ht="15.75" customHeight="1">
      <c r="A6" s="346" t="s">
        <v>59</v>
      </c>
      <c r="B6" s="439" t="s">
        <v>6</v>
      </c>
      <c r="C6" s="439" t="s">
        <v>7</v>
      </c>
      <c r="D6" s="469" t="s">
        <v>6</v>
      </c>
      <c r="E6" s="297" t="s">
        <v>260</v>
      </c>
      <c r="F6" s="348" t="s">
        <v>261</v>
      </c>
      <c r="G6" s="467" t="s">
        <v>6</v>
      </c>
      <c r="H6" s="468" t="s">
        <v>260</v>
      </c>
      <c r="I6" s="351" t="s">
        <v>261</v>
      </c>
      <c r="J6" s="341"/>
      <c r="K6" s="439" t="s">
        <v>6</v>
      </c>
      <c r="L6" s="348" t="s">
        <v>260</v>
      </c>
      <c r="M6" s="468" t="s">
        <v>261</v>
      </c>
      <c r="N6" s="469" t="s">
        <v>6</v>
      </c>
      <c r="O6" s="348" t="s">
        <v>260</v>
      </c>
      <c r="P6" s="468" t="s">
        <v>261</v>
      </c>
      <c r="Q6" s="469" t="s">
        <v>6</v>
      </c>
      <c r="R6" s="348" t="s">
        <v>260</v>
      </c>
      <c r="S6" s="351" t="s">
        <v>261</v>
      </c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  <c r="BL6" s="455"/>
      <c r="BM6" s="455"/>
      <c r="BN6" s="455"/>
      <c r="BO6" s="455"/>
      <c r="BP6" s="455"/>
      <c r="BQ6" s="455"/>
      <c r="BR6" s="455"/>
      <c r="BS6" s="455"/>
      <c r="BT6" s="455"/>
      <c r="BU6" s="455"/>
      <c r="BV6" s="455"/>
      <c r="BW6" s="455"/>
      <c r="BX6" s="455"/>
      <c r="BY6" s="455"/>
      <c r="BZ6" s="455"/>
      <c r="CA6" s="455"/>
      <c r="CB6" s="455"/>
      <c r="CC6" s="455"/>
      <c r="CD6" s="455"/>
      <c r="CE6" s="455"/>
      <c r="CF6" s="455"/>
      <c r="CG6" s="455"/>
      <c r="CH6" s="455"/>
      <c r="CI6" s="455"/>
      <c r="CJ6" s="455"/>
      <c r="CK6" s="455"/>
      <c r="CL6" s="455"/>
      <c r="CM6" s="455"/>
      <c r="CN6" s="455"/>
      <c r="CO6" s="455"/>
      <c r="CP6" s="455"/>
      <c r="CQ6" s="455"/>
      <c r="CR6" s="455"/>
    </row>
    <row r="7" spans="1:19" s="252" customFormat="1" ht="41.25" customHeight="1">
      <c r="A7" s="297">
        <v>2009</v>
      </c>
      <c r="B7" s="352">
        <v>25.7</v>
      </c>
      <c r="C7" s="352">
        <v>87.92</v>
      </c>
      <c r="D7" s="471">
        <v>0.2</v>
      </c>
      <c r="E7" s="471">
        <v>0.2</v>
      </c>
      <c r="F7" s="471" t="s">
        <v>60</v>
      </c>
      <c r="G7" s="471" t="s">
        <v>60</v>
      </c>
      <c r="H7" s="471" t="s">
        <v>60</v>
      </c>
      <c r="I7" s="471" t="s">
        <v>60</v>
      </c>
      <c r="J7" s="471"/>
      <c r="K7" s="352">
        <v>17</v>
      </c>
      <c r="L7" s="352">
        <v>76.5</v>
      </c>
      <c r="M7" s="324">
        <v>3150</v>
      </c>
      <c r="N7" s="352">
        <v>8.5</v>
      </c>
      <c r="O7" s="352">
        <v>11.22</v>
      </c>
      <c r="P7" s="324">
        <v>264</v>
      </c>
      <c r="Q7" s="352" t="s">
        <v>60</v>
      </c>
      <c r="R7" s="352" t="s">
        <v>60</v>
      </c>
      <c r="S7" s="324" t="s">
        <v>60</v>
      </c>
    </row>
    <row r="8" spans="1:19" s="252" customFormat="1" ht="41.25" customHeight="1">
      <c r="A8" s="297">
        <v>2010</v>
      </c>
      <c r="B8" s="352">
        <v>27.3</v>
      </c>
      <c r="C8" s="352">
        <v>91.89999999999999</v>
      </c>
      <c r="D8" s="471">
        <v>0.5</v>
      </c>
      <c r="E8" s="471">
        <v>0.6</v>
      </c>
      <c r="F8" s="471">
        <v>113</v>
      </c>
      <c r="G8" s="471" t="s">
        <v>60</v>
      </c>
      <c r="H8" s="471" t="s">
        <v>60</v>
      </c>
      <c r="I8" s="471" t="s">
        <v>60</v>
      </c>
      <c r="J8" s="471"/>
      <c r="K8" s="352">
        <v>19</v>
      </c>
      <c r="L8" s="352">
        <v>81.7</v>
      </c>
      <c r="M8" s="324">
        <v>430</v>
      </c>
      <c r="N8" s="352">
        <v>7.8</v>
      </c>
      <c r="O8" s="352">
        <v>9.6</v>
      </c>
      <c r="P8" s="324">
        <v>123</v>
      </c>
      <c r="Q8" s="471" t="s">
        <v>60</v>
      </c>
      <c r="R8" s="471" t="s">
        <v>60</v>
      </c>
      <c r="S8" s="471" t="s">
        <v>60</v>
      </c>
    </row>
    <row r="9" spans="1:19" s="252" customFormat="1" ht="41.25" customHeight="1">
      <c r="A9" s="297">
        <v>2011</v>
      </c>
      <c r="B9" s="447">
        <v>27.48</v>
      </c>
      <c r="C9" s="447">
        <v>91.70000000000002</v>
      </c>
      <c r="D9" s="251" t="s">
        <v>60</v>
      </c>
      <c r="E9" s="251" t="s">
        <v>60</v>
      </c>
      <c r="F9" s="251" t="s">
        <v>60</v>
      </c>
      <c r="G9" s="251" t="s">
        <v>60</v>
      </c>
      <c r="H9" s="251" t="s">
        <v>60</v>
      </c>
      <c r="I9" s="251" t="s">
        <v>60</v>
      </c>
      <c r="J9" s="251"/>
      <c r="K9" s="259">
        <v>19.900000000000002</v>
      </c>
      <c r="L9" s="259">
        <v>82.70000000000002</v>
      </c>
      <c r="M9" s="243">
        <v>415</v>
      </c>
      <c r="N9" s="250">
        <v>7.579999999999999</v>
      </c>
      <c r="O9" s="250">
        <v>9</v>
      </c>
      <c r="P9" s="243">
        <v>118</v>
      </c>
      <c r="Q9" s="251" t="s">
        <v>60</v>
      </c>
      <c r="R9" s="251" t="s">
        <v>60</v>
      </c>
      <c r="S9" s="251" t="s">
        <v>60</v>
      </c>
    </row>
    <row r="10" spans="1:19" s="252" customFormat="1" ht="41.25" customHeight="1">
      <c r="A10" s="297">
        <v>2012</v>
      </c>
      <c r="B10" s="447">
        <v>26.100000000000005</v>
      </c>
      <c r="C10" s="447">
        <v>86.49999999999999</v>
      </c>
      <c r="D10" s="251" t="s">
        <v>60</v>
      </c>
      <c r="E10" s="251" t="s">
        <v>60</v>
      </c>
      <c r="F10" s="251" t="s">
        <v>60</v>
      </c>
      <c r="G10" s="251" t="s">
        <v>60</v>
      </c>
      <c r="H10" s="251" t="s">
        <v>60</v>
      </c>
      <c r="I10" s="251" t="s">
        <v>60</v>
      </c>
      <c r="J10" s="251"/>
      <c r="K10" s="447">
        <v>19.1</v>
      </c>
      <c r="L10" s="447">
        <v>77.99999999999999</v>
      </c>
      <c r="M10" s="243">
        <v>390.1</v>
      </c>
      <c r="N10" s="447">
        <v>7.400000000000001</v>
      </c>
      <c r="O10" s="447">
        <v>8.700000000000001</v>
      </c>
      <c r="P10" s="243">
        <v>111</v>
      </c>
      <c r="Q10" s="251" t="s">
        <v>60</v>
      </c>
      <c r="R10" s="251" t="s">
        <v>60</v>
      </c>
      <c r="S10" s="251" t="s">
        <v>60</v>
      </c>
    </row>
    <row r="11" spans="1:19" s="247" customFormat="1" ht="41.25" customHeight="1">
      <c r="A11" s="245">
        <v>2013</v>
      </c>
      <c r="B11" s="472">
        <f>SUM(B12:B18)</f>
        <v>25.9</v>
      </c>
      <c r="C11" s="472">
        <f>SUM(C12:C18)</f>
        <v>84.39999999999999</v>
      </c>
      <c r="D11" s="251" t="s">
        <v>60</v>
      </c>
      <c r="E11" s="251" t="s">
        <v>60</v>
      </c>
      <c r="F11" s="251" t="s">
        <v>60</v>
      </c>
      <c r="G11" s="251" t="s">
        <v>60</v>
      </c>
      <c r="H11" s="251" t="s">
        <v>60</v>
      </c>
      <c r="I11" s="251" t="s">
        <v>60</v>
      </c>
      <c r="J11" s="251"/>
      <c r="K11" s="472">
        <f>SUM(K12:K18)</f>
        <v>18.799999999999997</v>
      </c>
      <c r="L11" s="472">
        <f>SUM(L12:L18)</f>
        <v>76</v>
      </c>
      <c r="M11" s="242">
        <v>404</v>
      </c>
      <c r="N11" s="472">
        <f>SUM(N12:N18)</f>
        <v>7.0764000000000005</v>
      </c>
      <c r="O11" s="472">
        <f>SUM(O12:O18)</f>
        <v>8.4</v>
      </c>
      <c r="P11" s="242">
        <v>118</v>
      </c>
      <c r="Q11" s="251" t="s">
        <v>60</v>
      </c>
      <c r="R11" s="251" t="s">
        <v>60</v>
      </c>
      <c r="S11" s="251" t="s">
        <v>60</v>
      </c>
    </row>
    <row r="12" spans="1:19" s="252" customFormat="1" ht="41.25" customHeight="1">
      <c r="A12" s="248" t="s">
        <v>245</v>
      </c>
      <c r="B12" s="447">
        <v>10.2</v>
      </c>
      <c r="C12" s="447">
        <v>33.1</v>
      </c>
      <c r="D12" s="290" t="s">
        <v>60</v>
      </c>
      <c r="E12" s="290" t="s">
        <v>60</v>
      </c>
      <c r="F12" s="290" t="s">
        <v>60</v>
      </c>
      <c r="G12" s="290" t="s">
        <v>60</v>
      </c>
      <c r="H12" s="290" t="s">
        <v>60</v>
      </c>
      <c r="I12" s="290" t="s">
        <v>60</v>
      </c>
      <c r="J12" s="251"/>
      <c r="K12" s="259">
        <v>7.6</v>
      </c>
      <c r="L12" s="259">
        <v>30</v>
      </c>
      <c r="M12" s="243">
        <v>404</v>
      </c>
      <c r="N12" s="244">
        <v>2.6128</v>
      </c>
      <c r="O12" s="244">
        <v>3.1</v>
      </c>
      <c r="P12" s="243">
        <v>118</v>
      </c>
      <c r="Q12" s="290" t="s">
        <v>60</v>
      </c>
      <c r="R12" s="290" t="s">
        <v>60</v>
      </c>
      <c r="S12" s="290" t="s">
        <v>60</v>
      </c>
    </row>
    <row r="13" spans="1:19" s="252" customFormat="1" ht="41.25" customHeight="1">
      <c r="A13" s="248" t="s">
        <v>246</v>
      </c>
      <c r="B13" s="447">
        <v>4.1</v>
      </c>
      <c r="C13" s="447">
        <v>13.6</v>
      </c>
      <c r="D13" s="290" t="s">
        <v>60</v>
      </c>
      <c r="E13" s="290" t="s">
        <v>60</v>
      </c>
      <c r="F13" s="290" t="s">
        <v>60</v>
      </c>
      <c r="G13" s="290" t="s">
        <v>60</v>
      </c>
      <c r="H13" s="290" t="s">
        <v>60</v>
      </c>
      <c r="I13" s="290" t="s">
        <v>60</v>
      </c>
      <c r="J13" s="251"/>
      <c r="K13" s="258">
        <v>3</v>
      </c>
      <c r="L13" s="259">
        <v>12.2</v>
      </c>
      <c r="M13" s="243">
        <v>404</v>
      </c>
      <c r="N13" s="244">
        <v>1.1431</v>
      </c>
      <c r="O13" s="244">
        <v>1.4</v>
      </c>
      <c r="P13" s="243">
        <v>118</v>
      </c>
      <c r="Q13" s="290" t="s">
        <v>60</v>
      </c>
      <c r="R13" s="290" t="s">
        <v>60</v>
      </c>
      <c r="S13" s="290" t="s">
        <v>60</v>
      </c>
    </row>
    <row r="14" spans="1:19" s="252" customFormat="1" ht="41.25" customHeight="1">
      <c r="A14" s="248" t="s">
        <v>247</v>
      </c>
      <c r="B14" s="447">
        <v>2.7</v>
      </c>
      <c r="C14" s="447">
        <v>9.1</v>
      </c>
      <c r="D14" s="290" t="s">
        <v>60</v>
      </c>
      <c r="E14" s="290" t="s">
        <v>60</v>
      </c>
      <c r="F14" s="290" t="s">
        <v>60</v>
      </c>
      <c r="G14" s="290" t="s">
        <v>60</v>
      </c>
      <c r="H14" s="290" t="s">
        <v>60</v>
      </c>
      <c r="I14" s="290" t="s">
        <v>60</v>
      </c>
      <c r="J14" s="251"/>
      <c r="K14" s="258">
        <v>2</v>
      </c>
      <c r="L14" s="259">
        <v>8.2</v>
      </c>
      <c r="M14" s="243">
        <v>404</v>
      </c>
      <c r="N14" s="244">
        <v>0.7313</v>
      </c>
      <c r="O14" s="244">
        <v>0.9</v>
      </c>
      <c r="P14" s="243">
        <v>118</v>
      </c>
      <c r="Q14" s="290" t="s">
        <v>60</v>
      </c>
      <c r="R14" s="290" t="s">
        <v>60</v>
      </c>
      <c r="S14" s="290" t="s">
        <v>60</v>
      </c>
    </row>
    <row r="15" spans="1:19" s="252" customFormat="1" ht="41.25" customHeight="1">
      <c r="A15" s="248" t="s">
        <v>248</v>
      </c>
      <c r="B15" s="447">
        <v>3.3</v>
      </c>
      <c r="C15" s="447">
        <v>9.4</v>
      </c>
      <c r="D15" s="290" t="s">
        <v>60</v>
      </c>
      <c r="E15" s="290" t="s">
        <v>60</v>
      </c>
      <c r="F15" s="290" t="s">
        <v>60</v>
      </c>
      <c r="G15" s="290" t="s">
        <v>60</v>
      </c>
      <c r="H15" s="290" t="s">
        <v>60</v>
      </c>
      <c r="I15" s="290" t="s">
        <v>60</v>
      </c>
      <c r="J15" s="251"/>
      <c r="K15" s="258">
        <v>1.9</v>
      </c>
      <c r="L15" s="259">
        <v>7.8</v>
      </c>
      <c r="M15" s="243">
        <v>404</v>
      </c>
      <c r="N15" s="244">
        <v>1.3845</v>
      </c>
      <c r="O15" s="244">
        <v>1.6</v>
      </c>
      <c r="P15" s="243">
        <v>118</v>
      </c>
      <c r="Q15" s="290" t="s">
        <v>60</v>
      </c>
      <c r="R15" s="290" t="s">
        <v>60</v>
      </c>
      <c r="S15" s="290" t="s">
        <v>60</v>
      </c>
    </row>
    <row r="16" spans="1:19" ht="41.25" customHeight="1">
      <c r="A16" s="248" t="s">
        <v>249</v>
      </c>
      <c r="B16" s="447">
        <v>1.8</v>
      </c>
      <c r="C16" s="447">
        <v>6.3</v>
      </c>
      <c r="D16" s="290" t="s">
        <v>60</v>
      </c>
      <c r="E16" s="290" t="s">
        <v>60</v>
      </c>
      <c r="F16" s="290" t="s">
        <v>60</v>
      </c>
      <c r="G16" s="290" t="s">
        <v>60</v>
      </c>
      <c r="H16" s="290" t="s">
        <v>60</v>
      </c>
      <c r="I16" s="290" t="s">
        <v>60</v>
      </c>
      <c r="J16" s="251"/>
      <c r="K16" s="258">
        <v>1.4</v>
      </c>
      <c r="L16" s="259">
        <v>5.8</v>
      </c>
      <c r="M16" s="243">
        <v>404</v>
      </c>
      <c r="N16" s="244">
        <v>0.4047</v>
      </c>
      <c r="O16" s="244">
        <v>0.5</v>
      </c>
      <c r="P16" s="243">
        <v>118</v>
      </c>
      <c r="Q16" s="290" t="s">
        <v>60</v>
      </c>
      <c r="R16" s="290" t="s">
        <v>60</v>
      </c>
      <c r="S16" s="290" t="s">
        <v>60</v>
      </c>
    </row>
    <row r="17" spans="1:19" ht="41.25" customHeight="1">
      <c r="A17" s="248" t="s">
        <v>250</v>
      </c>
      <c r="B17" s="447">
        <v>1.9</v>
      </c>
      <c r="C17" s="447">
        <v>6.8</v>
      </c>
      <c r="D17" s="290" t="s">
        <v>60</v>
      </c>
      <c r="E17" s="290" t="s">
        <v>60</v>
      </c>
      <c r="F17" s="290" t="s">
        <v>60</v>
      </c>
      <c r="G17" s="290" t="s">
        <v>60</v>
      </c>
      <c r="H17" s="290" t="s">
        <v>60</v>
      </c>
      <c r="I17" s="290" t="s">
        <v>60</v>
      </c>
      <c r="J17" s="251"/>
      <c r="K17" s="258">
        <v>1.5</v>
      </c>
      <c r="L17" s="259">
        <v>6.3</v>
      </c>
      <c r="M17" s="243">
        <v>404</v>
      </c>
      <c r="N17" s="244">
        <v>0.4</v>
      </c>
      <c r="O17" s="244">
        <v>0.5</v>
      </c>
      <c r="P17" s="243">
        <v>118</v>
      </c>
      <c r="Q17" s="290" t="s">
        <v>60</v>
      </c>
      <c r="R17" s="290" t="s">
        <v>60</v>
      </c>
      <c r="S17" s="290" t="s">
        <v>60</v>
      </c>
    </row>
    <row r="18" spans="1:19" ht="41.25" customHeight="1" thickBot="1">
      <c r="A18" s="254" t="s">
        <v>251</v>
      </c>
      <c r="B18" s="473">
        <v>1.9</v>
      </c>
      <c r="C18" s="473">
        <v>6.1000000000000005</v>
      </c>
      <c r="D18" s="328" t="s">
        <v>60</v>
      </c>
      <c r="E18" s="328" t="s">
        <v>60</v>
      </c>
      <c r="F18" s="328" t="s">
        <v>60</v>
      </c>
      <c r="G18" s="328" t="s">
        <v>60</v>
      </c>
      <c r="H18" s="328" t="s">
        <v>60</v>
      </c>
      <c r="I18" s="328" t="s">
        <v>60</v>
      </c>
      <c r="J18" s="251"/>
      <c r="K18" s="474">
        <v>1.4</v>
      </c>
      <c r="L18" s="449">
        <v>5.7</v>
      </c>
      <c r="M18" s="475">
        <v>404</v>
      </c>
      <c r="N18" s="476">
        <v>0.4</v>
      </c>
      <c r="O18" s="476">
        <v>0.4</v>
      </c>
      <c r="P18" s="475">
        <v>118</v>
      </c>
      <c r="Q18" s="328" t="s">
        <v>60</v>
      </c>
      <c r="R18" s="328" t="s">
        <v>60</v>
      </c>
      <c r="S18" s="328" t="s">
        <v>60</v>
      </c>
    </row>
    <row r="19" spans="1:19" ht="12" customHeight="1" thickTop="1">
      <c r="A19" s="332" t="s">
        <v>252</v>
      </c>
      <c r="D19" s="365"/>
      <c r="E19" s="365"/>
      <c r="G19" s="365"/>
      <c r="I19" s="367"/>
      <c r="K19" s="366"/>
      <c r="L19" s="366"/>
      <c r="N19" s="365"/>
      <c r="O19" s="365"/>
      <c r="Q19" s="253"/>
      <c r="R19" s="253"/>
      <c r="S19" s="253"/>
    </row>
  </sheetData>
  <sheetProtection/>
  <mergeCells count="8">
    <mergeCell ref="N3:P3"/>
    <mergeCell ref="Q3:S3"/>
    <mergeCell ref="A1:I1"/>
    <mergeCell ref="B3:C3"/>
    <mergeCell ref="D3:F3"/>
    <mergeCell ref="G3:I3"/>
    <mergeCell ref="K1:S1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P19"/>
  <sheetViews>
    <sheetView zoomScalePageLayoutView="0" workbookViewId="0" topLeftCell="A1">
      <pane xSplit="1" ySplit="6" topLeftCell="B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11" sqref="H11"/>
    </sheetView>
  </sheetViews>
  <sheetFormatPr defaultColWidth="8.88671875" defaultRowHeight="13.5"/>
  <cols>
    <col min="1" max="1" width="14.5546875" style="477" customWidth="1"/>
    <col min="2" max="5" width="9.21484375" style="365" customWidth="1"/>
    <col min="6" max="6" width="9.21484375" style="366" customWidth="1"/>
    <col min="7" max="7" width="9.21484375" style="365" customWidth="1"/>
    <col min="8" max="8" width="9.21484375" style="366" customWidth="1"/>
    <col min="9" max="9" width="2.77734375" style="367" customWidth="1"/>
    <col min="10" max="13" width="9.6640625" style="366" customWidth="1"/>
    <col min="14" max="15" width="9.6640625" style="365" customWidth="1"/>
    <col min="16" max="16" width="9.6640625" style="366" customWidth="1"/>
    <col min="17" max="16384" width="8.88671875" style="253" customWidth="1"/>
  </cols>
  <sheetData>
    <row r="1" spans="1:26" s="452" customFormat="1" ht="45" customHeight="1">
      <c r="A1" s="585" t="s">
        <v>262</v>
      </c>
      <c r="B1" s="585"/>
      <c r="C1" s="585"/>
      <c r="D1" s="585"/>
      <c r="E1" s="586"/>
      <c r="F1" s="585"/>
      <c r="G1" s="585"/>
      <c r="H1" s="585"/>
      <c r="I1" s="329"/>
      <c r="J1" s="561" t="s">
        <v>263</v>
      </c>
      <c r="K1" s="561"/>
      <c r="L1" s="561"/>
      <c r="M1" s="561"/>
      <c r="N1" s="561"/>
      <c r="O1" s="561"/>
      <c r="P1" s="561"/>
      <c r="Z1" s="253"/>
    </row>
    <row r="2" spans="1:16" s="252" customFormat="1" ht="25.5" customHeight="1" thickBot="1">
      <c r="A2" s="332" t="s">
        <v>264</v>
      </c>
      <c r="B2" s="333"/>
      <c r="C2" s="333"/>
      <c r="D2" s="333"/>
      <c r="E2" s="427"/>
      <c r="F2" s="455"/>
      <c r="G2" s="333"/>
      <c r="H2" s="455"/>
      <c r="I2" s="455"/>
      <c r="J2" s="455"/>
      <c r="K2" s="455"/>
      <c r="L2" s="455"/>
      <c r="M2" s="455"/>
      <c r="N2" s="333"/>
      <c r="O2" s="333"/>
      <c r="P2" s="337" t="s">
        <v>256</v>
      </c>
    </row>
    <row r="3" spans="1:16" s="455" customFormat="1" ht="16.5" customHeight="1" thickTop="1">
      <c r="A3" s="339" t="s">
        <v>217</v>
      </c>
      <c r="B3" s="562" t="s">
        <v>33</v>
      </c>
      <c r="C3" s="563"/>
      <c r="D3" s="562" t="s">
        <v>36</v>
      </c>
      <c r="E3" s="563"/>
      <c r="F3" s="563"/>
      <c r="G3" s="562" t="s">
        <v>265</v>
      </c>
      <c r="H3" s="553"/>
      <c r="I3" s="457"/>
      <c r="J3" s="422" t="s">
        <v>266</v>
      </c>
      <c r="K3" s="582" t="s">
        <v>37</v>
      </c>
      <c r="L3" s="583"/>
      <c r="M3" s="584"/>
      <c r="N3" s="562" t="s">
        <v>38</v>
      </c>
      <c r="O3" s="553"/>
      <c r="P3" s="553"/>
    </row>
    <row r="4" spans="1:16" s="455" customFormat="1" ht="15.75" customHeight="1">
      <c r="A4" s="297" t="s">
        <v>220</v>
      </c>
      <c r="B4" s="432" t="s">
        <v>30</v>
      </c>
      <c r="C4" s="435" t="s">
        <v>31</v>
      </c>
      <c r="D4" s="432" t="s">
        <v>30</v>
      </c>
      <c r="E4" s="587" t="s">
        <v>9</v>
      </c>
      <c r="F4" s="588"/>
      <c r="G4" s="432" t="s">
        <v>30</v>
      </c>
      <c r="H4" s="460" t="s">
        <v>9</v>
      </c>
      <c r="I4" s="460"/>
      <c r="J4" s="297"/>
      <c r="K4" s="458" t="s">
        <v>39</v>
      </c>
      <c r="L4" s="459" t="s">
        <v>9</v>
      </c>
      <c r="M4" s="297"/>
      <c r="N4" s="432" t="s">
        <v>30</v>
      </c>
      <c r="O4" s="460" t="s">
        <v>9</v>
      </c>
      <c r="P4" s="341"/>
    </row>
    <row r="5" spans="1:16" s="455" customFormat="1" ht="15.75" customHeight="1">
      <c r="A5" s="297" t="s">
        <v>224</v>
      </c>
      <c r="B5" s="434"/>
      <c r="C5" s="435"/>
      <c r="D5" s="434"/>
      <c r="E5" s="297"/>
      <c r="F5" s="478"/>
      <c r="G5" s="435"/>
      <c r="H5" s="345"/>
      <c r="I5" s="341"/>
      <c r="J5" s="478"/>
      <c r="K5" s="458"/>
      <c r="L5" s="464"/>
      <c r="M5" s="463"/>
      <c r="N5" s="434"/>
      <c r="O5" s="297"/>
      <c r="P5" s="465"/>
    </row>
    <row r="6" spans="1:250" s="470" customFormat="1" ht="15.75" customHeight="1">
      <c r="A6" s="346" t="s">
        <v>59</v>
      </c>
      <c r="B6" s="438" t="s">
        <v>6</v>
      </c>
      <c r="C6" s="439" t="s">
        <v>7</v>
      </c>
      <c r="D6" s="438" t="s">
        <v>6</v>
      </c>
      <c r="E6" s="297" t="s">
        <v>260</v>
      </c>
      <c r="F6" s="348" t="s">
        <v>261</v>
      </c>
      <c r="G6" s="439" t="s">
        <v>6</v>
      </c>
      <c r="H6" s="351" t="s">
        <v>260</v>
      </c>
      <c r="I6" s="341"/>
      <c r="J6" s="348" t="s">
        <v>261</v>
      </c>
      <c r="K6" s="467" t="s">
        <v>6</v>
      </c>
      <c r="L6" s="468" t="s">
        <v>260</v>
      </c>
      <c r="M6" s="468" t="s">
        <v>261</v>
      </c>
      <c r="N6" s="438" t="s">
        <v>6</v>
      </c>
      <c r="O6" s="348" t="s">
        <v>260</v>
      </c>
      <c r="P6" s="351" t="s">
        <v>261</v>
      </c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  <c r="BL6" s="455"/>
      <c r="BM6" s="455"/>
      <c r="BN6" s="455"/>
      <c r="BO6" s="455"/>
      <c r="BP6" s="455"/>
      <c r="BQ6" s="455"/>
      <c r="BR6" s="455"/>
      <c r="BS6" s="455"/>
      <c r="BT6" s="455"/>
      <c r="BU6" s="455"/>
      <c r="BV6" s="455"/>
      <c r="BW6" s="455"/>
      <c r="BX6" s="455"/>
      <c r="BY6" s="455"/>
      <c r="BZ6" s="455"/>
      <c r="CA6" s="455"/>
      <c r="CB6" s="455"/>
      <c r="CC6" s="455"/>
      <c r="CD6" s="455"/>
      <c r="CE6" s="455"/>
      <c r="CF6" s="455"/>
      <c r="CG6" s="455"/>
      <c r="CH6" s="455"/>
      <c r="CI6" s="455"/>
      <c r="CJ6" s="455"/>
      <c r="CK6" s="455"/>
      <c r="CL6" s="455"/>
      <c r="CM6" s="455"/>
      <c r="CN6" s="455"/>
      <c r="CO6" s="455"/>
      <c r="CP6" s="455"/>
      <c r="CQ6" s="455"/>
      <c r="CR6" s="455"/>
      <c r="CS6" s="455"/>
      <c r="CT6" s="455"/>
      <c r="CU6" s="455"/>
      <c r="CV6" s="455"/>
      <c r="CW6" s="455"/>
      <c r="CX6" s="455"/>
      <c r="CY6" s="455"/>
      <c r="CZ6" s="455"/>
      <c r="DA6" s="455"/>
      <c r="DB6" s="455"/>
      <c r="DC6" s="455"/>
      <c r="DD6" s="455"/>
      <c r="DE6" s="455"/>
      <c r="DF6" s="455"/>
      <c r="DG6" s="455"/>
      <c r="DH6" s="455"/>
      <c r="DI6" s="455"/>
      <c r="DJ6" s="455"/>
      <c r="DK6" s="455"/>
      <c r="DL6" s="455"/>
      <c r="DM6" s="455"/>
      <c r="DN6" s="455"/>
      <c r="DO6" s="455"/>
      <c r="DP6" s="455"/>
      <c r="DQ6" s="455"/>
      <c r="DR6" s="455"/>
      <c r="DS6" s="455"/>
      <c r="DT6" s="455"/>
      <c r="DU6" s="455"/>
      <c r="DV6" s="455"/>
      <c r="DW6" s="455"/>
      <c r="DX6" s="455"/>
      <c r="DY6" s="455"/>
      <c r="DZ6" s="455"/>
      <c r="EA6" s="455"/>
      <c r="EB6" s="455"/>
      <c r="EC6" s="455"/>
      <c r="ED6" s="455"/>
      <c r="EE6" s="455"/>
      <c r="EF6" s="455"/>
      <c r="EG6" s="455"/>
      <c r="EH6" s="455"/>
      <c r="EI6" s="455"/>
      <c r="EJ6" s="455"/>
      <c r="EK6" s="455"/>
      <c r="EL6" s="455"/>
      <c r="EM6" s="455"/>
      <c r="EN6" s="455"/>
      <c r="EO6" s="455"/>
      <c r="EP6" s="455"/>
      <c r="EQ6" s="455"/>
      <c r="ER6" s="455"/>
      <c r="ES6" s="455"/>
      <c r="ET6" s="455"/>
      <c r="EU6" s="455"/>
      <c r="EV6" s="455"/>
      <c r="EW6" s="455"/>
      <c r="EX6" s="455"/>
      <c r="EY6" s="455"/>
      <c r="EZ6" s="455"/>
      <c r="FA6" s="455"/>
      <c r="FB6" s="455"/>
      <c r="FC6" s="455"/>
      <c r="FD6" s="455"/>
      <c r="FE6" s="455"/>
      <c r="FF6" s="455"/>
      <c r="FG6" s="455"/>
      <c r="FH6" s="455"/>
      <c r="FI6" s="455"/>
      <c r="FJ6" s="455"/>
      <c r="FK6" s="455"/>
      <c r="FL6" s="455"/>
      <c r="FM6" s="455"/>
      <c r="FN6" s="455"/>
      <c r="FO6" s="455"/>
      <c r="FP6" s="455"/>
      <c r="FQ6" s="455"/>
      <c r="FR6" s="455"/>
      <c r="FS6" s="455"/>
      <c r="FT6" s="455"/>
      <c r="FU6" s="455"/>
      <c r="FV6" s="455"/>
      <c r="FW6" s="455"/>
      <c r="FX6" s="455"/>
      <c r="FY6" s="455"/>
      <c r="FZ6" s="455"/>
      <c r="GA6" s="455"/>
      <c r="GB6" s="455"/>
      <c r="GC6" s="455"/>
      <c r="GD6" s="455"/>
      <c r="GE6" s="455"/>
      <c r="GF6" s="455"/>
      <c r="GG6" s="455"/>
      <c r="GH6" s="455"/>
      <c r="GI6" s="455"/>
      <c r="GJ6" s="455"/>
      <c r="GK6" s="455"/>
      <c r="GL6" s="455"/>
      <c r="GM6" s="455"/>
      <c r="GN6" s="455"/>
      <c r="GO6" s="455"/>
      <c r="GP6" s="455"/>
      <c r="GQ6" s="455"/>
      <c r="GR6" s="455"/>
      <c r="GS6" s="455"/>
      <c r="GT6" s="455"/>
      <c r="GU6" s="455"/>
      <c r="GV6" s="455"/>
      <c r="GW6" s="455"/>
      <c r="GX6" s="455"/>
      <c r="GY6" s="455"/>
      <c r="GZ6" s="455"/>
      <c r="HA6" s="455"/>
      <c r="HB6" s="455"/>
      <c r="HC6" s="455"/>
      <c r="HD6" s="455"/>
      <c r="HE6" s="455"/>
      <c r="HF6" s="455"/>
      <c r="HG6" s="455"/>
      <c r="HH6" s="455"/>
      <c r="HI6" s="455"/>
      <c r="HJ6" s="455"/>
      <c r="HK6" s="455"/>
      <c r="HL6" s="455"/>
      <c r="HM6" s="455"/>
      <c r="HN6" s="455"/>
      <c r="HO6" s="455"/>
      <c r="HP6" s="455"/>
      <c r="HQ6" s="455"/>
      <c r="HR6" s="455"/>
      <c r="HS6" s="455"/>
      <c r="HT6" s="455"/>
      <c r="HU6" s="455"/>
      <c r="HV6" s="455"/>
      <c r="HW6" s="455"/>
      <c r="HX6" s="455"/>
      <c r="HY6" s="455"/>
      <c r="HZ6" s="455"/>
      <c r="IA6" s="455"/>
      <c r="IB6" s="455"/>
      <c r="IC6" s="455"/>
      <c r="ID6" s="455"/>
      <c r="IE6" s="455"/>
      <c r="IF6" s="455"/>
      <c r="IG6" s="455"/>
      <c r="IH6" s="455"/>
      <c r="II6" s="455"/>
      <c r="IJ6" s="455"/>
      <c r="IK6" s="455"/>
      <c r="IL6" s="455"/>
      <c r="IM6" s="455"/>
      <c r="IN6" s="455"/>
      <c r="IO6" s="455"/>
      <c r="IP6" s="455"/>
    </row>
    <row r="7" spans="1:16" s="252" customFormat="1" ht="42" customHeight="1">
      <c r="A7" s="297">
        <v>2009</v>
      </c>
      <c r="B7" s="352">
        <v>25.8</v>
      </c>
      <c r="C7" s="352">
        <v>49.120000000000005</v>
      </c>
      <c r="D7" s="352">
        <v>17.8</v>
      </c>
      <c r="E7" s="352">
        <v>38.64</v>
      </c>
      <c r="F7" s="324">
        <v>1150</v>
      </c>
      <c r="G7" s="352">
        <v>8</v>
      </c>
      <c r="H7" s="352">
        <v>10.480000000000002</v>
      </c>
      <c r="I7" s="352"/>
      <c r="J7" s="324">
        <v>917</v>
      </c>
      <c r="K7" s="471" t="s">
        <v>60</v>
      </c>
      <c r="L7" s="471" t="s">
        <v>60</v>
      </c>
      <c r="M7" s="471" t="s">
        <v>60</v>
      </c>
      <c r="N7" s="471" t="s">
        <v>60</v>
      </c>
      <c r="O7" s="471" t="s">
        <v>60</v>
      </c>
      <c r="P7" s="471" t="s">
        <v>60</v>
      </c>
    </row>
    <row r="8" spans="1:16" s="252" customFormat="1" ht="42" customHeight="1">
      <c r="A8" s="297">
        <v>2010</v>
      </c>
      <c r="B8" s="352">
        <v>45.3</v>
      </c>
      <c r="C8" s="352">
        <v>89.15</v>
      </c>
      <c r="D8" s="352">
        <v>35.6</v>
      </c>
      <c r="E8" s="352">
        <v>77.25</v>
      </c>
      <c r="F8" s="324">
        <v>1150</v>
      </c>
      <c r="G8" s="352">
        <v>9.7</v>
      </c>
      <c r="H8" s="352">
        <v>11.9</v>
      </c>
      <c r="I8" s="352"/>
      <c r="J8" s="324">
        <v>123</v>
      </c>
      <c r="K8" s="471" t="s">
        <v>60</v>
      </c>
      <c r="L8" s="471" t="s">
        <v>60</v>
      </c>
      <c r="M8" s="471" t="s">
        <v>60</v>
      </c>
      <c r="N8" s="471" t="s">
        <v>60</v>
      </c>
      <c r="O8" s="471" t="s">
        <v>60</v>
      </c>
      <c r="P8" s="471" t="s">
        <v>60</v>
      </c>
    </row>
    <row r="9" spans="1:16" s="252" customFormat="1" ht="42" customHeight="1">
      <c r="A9" s="297">
        <v>2011</v>
      </c>
      <c r="B9" s="249">
        <v>43.70000000000001</v>
      </c>
      <c r="C9" s="249">
        <v>67.104</v>
      </c>
      <c r="D9" s="249">
        <v>34.7</v>
      </c>
      <c r="E9" s="249">
        <v>56.21399999999999</v>
      </c>
      <c r="F9" s="243">
        <v>162</v>
      </c>
      <c r="G9" s="249">
        <v>9</v>
      </c>
      <c r="H9" s="249">
        <v>10.889999999999999</v>
      </c>
      <c r="I9" s="249"/>
      <c r="J9" s="243">
        <v>121</v>
      </c>
      <c r="K9" s="251" t="s">
        <v>60</v>
      </c>
      <c r="L9" s="251" t="s">
        <v>60</v>
      </c>
      <c r="M9" s="251" t="s">
        <v>60</v>
      </c>
      <c r="N9" s="251" t="s">
        <v>60</v>
      </c>
      <c r="O9" s="251" t="s">
        <v>60</v>
      </c>
      <c r="P9" s="251" t="s">
        <v>60</v>
      </c>
    </row>
    <row r="10" spans="1:16" s="252" customFormat="1" ht="42" customHeight="1">
      <c r="A10" s="297">
        <v>2012</v>
      </c>
      <c r="B10" s="249">
        <v>42.099999999999994</v>
      </c>
      <c r="C10" s="249">
        <v>64.80000000000001</v>
      </c>
      <c r="D10" s="249">
        <v>33.2</v>
      </c>
      <c r="E10" s="249">
        <v>54</v>
      </c>
      <c r="F10" s="243">
        <v>157.1</v>
      </c>
      <c r="G10" s="249">
        <v>8.2</v>
      </c>
      <c r="H10" s="249">
        <v>10.200000000000001</v>
      </c>
      <c r="I10" s="249"/>
      <c r="J10" s="243">
        <v>120</v>
      </c>
      <c r="K10" s="251" t="s">
        <v>60</v>
      </c>
      <c r="L10" s="251" t="s">
        <v>60</v>
      </c>
      <c r="M10" s="251" t="s">
        <v>60</v>
      </c>
      <c r="N10" s="251" t="s">
        <v>60</v>
      </c>
      <c r="O10" s="251" t="s">
        <v>60</v>
      </c>
      <c r="P10" s="251" t="s">
        <v>60</v>
      </c>
    </row>
    <row r="11" spans="1:16" s="247" customFormat="1" ht="42" customHeight="1">
      <c r="A11" s="245">
        <v>2013</v>
      </c>
      <c r="B11" s="246">
        <f>SUM(B12:B18)</f>
        <v>40.5</v>
      </c>
      <c r="C11" s="246">
        <f>SUM(C12:C18)</f>
        <v>63.199999999999996</v>
      </c>
      <c r="D11" s="246">
        <f>SUM(D12:D18)</f>
        <v>32.44</v>
      </c>
      <c r="E11" s="246">
        <f>SUM(E12:E18)</f>
        <v>53.1</v>
      </c>
      <c r="F11" s="242">
        <v>163</v>
      </c>
      <c r="G11" s="246">
        <f>SUM(G12:G18)</f>
        <v>8.1</v>
      </c>
      <c r="H11" s="246">
        <f>SUM(H12:H18)</f>
        <v>10.100000000000001</v>
      </c>
      <c r="I11" s="246"/>
      <c r="J11" s="242">
        <v>124</v>
      </c>
      <c r="K11" s="251" t="s">
        <v>60</v>
      </c>
      <c r="L11" s="251" t="s">
        <v>60</v>
      </c>
      <c r="M11" s="251" t="s">
        <v>60</v>
      </c>
      <c r="N11" s="251" t="s">
        <v>60</v>
      </c>
      <c r="O11" s="251" t="s">
        <v>60</v>
      </c>
      <c r="P11" s="251" t="s">
        <v>60</v>
      </c>
    </row>
    <row r="12" spans="1:16" s="252" customFormat="1" ht="42" customHeight="1">
      <c r="A12" s="248" t="s">
        <v>245</v>
      </c>
      <c r="B12" s="249">
        <v>16.4</v>
      </c>
      <c r="C12" s="250">
        <v>25.5</v>
      </c>
      <c r="D12" s="244">
        <v>13</v>
      </c>
      <c r="E12" s="244">
        <v>21.3</v>
      </c>
      <c r="F12" s="243">
        <v>163</v>
      </c>
      <c r="G12" s="250">
        <v>3.4</v>
      </c>
      <c r="H12" s="250">
        <v>4.2</v>
      </c>
      <c r="I12" s="250"/>
      <c r="J12" s="243">
        <v>124</v>
      </c>
      <c r="K12" s="251" t="s">
        <v>60</v>
      </c>
      <c r="L12" s="251" t="s">
        <v>60</v>
      </c>
      <c r="M12" s="251" t="s">
        <v>60</v>
      </c>
      <c r="N12" s="251" t="s">
        <v>60</v>
      </c>
      <c r="O12" s="251" t="s">
        <v>60</v>
      </c>
      <c r="P12" s="251" t="s">
        <v>60</v>
      </c>
    </row>
    <row r="13" spans="1:16" s="252" customFormat="1" ht="42" customHeight="1">
      <c r="A13" s="248" t="s">
        <v>246</v>
      </c>
      <c r="B13" s="249">
        <v>6.1</v>
      </c>
      <c r="C13" s="250">
        <v>9.6</v>
      </c>
      <c r="D13" s="244">
        <v>4.8</v>
      </c>
      <c r="E13" s="244">
        <v>8</v>
      </c>
      <c r="F13" s="243">
        <v>163</v>
      </c>
      <c r="G13" s="250">
        <v>1.3</v>
      </c>
      <c r="H13" s="250">
        <v>1.6</v>
      </c>
      <c r="I13" s="250"/>
      <c r="J13" s="243">
        <v>124</v>
      </c>
      <c r="K13" s="251" t="s">
        <v>60</v>
      </c>
      <c r="L13" s="251" t="s">
        <v>60</v>
      </c>
      <c r="M13" s="251" t="s">
        <v>60</v>
      </c>
      <c r="N13" s="251" t="s">
        <v>60</v>
      </c>
      <c r="O13" s="251" t="s">
        <v>60</v>
      </c>
      <c r="P13" s="251" t="s">
        <v>60</v>
      </c>
    </row>
    <row r="14" spans="1:16" s="252" customFormat="1" ht="42" customHeight="1">
      <c r="A14" s="248" t="s">
        <v>247</v>
      </c>
      <c r="B14" s="249">
        <v>4</v>
      </c>
      <c r="C14" s="250">
        <v>6.4</v>
      </c>
      <c r="D14" s="244">
        <v>3.24</v>
      </c>
      <c r="E14" s="244">
        <v>5.3</v>
      </c>
      <c r="F14" s="243">
        <v>163</v>
      </c>
      <c r="G14" s="250">
        <v>0.8</v>
      </c>
      <c r="H14" s="250">
        <v>1.1</v>
      </c>
      <c r="I14" s="250"/>
      <c r="J14" s="243">
        <v>124</v>
      </c>
      <c r="K14" s="251" t="s">
        <v>60</v>
      </c>
      <c r="L14" s="251" t="s">
        <v>60</v>
      </c>
      <c r="M14" s="251" t="s">
        <v>60</v>
      </c>
      <c r="N14" s="251" t="s">
        <v>60</v>
      </c>
      <c r="O14" s="251" t="s">
        <v>60</v>
      </c>
      <c r="P14" s="251" t="s">
        <v>60</v>
      </c>
    </row>
    <row r="15" spans="1:16" s="252" customFormat="1" ht="42" customHeight="1">
      <c r="A15" s="248" t="s">
        <v>248</v>
      </c>
      <c r="B15" s="249">
        <v>8.2</v>
      </c>
      <c r="C15" s="250">
        <v>12.6</v>
      </c>
      <c r="D15" s="244">
        <v>6.5</v>
      </c>
      <c r="E15" s="244">
        <v>10.6</v>
      </c>
      <c r="F15" s="243">
        <v>163</v>
      </c>
      <c r="G15" s="250">
        <v>1.7</v>
      </c>
      <c r="H15" s="250">
        <v>2</v>
      </c>
      <c r="I15" s="250"/>
      <c r="J15" s="243">
        <v>124</v>
      </c>
      <c r="K15" s="251" t="s">
        <v>60</v>
      </c>
      <c r="L15" s="251" t="s">
        <v>60</v>
      </c>
      <c r="M15" s="251" t="s">
        <v>60</v>
      </c>
      <c r="N15" s="251" t="s">
        <v>60</v>
      </c>
      <c r="O15" s="251" t="s">
        <v>60</v>
      </c>
      <c r="P15" s="251" t="s">
        <v>60</v>
      </c>
    </row>
    <row r="16" spans="1:16" ht="42" customHeight="1">
      <c r="A16" s="248" t="s">
        <v>249</v>
      </c>
      <c r="B16" s="249">
        <v>1.9</v>
      </c>
      <c r="C16" s="250">
        <v>2.9</v>
      </c>
      <c r="D16" s="244">
        <v>1.6</v>
      </c>
      <c r="E16" s="244">
        <v>2.5</v>
      </c>
      <c r="F16" s="243">
        <v>163</v>
      </c>
      <c r="G16" s="250">
        <v>0.3</v>
      </c>
      <c r="H16" s="250">
        <v>0.4</v>
      </c>
      <c r="I16" s="250"/>
      <c r="J16" s="243">
        <v>124</v>
      </c>
      <c r="K16" s="251" t="s">
        <v>60</v>
      </c>
      <c r="L16" s="251" t="s">
        <v>60</v>
      </c>
      <c r="M16" s="251" t="s">
        <v>60</v>
      </c>
      <c r="N16" s="251" t="s">
        <v>60</v>
      </c>
      <c r="O16" s="251" t="s">
        <v>60</v>
      </c>
      <c r="P16" s="251" t="s">
        <v>60</v>
      </c>
    </row>
    <row r="17" spans="1:16" ht="42" customHeight="1">
      <c r="A17" s="248" t="s">
        <v>250</v>
      </c>
      <c r="B17" s="249">
        <v>2</v>
      </c>
      <c r="C17" s="250">
        <v>3.3</v>
      </c>
      <c r="D17" s="244">
        <v>1.7</v>
      </c>
      <c r="E17" s="244">
        <v>2.8</v>
      </c>
      <c r="F17" s="243">
        <v>163</v>
      </c>
      <c r="G17" s="250">
        <v>0.3</v>
      </c>
      <c r="H17" s="250">
        <v>0.5</v>
      </c>
      <c r="I17" s="250"/>
      <c r="J17" s="243">
        <v>124</v>
      </c>
      <c r="K17" s="251" t="s">
        <v>60</v>
      </c>
      <c r="L17" s="251" t="s">
        <v>60</v>
      </c>
      <c r="M17" s="251" t="s">
        <v>60</v>
      </c>
      <c r="N17" s="251" t="s">
        <v>60</v>
      </c>
      <c r="O17" s="251" t="s">
        <v>60</v>
      </c>
      <c r="P17" s="251" t="s">
        <v>60</v>
      </c>
    </row>
    <row r="18" spans="1:16" ht="42" customHeight="1" thickBot="1">
      <c r="A18" s="254" t="s">
        <v>251</v>
      </c>
      <c r="B18" s="479">
        <v>1.9</v>
      </c>
      <c r="C18" s="480">
        <v>2.9</v>
      </c>
      <c r="D18" s="476">
        <v>1.6</v>
      </c>
      <c r="E18" s="476">
        <v>2.6</v>
      </c>
      <c r="F18" s="475">
        <v>163</v>
      </c>
      <c r="G18" s="476">
        <v>0.3</v>
      </c>
      <c r="H18" s="480">
        <v>0.3</v>
      </c>
      <c r="I18" s="244"/>
      <c r="J18" s="475">
        <v>124</v>
      </c>
      <c r="K18" s="328" t="s">
        <v>60</v>
      </c>
      <c r="L18" s="328" t="s">
        <v>60</v>
      </c>
      <c r="M18" s="328" t="s">
        <v>60</v>
      </c>
      <c r="N18" s="328" t="s">
        <v>60</v>
      </c>
      <c r="O18" s="328" t="s">
        <v>60</v>
      </c>
      <c r="P18" s="328" t="s">
        <v>60</v>
      </c>
    </row>
    <row r="19" ht="12" customHeight="1" thickTop="1">
      <c r="A19" s="332" t="s">
        <v>252</v>
      </c>
    </row>
  </sheetData>
  <sheetProtection/>
  <mergeCells count="8">
    <mergeCell ref="E4:F4"/>
    <mergeCell ref="A1:H1"/>
    <mergeCell ref="J1:P1"/>
    <mergeCell ref="N3:P3"/>
    <mergeCell ref="B3:C3"/>
    <mergeCell ref="D3:F3"/>
    <mergeCell ref="G3:H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전성희</dc:creator>
  <cp:keywords/>
  <dc:description/>
  <cp:lastModifiedBy>smart</cp:lastModifiedBy>
  <cp:lastPrinted>2012-06-18T02:16:45Z</cp:lastPrinted>
  <dcterms:created xsi:type="dcterms:W3CDTF">1999-11-05T07:39:22Z</dcterms:created>
  <dcterms:modified xsi:type="dcterms:W3CDTF">2015-02-12T12:28:29Z</dcterms:modified>
  <cp:category/>
  <cp:version/>
  <cp:contentType/>
  <cp:contentStatus/>
</cp:coreProperties>
</file>