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-315" windowWidth="24240" windowHeight="5805" tabRatio="831" firstSheet="1" activeTab="1"/>
  </bookViews>
  <sheets>
    <sheet name="----" sheetId="1" state="veryHidden" r:id="rId1"/>
    <sheet name="1.주택 현황 및 보급률" sheetId="2" r:id="rId2"/>
    <sheet name="2.건축허가" sheetId="27" r:id="rId3"/>
    <sheet name="3.아파트건립" sheetId="7" r:id="rId4"/>
    <sheet name="4.토지거래허가" sheetId="8" r:id="rId5"/>
    <sheet name="5.토지거래현황" sheetId="9" r:id="rId6"/>
    <sheet name="6.용도지역" sheetId="12" r:id="rId7"/>
    <sheet name="7.용도지구 " sheetId="10" r:id="rId8"/>
    <sheet name="8.공원" sheetId="13" r:id="rId9"/>
    <sheet name="9.하천" sheetId="14" r:id="rId10"/>
    <sheet name="10.하천부지점용" sheetId="26" r:id="rId11"/>
    <sheet name="11.도로" sheetId="23" r:id="rId12"/>
    <sheet name="12.도로시설물" sheetId="17" r:id="rId13"/>
    <sheet name="13.교량" sheetId="18" r:id="rId14"/>
    <sheet name="14.건설장비" sheetId="19" r:id="rId15"/>
  </sheets>
  <definedNames>
    <definedName name="aaa">#REF!</definedName>
    <definedName name="HTML_CodePage" hidden="1">949</definedName>
    <definedName name="HTML_Control" localSheetId="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2">'12.도로시설물'!$A$1:$AG$12</definedName>
    <definedName name="_xlnm.Print_Area" localSheetId="5">'5.토지거래현황'!$A$1:$AJ$14</definedName>
    <definedName name="_xlnm.Print_Area" localSheetId="6">'6.용도지역'!$A$1:$AN$13</definedName>
    <definedName name="_xlnm.Print_Area" localSheetId="8">'8.공원'!$A$1:$AH$21</definedName>
    <definedName name="Z_0FB1CEA9_20DA_11D8_9C7D_00E07D8B2C4C_.wvu.PrintArea" localSheetId="2" hidden="1">#REF!</definedName>
    <definedName name="Z_0FB1CEA9_20DA_11D8_9C7D_00E07D8B2C4C_.wvu.PrintArea" hidden="1">#REF!</definedName>
    <definedName name="Z_67A18DBC_2D64_4E25_8E3C_9456A2F4F651_.wvu.PrintArea" localSheetId="6" hidden="1">'6.용도지역'!$A$1:$AB$13</definedName>
    <definedName name="Z_7E1863F6_2CC8_4542_A46B_9CE83F9C0F89_.wvu.PrintArea" localSheetId="1" hidden="1">'1.주택 현황 및 보급률'!$A$1:$J$19</definedName>
    <definedName name="Z_7E1863F6_2CC8_4542_A46B_9CE83F9C0F89_.wvu.PrintArea" localSheetId="11" hidden="1">'11.도로'!$A$1:$Y$12</definedName>
    <definedName name="Z_7E1863F6_2CC8_4542_A46B_9CE83F9C0F89_.wvu.PrintArea" localSheetId="14" hidden="1">'14.건설장비'!$A$1:$Q$8</definedName>
    <definedName name="Z_7E1863F6_2CC8_4542_A46B_9CE83F9C0F89_.wvu.PrintArea" localSheetId="5" hidden="1">'5.토지거래현황'!$A$1:$AJ$13</definedName>
    <definedName name="Z_85915F0D_788B_422A_BC8C_F794BF0333C0_.wvu.PrintArea" localSheetId="2" hidden="1">#REF!</definedName>
    <definedName name="Z_85915F0D_788B_422A_BC8C_F794BF0333C0_.wvu.PrintArea" hidden="1">#REF!</definedName>
    <definedName name="Z_9625C21C_AD26_48EF_A1CB_9CB3A24212B3_.wvu.PrintArea" localSheetId="6" hidden="1">'6.용도지역'!$A$1:$AN$13</definedName>
    <definedName name="Z_B54A1E16_66B3_484D_8617_191740EF42CA_.wvu.PrintArea" localSheetId="10" hidden="1">#REF!</definedName>
    <definedName name="Z_B54A1E16_66B3_484D_8617_191740EF42CA_.wvu.PrintArea" localSheetId="2" hidden="1">#REF!</definedName>
    <definedName name="Z_B54A1E16_66B3_484D_8617_191740EF42CA_.wvu.PrintArea" hidden="1">#REF!</definedName>
  </definedNames>
  <calcPr calcId="145621"/>
  <customWorkbookViews>
    <customWorkbookView name="1 - 기본 보기" guid="{FD9EB1CF-48FA-11D9-B3E6-0000B4A88D03}" mergeInterval="0" personalView="1" maximized="1" windowWidth="1020" windowHeight="580" tabRatio="942" activeSheetId="17"/>
    <customWorkbookView name="SEC - 기본 보기" guid="{595632D4-00AA-4848-A7B9-EA1174666206}" mergeInterval="0" personalView="1" xWindow="5" yWindow="24" windowWidth="796" windowHeight="272" tabRatio="942" activeSheetId="9" showComments="commNone"/>
    <customWorkbookView name=". - 기본 보기" guid="{BA1D97C3-20E9-11D8-9C7C-009008A0B73D}" mergeInterval="0" personalView="1" maximized="1" windowWidth="1020" windowHeight="607" tabRatio="599" activeSheetId="18" showComments="commIndAndComment"/>
    <customWorkbookView name="정보화교육장 - 기본 보기" guid="{290D2A82-3EE2-11D9-BC3A-444553540000}" mergeInterval="0" personalView="1" maximized="1" windowWidth="796" windowHeight="413" tabRatio="942" activeSheetId="12"/>
    <customWorkbookView name="장영은 - 기본 보기" guid="{54B14BE3-3ED2-11D9-9060-00E07D8C8F95}" mergeInterval="0" personalView="1" maximized="1" windowWidth="1020" windowHeight="633" tabRatio="940" activeSheetId="13"/>
    <customWorkbookView name="pc - 기본 보기" guid="{054668A9-264C-11D8-A0D3-009008A182C2}" mergeInterval="0" personalView="1" maximized="1" windowWidth="1020" windowHeight="607" tabRatio="942" activeSheetId="5"/>
    <customWorkbookView name="진안군청 - 사용자 보기" guid="{7E1863F6-2CC8-4542-A46B-9CE83F9C0F89}" mergeInterval="0" personalView="1" maximized="1" windowWidth="1020" windowHeight="597" tabRatio="942" activeSheetId="12"/>
    <customWorkbookView name="정보기획 - 기본 보기" guid="{F5066984-3ED3-11D9-A80D-00E098994FA3}" mergeInterval="0" personalView="1" maximized="1" windowWidth="973" windowHeight="615" tabRatio="942" activeSheetId="17"/>
    <customWorkbookView name="교육장 - 기본 보기" guid="{0FB1CEA7-20DA-11D8-9C7D-00E07D8B2C4C}" mergeInterval="0" personalView="1" maximized="1" windowWidth="1020" windowHeight="633" tabRatio="942" activeSheetId="15"/>
    <customWorkbookView name="Admin - 사용자 보기" guid="{67A18DBC-2D64-4E25-8E3C-9456A2F4F651}" mergeInterval="0" personalView="1" maximized="1" windowWidth="1020" windowHeight="567" tabRatio="942" activeSheetId="5"/>
    <customWorkbookView name="장미 - 기본 보기" guid="{9625C21C-AD26-48EF-A1CB-9CB3A24212B3}" mergeInterval="0" personalView="1" maximized="1" windowWidth="1004" windowHeight="585" tabRatio="942" activeSheetId="12"/>
  </customWorkbookViews>
</workbook>
</file>

<file path=xl/calcChain.xml><?xml version="1.0" encoding="utf-8"?>
<calcChain xmlns="http://schemas.openxmlformats.org/spreadsheetml/2006/main">
  <c r="K11" i="2" l="1"/>
  <c r="L12" i="27" l="1"/>
  <c r="M12" i="27"/>
  <c r="N12" i="27"/>
  <c r="O12" i="27"/>
  <c r="P12" i="27"/>
  <c r="Q12" i="27"/>
  <c r="R12" i="27"/>
  <c r="K12" i="27"/>
  <c r="E12" i="27"/>
  <c r="F12" i="27"/>
  <c r="G12" i="27"/>
  <c r="H12" i="27"/>
  <c r="I12" i="27"/>
  <c r="D12" i="27"/>
  <c r="P11" i="27" l="1"/>
  <c r="O11" i="27" s="1"/>
  <c r="G11" i="26" l="1"/>
  <c r="F11" i="26"/>
  <c r="C11" i="26"/>
  <c r="B11" i="26"/>
  <c r="C19" i="13" l="1"/>
  <c r="C13" i="13"/>
  <c r="B19" i="13"/>
  <c r="B13" i="13"/>
  <c r="L16" i="13"/>
  <c r="L13" i="13"/>
  <c r="L12" i="13"/>
  <c r="C12" i="13"/>
  <c r="K12" i="12" l="1"/>
  <c r="C11" i="18" l="1"/>
  <c r="B11" i="18"/>
  <c r="C11" i="23"/>
  <c r="D11" i="23" s="1"/>
  <c r="B11" i="23"/>
  <c r="H11" i="14" l="1"/>
  <c r="G11" i="14"/>
  <c r="F11" i="14"/>
  <c r="D11" i="14"/>
  <c r="C11" i="14"/>
  <c r="B11" i="14"/>
  <c r="K18" i="2" l="1"/>
  <c r="K17" i="2"/>
  <c r="K16" i="2"/>
  <c r="K15" i="2"/>
  <c r="K14" i="2"/>
  <c r="K13" i="2"/>
  <c r="K12" i="2"/>
  <c r="P9" i="18" l="1"/>
  <c r="O9" i="18"/>
  <c r="J9" i="18"/>
  <c r="I9" i="18"/>
  <c r="AF9" i="17"/>
  <c r="AE9" i="17"/>
  <c r="AD9" i="17"/>
  <c r="AC9" i="17"/>
  <c r="AB9" i="17"/>
  <c r="AA9" i="17"/>
  <c r="Z9" i="17"/>
  <c r="Y9" i="17"/>
  <c r="X9" i="17"/>
  <c r="W9" i="17"/>
  <c r="V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M9" i="23"/>
  <c r="L9" i="23"/>
  <c r="AF9" i="10"/>
  <c r="AC9" i="10"/>
  <c r="Z9" i="10"/>
  <c r="Y9" i="10"/>
  <c r="X9" i="10"/>
  <c r="W9" i="10"/>
  <c r="V9" i="10"/>
  <c r="T9" i="10"/>
  <c r="S9" i="10"/>
  <c r="R9" i="10"/>
  <c r="Q9" i="10"/>
  <c r="P9" i="10"/>
  <c r="O9" i="10"/>
  <c r="N9" i="10"/>
  <c r="M9" i="10"/>
  <c r="L9" i="10"/>
  <c r="J9" i="10"/>
  <c r="I9" i="10"/>
  <c r="H9" i="10"/>
  <c r="G9" i="10"/>
  <c r="F9" i="10"/>
  <c r="E9" i="10"/>
  <c r="D9" i="10"/>
  <c r="C9" i="10"/>
  <c r="N11" i="12"/>
  <c r="B11" i="12"/>
  <c r="AL10" i="12"/>
  <c r="AF10" i="12"/>
  <c r="Y10" i="12"/>
  <c r="X10" i="12"/>
  <c r="U10" i="12"/>
  <c r="T10" i="12"/>
  <c r="R10" i="12"/>
  <c r="N10" i="12"/>
  <c r="J10" i="12"/>
  <c r="I10" i="12"/>
  <c r="H10" i="12"/>
  <c r="AA9" i="12"/>
  <c r="Y9" i="12"/>
  <c r="X9" i="12"/>
  <c r="U9" i="12"/>
  <c r="T9" i="12"/>
  <c r="R9" i="12"/>
  <c r="N9" i="12"/>
  <c r="J9" i="12"/>
  <c r="I9" i="12"/>
  <c r="H9" i="12"/>
  <c r="AA8" i="12"/>
  <c r="Y8" i="12"/>
  <c r="X8" i="12"/>
  <c r="U8" i="12"/>
  <c r="T8" i="12"/>
  <c r="R8" i="12"/>
  <c r="N8" i="12"/>
  <c r="J8" i="12"/>
  <c r="I8" i="12"/>
  <c r="H8" i="12"/>
  <c r="B10" i="19"/>
  <c r="B10" i="9"/>
  <c r="C8" i="9"/>
  <c r="B8" i="9"/>
  <c r="AG8" i="10" l="1"/>
  <c r="AE8" i="10"/>
  <c r="AG7" i="10"/>
  <c r="AE7" i="10"/>
  <c r="B7" i="10"/>
</calcChain>
</file>

<file path=xl/sharedStrings.xml><?xml version="1.0" encoding="utf-8"?>
<sst xmlns="http://schemas.openxmlformats.org/spreadsheetml/2006/main" count="1965" uniqueCount="595">
  <si>
    <t>단위 :  ㎞</t>
  </si>
  <si>
    <t>Unit : ㎞</t>
  </si>
  <si>
    <t>하천수 (개소)</t>
  </si>
  <si>
    <t>총   연   장</t>
  </si>
  <si>
    <t>요   개   수</t>
  </si>
  <si>
    <t>기   개   수</t>
  </si>
  <si>
    <t>미   개   수</t>
  </si>
  <si>
    <t>개  수   율(%)</t>
  </si>
  <si>
    <t>단위 : ㎡, 천원</t>
  </si>
  <si>
    <t>건       수</t>
  </si>
  <si>
    <t>징    수</t>
  </si>
  <si>
    <t>지  하  차  도</t>
  </si>
  <si>
    <t>고  가  도  로</t>
  </si>
  <si>
    <t>개 소</t>
  </si>
  <si>
    <t>연 장</t>
  </si>
  <si>
    <t>면 적</t>
  </si>
  <si>
    <t>단위 : 대</t>
  </si>
  <si>
    <t>합    계</t>
  </si>
  <si>
    <t>기 중 기</t>
  </si>
  <si>
    <t>로 울 러</t>
  </si>
  <si>
    <t>콘  크  리  트        Concrete</t>
  </si>
  <si>
    <t>펌   프</t>
  </si>
  <si>
    <t>아스팔트        Asphalt</t>
  </si>
  <si>
    <t>항타 및 항발기</t>
  </si>
  <si>
    <t>단독주택</t>
  </si>
  <si>
    <t>Detached</t>
  </si>
  <si>
    <t>Total</t>
  </si>
  <si>
    <t>dwelling</t>
  </si>
  <si>
    <t>연   별</t>
  </si>
  <si>
    <t>Others</t>
  </si>
  <si>
    <t>동  수</t>
  </si>
  <si>
    <t>연면적</t>
  </si>
  <si>
    <t>Building</t>
  </si>
  <si>
    <t>건수</t>
  </si>
  <si>
    <t>면적</t>
  </si>
  <si>
    <t>도립공원</t>
  </si>
  <si>
    <t>어린이공원</t>
  </si>
  <si>
    <t>근린공원</t>
  </si>
  <si>
    <t>체육공원</t>
  </si>
  <si>
    <t xml:space="preserve"> Total</t>
  </si>
  <si>
    <t>Neighbour hood</t>
  </si>
  <si>
    <t>개소</t>
  </si>
  <si>
    <t>Area</t>
  </si>
  <si>
    <t>Rate of improved</t>
  </si>
  <si>
    <t>Collection of</t>
  </si>
  <si>
    <t>gravel and sand</t>
  </si>
  <si>
    <t>Collected</t>
  </si>
  <si>
    <t>고속도로</t>
  </si>
  <si>
    <t>포장율</t>
  </si>
  <si>
    <t>Length</t>
  </si>
  <si>
    <t>불도우저</t>
  </si>
  <si>
    <t>굴삭기</t>
  </si>
  <si>
    <t>로우더</t>
  </si>
  <si>
    <t>지게차</t>
  </si>
  <si>
    <t>스크레이퍼</t>
  </si>
  <si>
    <t>덤프트럭</t>
  </si>
  <si>
    <t>배칭프렌트</t>
  </si>
  <si>
    <t>살포기</t>
  </si>
  <si>
    <t>믹서트럭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</si>
  <si>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</si>
  <si>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</si>
  <si>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</si>
  <si>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</si>
  <si>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</si>
  <si>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</si>
  <si>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</si>
  <si>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믹싱프랜트</t>
  </si>
  <si>
    <t>Road</t>
  </si>
  <si>
    <t>Machine</t>
  </si>
  <si>
    <t>합             계               Total</t>
  </si>
  <si>
    <t>합      계</t>
  </si>
  <si>
    <t>연     별</t>
  </si>
  <si>
    <t>기      타</t>
  </si>
  <si>
    <t>단위 : 건, 천㎡</t>
  </si>
  <si>
    <t>Eup Myeon</t>
  </si>
  <si>
    <t>도      시      공      원     조     성</t>
  </si>
  <si>
    <t>-</t>
  </si>
  <si>
    <t>Housing</t>
  </si>
  <si>
    <t>supply rate</t>
  </si>
  <si>
    <t>생산</t>
  </si>
  <si>
    <t>Agricultural</t>
  </si>
  <si>
    <t>자연</t>
  </si>
  <si>
    <t>Natural</t>
  </si>
  <si>
    <t>area</t>
  </si>
  <si>
    <t>1. 주택 현황 및 보급률</t>
    <phoneticPr fontId="14" type="noConversion"/>
  </si>
  <si>
    <t>TYPE OF HOUSING UNITS AND HOUSING SUPPLY RATE</t>
    <phoneticPr fontId="14" type="noConversion"/>
  </si>
  <si>
    <t>단위  :  가구, 호</t>
    <phoneticPr fontId="13" type="noConversion"/>
  </si>
  <si>
    <t>Unit : households, house</t>
    <phoneticPr fontId="13" type="noConversion"/>
  </si>
  <si>
    <t>연   별</t>
    <phoneticPr fontId="13" type="noConversion"/>
  </si>
  <si>
    <t>일반가구수</t>
    <phoneticPr fontId="14" type="noConversion"/>
  </si>
  <si>
    <t>주    택    수</t>
    <phoneticPr fontId="13" type="noConversion"/>
  </si>
  <si>
    <t>Number of house by type of housing unit</t>
    <phoneticPr fontId="14" type="noConversion"/>
  </si>
  <si>
    <t>주택보급률(%)</t>
    <phoneticPr fontId="14" type="noConversion"/>
  </si>
  <si>
    <t>읍면별</t>
    <phoneticPr fontId="13" type="noConversion"/>
  </si>
  <si>
    <t>아파트</t>
    <phoneticPr fontId="13" type="noConversion"/>
  </si>
  <si>
    <t xml:space="preserve">연립주택  </t>
    <phoneticPr fontId="14" type="noConversion"/>
  </si>
  <si>
    <t xml:space="preserve">다세대주택 </t>
    <phoneticPr fontId="14" type="noConversion"/>
  </si>
  <si>
    <t>비거주용건물내주택</t>
    <phoneticPr fontId="13" type="noConversion"/>
  </si>
  <si>
    <t>Year &amp;</t>
    <phoneticPr fontId="13" type="noConversion"/>
  </si>
  <si>
    <t>No. of general</t>
    <phoneticPr fontId="13" type="noConversion"/>
  </si>
  <si>
    <t>다가구주택</t>
    <phoneticPr fontId="13" type="noConversion"/>
  </si>
  <si>
    <t xml:space="preserve">Apartment units  </t>
    <phoneticPr fontId="13" type="noConversion"/>
  </si>
  <si>
    <t>House within</t>
    <phoneticPr fontId="13" type="noConversion"/>
  </si>
  <si>
    <t>Households</t>
    <phoneticPr fontId="14" type="noConversion"/>
  </si>
  <si>
    <t>Multi family house</t>
    <phoneticPr fontId="13" type="noConversion"/>
  </si>
  <si>
    <t>Apartment</t>
    <phoneticPr fontId="13" type="noConversion"/>
  </si>
  <si>
    <t>Rowhouses</t>
    <phoneticPr fontId="14" type="noConversion"/>
  </si>
  <si>
    <t>in a private house</t>
    <phoneticPr fontId="13" type="noConversion"/>
  </si>
  <si>
    <t>commercial building</t>
    <phoneticPr fontId="13" type="noConversion"/>
  </si>
  <si>
    <t>(B)/(A)*100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</si>
  <si>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</si>
  <si>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</si>
  <si>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</si>
  <si>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</si>
  <si>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</si>
  <si>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</si>
  <si>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</si>
  <si>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</si>
  <si>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민원과</t>
    <phoneticPr fontId="14" type="noConversion"/>
  </si>
  <si>
    <t>1) 참고사항 : 국토해양부 새로운 산정방식 적용, 주택수는 2010년도 인구주택총조사 결과를 근거로 하였으며, 다가구주택수는 국토부 주택보급률 발표자료 주택수에서 인구주택총조사 주택수를 제외하여 산출한 숫자임.</t>
    <phoneticPr fontId="13" type="noConversion"/>
  </si>
  <si>
    <t>3. 아 파 트 건 립</t>
    <phoneticPr fontId="14" type="noConversion"/>
  </si>
  <si>
    <t>CONSTRUCTION OF APARTMENT</t>
    <phoneticPr fontId="14" type="noConversion"/>
  </si>
  <si>
    <t>단위 : 개수</t>
    <phoneticPr fontId="14" type="noConversion"/>
  </si>
  <si>
    <t>Unit : number</t>
    <phoneticPr fontId="13" type="noConversion"/>
  </si>
  <si>
    <t>규  모  별  주 택 수    House by size</t>
    <phoneticPr fontId="13" type="noConversion"/>
  </si>
  <si>
    <t>층  수  별 주 택 수   House by floor number</t>
    <phoneticPr fontId="14" type="noConversion"/>
  </si>
  <si>
    <t>주택수</t>
    <phoneticPr fontId="14" type="noConversion"/>
  </si>
  <si>
    <t>40㎡</t>
    <phoneticPr fontId="14" type="noConversion"/>
  </si>
  <si>
    <t>40㎡∼</t>
    <phoneticPr fontId="14" type="noConversion"/>
  </si>
  <si>
    <t>60㎡∼</t>
    <phoneticPr fontId="14" type="noConversion"/>
  </si>
  <si>
    <t>85㎡∼</t>
    <phoneticPr fontId="14" type="noConversion"/>
  </si>
  <si>
    <t>135㎡∼</t>
    <phoneticPr fontId="14" type="noConversion"/>
  </si>
  <si>
    <t>5층이하 Floor or Less</t>
    <phoneticPr fontId="14" type="noConversion"/>
  </si>
  <si>
    <t>6-10층</t>
    <phoneticPr fontId="14" type="noConversion"/>
  </si>
  <si>
    <t>11-20층</t>
    <phoneticPr fontId="14" type="noConversion"/>
  </si>
  <si>
    <t>21층이상 Floor or higher</t>
    <phoneticPr fontId="14" type="noConversion"/>
  </si>
  <si>
    <t xml:space="preserve"> Number of</t>
    <phoneticPr fontId="13" type="noConversion"/>
  </si>
  <si>
    <t>동수</t>
    <phoneticPr fontId="14" type="noConversion"/>
  </si>
  <si>
    <t>Houses</t>
    <phoneticPr fontId="13" type="noConversion"/>
  </si>
  <si>
    <t>이하</t>
    <phoneticPr fontId="13" type="noConversion"/>
  </si>
  <si>
    <t>60㎡이하</t>
    <phoneticPr fontId="14" type="noConversion"/>
  </si>
  <si>
    <t>85㎡이하</t>
    <phoneticPr fontId="14" type="noConversion"/>
  </si>
  <si>
    <t>135㎡이하</t>
    <phoneticPr fontId="14" type="noConversion"/>
  </si>
  <si>
    <t>초과</t>
    <phoneticPr fontId="14" type="noConversion"/>
  </si>
  <si>
    <t>Building</t>
    <phoneticPr fontId="14" type="noConversion"/>
  </si>
  <si>
    <t>Household</t>
    <phoneticPr fontId="14" type="noConversion"/>
  </si>
  <si>
    <t>4. 토 지 거 래 허 가</t>
    <phoneticPr fontId="14" type="noConversion"/>
  </si>
  <si>
    <t>PERMITS FOR LAND TRANSACTION</t>
    <phoneticPr fontId="14" type="noConversion"/>
  </si>
  <si>
    <t>Unit : case, 1000 ㎡</t>
    <phoneticPr fontId="13" type="noConversion"/>
  </si>
  <si>
    <t>합    계</t>
    <phoneticPr fontId="14" type="noConversion"/>
  </si>
  <si>
    <t xml:space="preserve">                                     허     가 </t>
    <phoneticPr fontId="14" type="noConversion"/>
  </si>
  <si>
    <t>불 허 가 내 용   Non-permitted contents</t>
    <phoneticPr fontId="13" type="noConversion"/>
  </si>
  <si>
    <t>Permit</t>
    <phoneticPr fontId="14" type="noConversion"/>
  </si>
  <si>
    <t>계   Total</t>
    <phoneticPr fontId="13" type="noConversion"/>
  </si>
  <si>
    <t>이용목적   Land use</t>
    <phoneticPr fontId="13" type="noConversion"/>
  </si>
  <si>
    <t>기   타   other</t>
    <phoneticPr fontId="13" type="noConversion"/>
  </si>
  <si>
    <t>건 수</t>
    <phoneticPr fontId="14" type="noConversion"/>
  </si>
  <si>
    <t>면 적</t>
    <phoneticPr fontId="14" type="noConversion"/>
  </si>
  <si>
    <t>Cases</t>
    <phoneticPr fontId="14" type="noConversion"/>
  </si>
  <si>
    <t>Area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</si>
  <si>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</si>
  <si>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</si>
  <si>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</si>
  <si>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</si>
  <si>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</si>
  <si>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</si>
  <si>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</si>
  <si>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-</t>
    <phoneticPr fontId="13" type="noConversion"/>
  </si>
  <si>
    <t>자료 : 민원과</t>
    <phoneticPr fontId="14" type="noConversion"/>
  </si>
  <si>
    <t>5. 토 지 거 래 현 황</t>
    <phoneticPr fontId="14" type="noConversion"/>
  </si>
  <si>
    <t>LAND TRANSACTIONS BY USE AND PURPOSE</t>
    <phoneticPr fontId="14" type="noConversion"/>
  </si>
  <si>
    <t>토 지 거 래 현 황(속)</t>
    <phoneticPr fontId="14" type="noConversion"/>
  </si>
  <si>
    <t>LAND TRANSACTIONS BY USE PURPOSE(Cont'd)</t>
    <phoneticPr fontId="14" type="noConversion"/>
  </si>
  <si>
    <t>단위 : 필지수, 천㎡</t>
    <phoneticPr fontId="13" type="noConversion"/>
  </si>
  <si>
    <t>Unit : parcel, 1000 ㎡</t>
    <phoneticPr fontId="13" type="noConversion"/>
  </si>
  <si>
    <t>합    계
Total</t>
    <phoneticPr fontId="14" type="noConversion"/>
  </si>
  <si>
    <t>용  도  지  역  별     By use</t>
    <phoneticPr fontId="14" type="noConversion"/>
  </si>
  <si>
    <t>용  도  지  역  별     By use</t>
    <phoneticPr fontId="13" type="noConversion"/>
  </si>
  <si>
    <t>용  도  지  역  별</t>
    <phoneticPr fontId="13" type="noConversion"/>
  </si>
  <si>
    <t>지    목    별     By purpose</t>
    <phoneticPr fontId="14" type="noConversion"/>
  </si>
  <si>
    <t>도 시 계 획구 역 내   Subject to urban planning zone</t>
    <phoneticPr fontId="13" type="noConversion"/>
  </si>
  <si>
    <t>도 시 계 획구 역 내   Subject to urban planning zone</t>
    <phoneticPr fontId="14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</si>
  <si>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13" type="noConversion"/>
  </si>
  <si>
    <t>농림지역
Agricultural &amp;
Forest Area</t>
    <phoneticPr fontId="13" type="noConversion"/>
  </si>
  <si>
    <t>자연환경보전지역
Natural
Environment
Preservation Area</t>
    <phoneticPr fontId="13" type="noConversion"/>
  </si>
  <si>
    <t>전
Dry paddy</t>
    <phoneticPr fontId="13" type="noConversion"/>
  </si>
  <si>
    <t>답
Rice paddy</t>
    <phoneticPr fontId="13" type="noConversion"/>
  </si>
  <si>
    <t>대  지
Building land</t>
    <phoneticPr fontId="13" type="noConversion"/>
  </si>
  <si>
    <t>임  야
Forest land</t>
    <phoneticPr fontId="13" type="noConversion"/>
  </si>
  <si>
    <t>공장용지
Site for factory</t>
    <phoneticPr fontId="13" type="noConversion"/>
  </si>
  <si>
    <t>기  타
Others</t>
    <phoneticPr fontId="13" type="noConversion"/>
  </si>
  <si>
    <t>주거지역
Residention</t>
    <phoneticPr fontId="14" type="noConversion"/>
  </si>
  <si>
    <t>상업지역
Commerical Area</t>
    <phoneticPr fontId="14" type="noConversion"/>
  </si>
  <si>
    <t>공업지역
Industry Area</t>
    <phoneticPr fontId="14" type="noConversion"/>
  </si>
  <si>
    <t>녹지지역
Green Belt</t>
    <phoneticPr fontId="14" type="noConversion"/>
  </si>
  <si>
    <t>개발제한구역
Areas of restricted
development</t>
    <phoneticPr fontId="14" type="noConversion"/>
  </si>
  <si>
    <t>용도미지정구역
N0n-designated Area</t>
    <phoneticPr fontId="14" type="noConversion"/>
  </si>
  <si>
    <t>필지수</t>
    <phoneticPr fontId="14" type="noConversion"/>
  </si>
  <si>
    <t>면  적</t>
    <phoneticPr fontId="14" type="noConversion"/>
  </si>
  <si>
    <t>면적</t>
    <phoneticPr fontId="14" type="noConversion"/>
  </si>
  <si>
    <t xml:space="preserve"> </t>
    <phoneticPr fontId="13" type="noConversion"/>
  </si>
  <si>
    <t>주 : 1) 2003년 6월 이전은 '준도시'와 '준종림'의 합계임</t>
    <phoneticPr fontId="13" type="noConversion"/>
  </si>
  <si>
    <t>14. 건 설 장 비</t>
    <phoneticPr fontId="14" type="noConversion"/>
  </si>
  <si>
    <t>CONSTRUCTION MACHINERY AND EQUIPMENTS</t>
    <phoneticPr fontId="13" type="noConversion"/>
  </si>
  <si>
    <t>Unit : each</t>
    <phoneticPr fontId="13" type="noConversion"/>
  </si>
  <si>
    <t>모터</t>
    <phoneticPr fontId="13" type="noConversion"/>
  </si>
  <si>
    <t>그레이더</t>
    <phoneticPr fontId="13" type="noConversion"/>
  </si>
  <si>
    <t>피니셔</t>
    <phoneticPr fontId="13" type="noConversion"/>
  </si>
  <si>
    <t>Year</t>
    <phoneticPr fontId="13" type="noConversion"/>
  </si>
  <si>
    <t>Motor</t>
    <phoneticPr fontId="13" type="noConversion"/>
  </si>
  <si>
    <t>Bulldozers</t>
    <phoneticPr fontId="13" type="noConversion"/>
  </si>
  <si>
    <t>Excavators</t>
    <phoneticPr fontId="13" type="noConversion"/>
  </si>
  <si>
    <t>Loaders</t>
    <phoneticPr fontId="13" type="noConversion"/>
  </si>
  <si>
    <t>Forklifts</t>
    <phoneticPr fontId="13" type="noConversion"/>
  </si>
  <si>
    <t>Scrapers</t>
    <phoneticPr fontId="13" type="noConversion"/>
  </si>
  <si>
    <t>Dump trucks</t>
    <phoneticPr fontId="13" type="noConversion"/>
  </si>
  <si>
    <t>Cranes</t>
    <phoneticPr fontId="13" type="noConversion"/>
  </si>
  <si>
    <t>Graders</t>
    <phoneticPr fontId="13" type="noConversion"/>
  </si>
  <si>
    <t>Rollers</t>
    <phoneticPr fontId="13" type="noConversion"/>
  </si>
  <si>
    <t>Plant</t>
    <phoneticPr fontId="13" type="noConversion"/>
  </si>
  <si>
    <t>Finishers</t>
    <phoneticPr fontId="13" type="noConversion"/>
  </si>
  <si>
    <t>Distributors</t>
    <phoneticPr fontId="13" type="noConversion"/>
  </si>
  <si>
    <t>Mixer trucks</t>
    <phoneticPr fontId="13" type="noConversion"/>
  </si>
  <si>
    <t>Pumps</t>
    <phoneticPr fontId="13" type="noConversion"/>
  </si>
  <si>
    <t>-</t>
    <phoneticPr fontId="13" type="noConversion"/>
  </si>
  <si>
    <t>Year</t>
    <phoneticPr fontId="13" type="noConversion"/>
  </si>
  <si>
    <t>Aggregate</t>
    <phoneticPr fontId="13" type="noConversion"/>
  </si>
  <si>
    <t>Borning</t>
    <phoneticPr fontId="13" type="noConversion"/>
  </si>
  <si>
    <t>Gravel</t>
    <phoneticPr fontId="13" type="noConversion"/>
  </si>
  <si>
    <t>Mixing plants</t>
    <phoneticPr fontId="13" type="noConversion"/>
  </si>
  <si>
    <t>Finishers</t>
    <phoneticPr fontId="13" type="noConversion"/>
  </si>
  <si>
    <t>Distributors</t>
    <phoneticPr fontId="13" type="noConversion"/>
  </si>
  <si>
    <t>distributors</t>
    <phoneticPr fontId="13" type="noConversion"/>
  </si>
  <si>
    <t>Crushers</t>
    <phoneticPr fontId="13" type="noConversion"/>
  </si>
  <si>
    <t>Compressors</t>
    <phoneticPr fontId="13" type="noConversion"/>
  </si>
  <si>
    <t>collectors</t>
    <phoneticPr fontId="13" type="noConversion"/>
  </si>
  <si>
    <t>Dredgers</t>
    <phoneticPr fontId="13" type="noConversion"/>
  </si>
  <si>
    <t>stabilizers</t>
    <phoneticPr fontId="13" type="noConversion"/>
  </si>
  <si>
    <t>Rock drills</t>
    <phoneticPr fontId="13" type="noConversion"/>
  </si>
  <si>
    <t>Others</t>
    <phoneticPr fontId="13" type="noConversion"/>
  </si>
  <si>
    <t>6.  용 도 지 역</t>
    <phoneticPr fontId="14" type="noConversion"/>
  </si>
  <si>
    <t>SPECIFIC  USE  AREA</t>
    <phoneticPr fontId="14" type="noConversion"/>
  </si>
  <si>
    <t>용 도 지 역(속1)</t>
    <phoneticPr fontId="14" type="noConversion"/>
  </si>
  <si>
    <t>SPECIFIC  USE  AREA(Cont'd 1)</t>
    <phoneticPr fontId="14" type="noConversion"/>
  </si>
  <si>
    <t>용 도 지 역(속2)</t>
    <phoneticPr fontId="14" type="noConversion"/>
  </si>
  <si>
    <t>SPECIFIC  USE  AREA(Cont'd 2)</t>
    <phoneticPr fontId="14" type="noConversion"/>
  </si>
  <si>
    <t>단위 : 명,  ㎢</t>
    <phoneticPr fontId="13" type="noConversion"/>
  </si>
  <si>
    <t>Unit : person,  ㎢</t>
    <phoneticPr fontId="14" type="noConversion"/>
  </si>
  <si>
    <t xml:space="preserve">                            Unit : person,  ㎢</t>
    <phoneticPr fontId="14" type="noConversion"/>
  </si>
  <si>
    <t>인   구  Population</t>
    <phoneticPr fontId="14" type="noConversion"/>
  </si>
  <si>
    <t>용도지역</t>
    <phoneticPr fontId="13" type="noConversion"/>
  </si>
  <si>
    <t>도시지역</t>
    <phoneticPr fontId="13" type="noConversion"/>
  </si>
  <si>
    <t>도    시    지    역        Urban of area</t>
    <phoneticPr fontId="14" type="noConversion"/>
  </si>
  <si>
    <t>도    시    지    역        Urban of area</t>
    <phoneticPr fontId="13" type="noConversion"/>
  </si>
  <si>
    <t>도 시 지 역   Urban of area</t>
    <phoneticPr fontId="13" type="noConversion"/>
  </si>
  <si>
    <t>미지정
undesignated</t>
    <phoneticPr fontId="13" type="noConversion"/>
  </si>
  <si>
    <t>비 도 시 지 역</t>
    <phoneticPr fontId="13" type="noConversion"/>
  </si>
  <si>
    <t>비    도    시    지    역         Rural area</t>
    <phoneticPr fontId="13" type="noConversion"/>
  </si>
  <si>
    <t>합   계</t>
    <phoneticPr fontId="14" type="noConversion"/>
  </si>
  <si>
    <t>도시지역인구</t>
    <phoneticPr fontId="14" type="noConversion"/>
  </si>
  <si>
    <t>비도시지역인구</t>
    <phoneticPr fontId="14" type="noConversion"/>
  </si>
  <si>
    <t>총합계</t>
    <phoneticPr fontId="14" type="noConversion"/>
  </si>
  <si>
    <t>주  거  지  역        Residential zone</t>
    <phoneticPr fontId="14" type="noConversion"/>
  </si>
  <si>
    <t>준주거지역</t>
    <phoneticPr fontId="14" type="noConversion"/>
  </si>
  <si>
    <t>상   업   지   역     Commercial zone</t>
    <phoneticPr fontId="14" type="noConversion"/>
  </si>
  <si>
    <t>공  업  지  역  Industrial zone</t>
    <phoneticPr fontId="14" type="noConversion"/>
  </si>
  <si>
    <t>녹 지 지 역   Green belt</t>
    <phoneticPr fontId="14" type="noConversion"/>
  </si>
  <si>
    <t>합      계(A)</t>
    <phoneticPr fontId="13" type="noConversion"/>
  </si>
  <si>
    <t>계획관리지역</t>
    <phoneticPr fontId="13" type="noConversion"/>
  </si>
  <si>
    <t>생산관리지역</t>
    <phoneticPr fontId="13" type="noConversion"/>
  </si>
  <si>
    <t>보전관리지역</t>
    <phoneticPr fontId="13" type="noConversion"/>
  </si>
  <si>
    <t>미세분지역</t>
    <phoneticPr fontId="13" type="noConversion"/>
  </si>
  <si>
    <t>농림지역</t>
    <phoneticPr fontId="13" type="noConversion"/>
  </si>
  <si>
    <t>자연환경보전지역(B)</t>
    <phoneticPr fontId="13" type="noConversion"/>
  </si>
  <si>
    <t>전용주거지역 Residential zone</t>
    <phoneticPr fontId="14" type="noConversion"/>
  </si>
  <si>
    <t>일반주거지역 General residential</t>
    <phoneticPr fontId="13" type="noConversion"/>
  </si>
  <si>
    <t>소   계</t>
    <phoneticPr fontId="14" type="noConversion"/>
  </si>
  <si>
    <t>중심</t>
    <phoneticPr fontId="14" type="noConversion"/>
  </si>
  <si>
    <t>일반</t>
    <phoneticPr fontId="14" type="noConversion"/>
  </si>
  <si>
    <t>근린</t>
    <phoneticPr fontId="14" type="noConversion"/>
  </si>
  <si>
    <t>유통</t>
    <phoneticPr fontId="14" type="noConversion"/>
  </si>
  <si>
    <t>소 계</t>
    <phoneticPr fontId="14" type="noConversion"/>
  </si>
  <si>
    <t>전용</t>
    <phoneticPr fontId="14" type="noConversion"/>
  </si>
  <si>
    <t>일반</t>
    <phoneticPr fontId="13" type="noConversion"/>
  </si>
  <si>
    <t>준공업</t>
    <phoneticPr fontId="13" type="noConversion"/>
  </si>
  <si>
    <t>보전</t>
    <phoneticPr fontId="14" type="noConversion"/>
  </si>
  <si>
    <t xml:space="preserve">Natural Environment Preservation  </t>
    <phoneticPr fontId="14" type="noConversion"/>
  </si>
  <si>
    <t>Specific Use Area</t>
    <phoneticPr fontId="14" type="noConversion"/>
  </si>
  <si>
    <t>소  계</t>
    <phoneticPr fontId="14" type="noConversion"/>
  </si>
  <si>
    <t>제1종전용</t>
    <phoneticPr fontId="13" type="noConversion"/>
  </si>
  <si>
    <t>제2종전용</t>
    <phoneticPr fontId="14" type="noConversion"/>
  </si>
  <si>
    <t>소  계</t>
    <phoneticPr fontId="13" type="noConversion"/>
  </si>
  <si>
    <t>제1종일반</t>
    <phoneticPr fontId="13" type="noConversion"/>
  </si>
  <si>
    <t>제2종일반</t>
    <phoneticPr fontId="13" type="noConversion"/>
  </si>
  <si>
    <t>제3종일반</t>
    <phoneticPr fontId="13" type="noConversion"/>
  </si>
  <si>
    <t>Semi-</t>
    <phoneticPr fontId="13" type="noConversion"/>
  </si>
  <si>
    <t>Plan</t>
    <phoneticPr fontId="13" type="noConversion"/>
  </si>
  <si>
    <t>Production</t>
    <phoneticPr fontId="14" type="noConversion"/>
  </si>
  <si>
    <t>Preservationed</t>
    <phoneticPr fontId="14" type="noConversion"/>
  </si>
  <si>
    <t>Agricultural  &amp;</t>
    <phoneticPr fontId="14" type="noConversion"/>
  </si>
  <si>
    <t>지정비율(B/A)*100</t>
    <phoneticPr fontId="13" type="noConversion"/>
  </si>
  <si>
    <t>Total</t>
    <phoneticPr fontId="14" type="noConversion"/>
  </si>
  <si>
    <t>Urban</t>
    <phoneticPr fontId="14" type="noConversion"/>
  </si>
  <si>
    <t>Rural</t>
    <phoneticPr fontId="14" type="noConversion"/>
  </si>
  <si>
    <t>Grand Total</t>
    <phoneticPr fontId="14" type="noConversion"/>
  </si>
  <si>
    <t>Sub-total</t>
    <phoneticPr fontId="14" type="noConversion"/>
  </si>
  <si>
    <t>1st Exclusive</t>
    <phoneticPr fontId="13" type="noConversion"/>
  </si>
  <si>
    <t>2st Exclusive</t>
    <phoneticPr fontId="13" type="noConversion"/>
  </si>
  <si>
    <t>Sub-total</t>
    <phoneticPr fontId="13" type="noConversion"/>
  </si>
  <si>
    <t>1st General</t>
    <phoneticPr fontId="13" type="noConversion"/>
  </si>
  <si>
    <t>2st General</t>
    <phoneticPr fontId="13" type="noConversion"/>
  </si>
  <si>
    <t>3st General</t>
    <phoneticPr fontId="13" type="noConversion"/>
  </si>
  <si>
    <t>residential</t>
    <phoneticPr fontId="14" type="noConversion"/>
  </si>
  <si>
    <t>Central</t>
    <phoneticPr fontId="14" type="noConversion"/>
  </si>
  <si>
    <t>General</t>
    <phoneticPr fontId="14" type="noConversion"/>
  </si>
  <si>
    <t>Neighborhood</t>
    <phoneticPr fontId="13" type="noConversion"/>
  </si>
  <si>
    <t>Distributional</t>
    <phoneticPr fontId="13" type="noConversion"/>
  </si>
  <si>
    <t>Exclusive</t>
    <phoneticPr fontId="14" type="noConversion"/>
  </si>
  <si>
    <t>Mixed</t>
    <phoneticPr fontId="14" type="noConversion"/>
  </si>
  <si>
    <t>Preserved</t>
    <phoneticPr fontId="14" type="noConversion"/>
  </si>
  <si>
    <t>Toral</t>
    <phoneticPr fontId="13" type="noConversion"/>
  </si>
  <si>
    <t>Management area</t>
    <phoneticPr fontId="13" type="noConversion"/>
  </si>
  <si>
    <t>Forest  area</t>
    <phoneticPr fontId="14" type="noConversion"/>
  </si>
  <si>
    <t>Designation rate</t>
    <phoneticPr fontId="13" type="noConversion"/>
  </si>
  <si>
    <t>자료 : 건설경제과</t>
    <phoneticPr fontId="14" type="noConversion"/>
  </si>
  <si>
    <t>자료: 건설경제과</t>
    <phoneticPr fontId="13" type="noConversion"/>
  </si>
  <si>
    <t>7. 용 도 지 구</t>
    <phoneticPr fontId="14" type="noConversion"/>
  </si>
  <si>
    <t>LAND BY PURPOSE</t>
    <phoneticPr fontId="14" type="noConversion"/>
  </si>
  <si>
    <t>용 도 지 구(속)</t>
    <phoneticPr fontId="14" type="noConversion"/>
  </si>
  <si>
    <t>LAND BY PURPOSE(Cont'd)</t>
    <phoneticPr fontId="14" type="noConversion"/>
  </si>
  <si>
    <t>단위 : ㎢</t>
    <phoneticPr fontId="14" type="noConversion"/>
  </si>
  <si>
    <t>Unit: ㎢</t>
    <phoneticPr fontId="14" type="noConversion"/>
  </si>
  <si>
    <t>합  계</t>
    <phoneticPr fontId="14" type="noConversion"/>
  </si>
  <si>
    <t>경관지구 Scenery</t>
    <phoneticPr fontId="14" type="noConversion"/>
  </si>
  <si>
    <t>미관지구    Landscape</t>
    <phoneticPr fontId="14" type="noConversion"/>
  </si>
  <si>
    <t>고도지구 Height</t>
    <phoneticPr fontId="14" type="noConversion"/>
  </si>
  <si>
    <t>방화지구</t>
    <phoneticPr fontId="14" type="noConversion"/>
  </si>
  <si>
    <t>방재지구</t>
    <phoneticPr fontId="14" type="noConversion"/>
  </si>
  <si>
    <t>보존지구 Reservation</t>
    <phoneticPr fontId="14" type="noConversion"/>
  </si>
  <si>
    <t>시설보호지구 Protection of facilities</t>
    <phoneticPr fontId="14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</si>
  <si>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14" type="noConversion"/>
  </si>
  <si>
    <t xml:space="preserve"> 개발진흥지구 Development Promotion</t>
    <phoneticPr fontId="14" type="noConversion"/>
  </si>
  <si>
    <t>특정용도</t>
    <phoneticPr fontId="14" type="noConversion"/>
  </si>
  <si>
    <t>기타</t>
    <phoneticPr fontId="14" type="noConversion"/>
  </si>
  <si>
    <t>소계</t>
    <phoneticPr fontId="13" type="noConversion"/>
  </si>
  <si>
    <t>자연</t>
    <phoneticPr fontId="13" type="noConversion"/>
  </si>
  <si>
    <t>수변</t>
    <phoneticPr fontId="13" type="noConversion"/>
  </si>
  <si>
    <t>시가지</t>
    <phoneticPr fontId="13" type="noConversion"/>
  </si>
  <si>
    <t>중심지</t>
    <phoneticPr fontId="14" type="noConversion"/>
  </si>
  <si>
    <t>역사문화</t>
    <phoneticPr fontId="13" type="noConversion"/>
  </si>
  <si>
    <t>소계</t>
    <phoneticPr fontId="14" type="noConversion"/>
  </si>
  <si>
    <t>최고</t>
    <phoneticPr fontId="14" type="noConversion"/>
  </si>
  <si>
    <t>최저</t>
    <phoneticPr fontId="14" type="noConversion"/>
  </si>
  <si>
    <t>문화자원</t>
    <phoneticPr fontId="14" type="noConversion"/>
  </si>
  <si>
    <t>중요시설물</t>
    <phoneticPr fontId="14" type="noConversion"/>
  </si>
  <si>
    <t>생태계</t>
    <phoneticPr fontId="14" type="noConversion"/>
  </si>
  <si>
    <t>학교</t>
    <phoneticPr fontId="13" type="noConversion"/>
  </si>
  <si>
    <t>공용</t>
    <phoneticPr fontId="14" type="noConversion"/>
  </si>
  <si>
    <t>항만</t>
    <phoneticPr fontId="13" type="noConversion"/>
  </si>
  <si>
    <t>공항</t>
    <phoneticPr fontId="13" type="noConversion"/>
  </si>
  <si>
    <t>자연</t>
    <phoneticPr fontId="14" type="noConversion"/>
  </si>
  <si>
    <t>집단</t>
    <phoneticPr fontId="14" type="noConversion"/>
  </si>
  <si>
    <t>주거</t>
    <phoneticPr fontId="13" type="noConversion"/>
  </si>
  <si>
    <t>산업, 유통</t>
  </si>
  <si>
    <t>관광휴양</t>
    <phoneticPr fontId="13" type="noConversion"/>
  </si>
  <si>
    <t>복합</t>
    <phoneticPr fontId="13" type="noConversion"/>
  </si>
  <si>
    <t>특정</t>
  </si>
  <si>
    <t>제한지구</t>
    <phoneticPr fontId="13" type="noConversion"/>
  </si>
  <si>
    <t>Historical</t>
    <phoneticPr fontId="13" type="noConversion"/>
  </si>
  <si>
    <t>Fire</t>
    <phoneticPr fontId="14" type="noConversion"/>
  </si>
  <si>
    <t>Prevention</t>
    <phoneticPr fontId="14" type="noConversion"/>
  </si>
  <si>
    <t>Cultural</t>
    <phoneticPr fontId="14" type="noConversion"/>
  </si>
  <si>
    <t>Major</t>
    <phoneticPr fontId="13" type="noConversion"/>
  </si>
  <si>
    <t>Sub-</t>
    <phoneticPr fontId="13" type="noConversion"/>
  </si>
  <si>
    <t>Residen</t>
    <phoneticPr fontId="13" type="noConversion"/>
  </si>
  <si>
    <t>Natural</t>
    <phoneticPr fontId="13" type="noConversion"/>
  </si>
  <si>
    <t>Riverside</t>
    <phoneticPr fontId="13" type="noConversion"/>
  </si>
  <si>
    <t>Urban</t>
    <phoneticPr fontId="13" type="noConversion"/>
  </si>
  <si>
    <t>Culture</t>
    <phoneticPr fontId="14" type="noConversion"/>
  </si>
  <si>
    <t>Max</t>
    <phoneticPr fontId="14" type="noConversion"/>
  </si>
  <si>
    <t>Min</t>
    <phoneticPr fontId="14" type="noConversion"/>
  </si>
  <si>
    <t>fighting</t>
    <phoneticPr fontId="13" type="noConversion"/>
  </si>
  <si>
    <t>of disaster</t>
    <phoneticPr fontId="13" type="noConversion"/>
  </si>
  <si>
    <t>resource</t>
    <phoneticPr fontId="14" type="noConversion"/>
  </si>
  <si>
    <t>facilities</t>
    <phoneticPr fontId="13" type="noConversion"/>
  </si>
  <si>
    <t>Ecosystem</t>
    <phoneticPr fontId="13" type="noConversion"/>
  </si>
  <si>
    <t>School</t>
    <phoneticPr fontId="14" type="noConversion"/>
  </si>
  <si>
    <t>Public</t>
    <phoneticPr fontId="14" type="noConversion"/>
  </si>
  <si>
    <t>Port</t>
    <phoneticPr fontId="14" type="noConversion"/>
  </si>
  <si>
    <t>Airport</t>
    <phoneticPr fontId="14" type="noConversion"/>
  </si>
  <si>
    <t>Natural</t>
    <phoneticPr fontId="14" type="noConversion"/>
  </si>
  <si>
    <t>Group</t>
    <phoneticPr fontId="14" type="noConversion"/>
  </si>
  <si>
    <t>total</t>
    <phoneticPr fontId="14" type="noConversion"/>
  </si>
  <si>
    <t>tial</t>
    <phoneticPr fontId="13" type="noConversion"/>
  </si>
  <si>
    <t>Industrial</t>
  </si>
  <si>
    <t>Tourist</t>
    <phoneticPr fontId="13" type="noConversion"/>
  </si>
  <si>
    <t>Complex</t>
    <phoneticPr fontId="13" type="noConversion"/>
  </si>
  <si>
    <t>tive</t>
    <phoneticPr fontId="13" type="noConversion"/>
  </si>
  <si>
    <t>8.  공         원</t>
    <phoneticPr fontId="14" type="noConversion"/>
  </si>
  <si>
    <t>P  A  R  K  S</t>
    <phoneticPr fontId="13" type="noConversion"/>
  </si>
  <si>
    <t xml:space="preserve">  공         원(속)</t>
    <phoneticPr fontId="14" type="noConversion"/>
  </si>
  <si>
    <t>P  A  R  K  S(Cont'd)</t>
    <phoneticPr fontId="13" type="noConversion"/>
  </si>
  <si>
    <t>단위: 개소, 천㎡</t>
    <phoneticPr fontId="14" type="noConversion"/>
  </si>
  <si>
    <t>Unit : number, 1000㎡</t>
    <phoneticPr fontId="13" type="noConversion"/>
  </si>
  <si>
    <t>연   별
읍면별
Year &amp;
Eup Myeon</t>
    <phoneticPr fontId="13" type="noConversion"/>
  </si>
  <si>
    <t>자  연  공  원   조   성      Make a Natural</t>
    <phoneticPr fontId="14" type="noConversion"/>
  </si>
  <si>
    <t>parks</t>
    <phoneticPr fontId="13" type="noConversion"/>
  </si>
  <si>
    <t>도      시      공      원     조     성</t>
    <phoneticPr fontId="13" type="noConversion"/>
  </si>
  <si>
    <t>Urban                      parks</t>
    <phoneticPr fontId="13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</si>
  <si>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13" type="noConversion"/>
  </si>
  <si>
    <t xml:space="preserve"> 계 (A)</t>
    <phoneticPr fontId="14" type="noConversion"/>
  </si>
  <si>
    <t>국립공원</t>
    <phoneticPr fontId="13" type="noConversion"/>
  </si>
  <si>
    <t>군립공원</t>
    <phoneticPr fontId="14" type="noConversion"/>
  </si>
  <si>
    <t>계 (B)</t>
    <phoneticPr fontId="14" type="noConversion"/>
  </si>
  <si>
    <t>소공원</t>
    <phoneticPr fontId="13" type="noConversion"/>
  </si>
  <si>
    <t>역사공원</t>
    <phoneticPr fontId="13" type="noConversion"/>
  </si>
  <si>
    <t>문화공원</t>
    <phoneticPr fontId="13" type="noConversion"/>
  </si>
  <si>
    <t>수변공원</t>
    <phoneticPr fontId="13" type="noConversion"/>
  </si>
  <si>
    <t>묘지공원</t>
    <phoneticPr fontId="13" type="noConversion"/>
  </si>
  <si>
    <t>기타공원</t>
    <phoneticPr fontId="13" type="noConversion"/>
  </si>
  <si>
    <t xml:space="preserve"> Total</t>
    <phoneticPr fontId="14" type="noConversion"/>
  </si>
  <si>
    <t xml:space="preserve">National </t>
    <phoneticPr fontId="14" type="noConversion"/>
  </si>
  <si>
    <t xml:space="preserve">Provincial </t>
    <phoneticPr fontId="14" type="noConversion"/>
  </si>
  <si>
    <t xml:space="preserve"> County </t>
    <phoneticPr fontId="14" type="noConversion"/>
  </si>
  <si>
    <t>Children's</t>
    <phoneticPr fontId="14" type="noConversion"/>
  </si>
  <si>
    <t>Mini</t>
    <phoneticPr fontId="13" type="noConversion"/>
  </si>
  <si>
    <t>Cultural</t>
    <phoneticPr fontId="13" type="noConversion"/>
  </si>
  <si>
    <t>Waterside</t>
    <phoneticPr fontId="13" type="noConversion"/>
  </si>
  <si>
    <t>Grave yard</t>
    <phoneticPr fontId="13" type="noConversion"/>
  </si>
  <si>
    <t>sports</t>
    <phoneticPr fontId="13" type="noConversion"/>
  </si>
  <si>
    <t>Number</t>
    <phoneticPr fontId="13" type="noConversion"/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</si>
  <si>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13" type="noConversion"/>
  </si>
  <si>
    <t>주 : 1) 2005년 이전은 '도시자연공원' 자료임</t>
    <phoneticPr fontId="13" type="noConversion"/>
  </si>
  <si>
    <t xml:space="preserve">11.  도        로  </t>
    <phoneticPr fontId="14" type="noConversion"/>
  </si>
  <si>
    <t>ROADS</t>
    <phoneticPr fontId="14" type="noConversion"/>
  </si>
  <si>
    <t>도        로 (속)</t>
    <phoneticPr fontId="14" type="noConversion"/>
  </si>
  <si>
    <t>ROADS (Cont'd)</t>
    <phoneticPr fontId="14" type="noConversion"/>
  </si>
  <si>
    <t>단위 :m, ㎡, %</t>
    <phoneticPr fontId="14" type="noConversion"/>
  </si>
  <si>
    <t>Unit : m, ㎡, %</t>
    <phoneticPr fontId="14" type="noConversion"/>
  </si>
  <si>
    <t>단위 :  m, ㎡, %</t>
    <phoneticPr fontId="14" type="noConversion"/>
  </si>
  <si>
    <t>지      방      도     Provincial road</t>
    <phoneticPr fontId="14" type="noConversion"/>
  </si>
  <si>
    <t>군         도             County Road</t>
    <phoneticPr fontId="13" type="noConversion"/>
  </si>
  <si>
    <t>연장</t>
    <phoneticPr fontId="13" type="noConversion"/>
  </si>
  <si>
    <t xml:space="preserve">        포    장    </t>
    <phoneticPr fontId="13" type="noConversion"/>
  </si>
  <si>
    <t>미포장</t>
    <phoneticPr fontId="13" type="noConversion"/>
  </si>
  <si>
    <t>미개통</t>
    <phoneticPr fontId="13" type="noConversion"/>
  </si>
  <si>
    <t>Length</t>
    <phoneticPr fontId="13" type="noConversion"/>
  </si>
  <si>
    <t>Paved</t>
    <phoneticPr fontId="13" type="noConversion"/>
  </si>
  <si>
    <t>Rate</t>
    <phoneticPr fontId="13" type="noConversion"/>
  </si>
  <si>
    <t>Unpaved</t>
    <phoneticPr fontId="13" type="noConversion"/>
  </si>
  <si>
    <t>Unrepaired</t>
    <phoneticPr fontId="13" type="noConversion"/>
  </si>
  <si>
    <t>Highway</t>
    <phoneticPr fontId="13" type="noConversion"/>
  </si>
  <si>
    <t>ROAD  FACILITIES</t>
    <phoneticPr fontId="14" type="noConversion"/>
  </si>
  <si>
    <t>단위 : 개소, m, ㎡</t>
    <phoneticPr fontId="14" type="noConversion"/>
  </si>
  <si>
    <t>Unit : number, m,㎡</t>
    <phoneticPr fontId="14" type="noConversion"/>
  </si>
  <si>
    <t>보  도  육  교</t>
    <phoneticPr fontId="13" type="noConversion"/>
  </si>
  <si>
    <t>지  하  보  도</t>
    <phoneticPr fontId="13" type="noConversion"/>
  </si>
  <si>
    <t>지 하 상 가</t>
    <phoneticPr fontId="14" type="noConversion"/>
  </si>
  <si>
    <t>터          널</t>
    <phoneticPr fontId="14" type="noConversion"/>
  </si>
  <si>
    <t>입  체  교  차  로</t>
    <phoneticPr fontId="13" type="noConversion"/>
  </si>
  <si>
    <t>복  개  구  조  물</t>
    <phoneticPr fontId="13" type="noConversion"/>
  </si>
  <si>
    <t>공  동  구</t>
    <phoneticPr fontId="13" type="noConversion"/>
  </si>
  <si>
    <t>언  더  패  스</t>
    <phoneticPr fontId="13" type="noConversion"/>
  </si>
  <si>
    <t>가로등</t>
    <phoneticPr fontId="14" type="noConversion"/>
  </si>
  <si>
    <t>Pedestrian overpass</t>
    <phoneticPr fontId="13" type="noConversion"/>
  </si>
  <si>
    <t>Pedestrian underpass</t>
    <phoneticPr fontId="13" type="noConversion"/>
  </si>
  <si>
    <t>Underground roadway</t>
    <phoneticPr fontId="13" type="noConversion"/>
  </si>
  <si>
    <t>Elevated road</t>
    <phoneticPr fontId="13" type="noConversion"/>
  </si>
  <si>
    <t>Underground Shopping Center</t>
    <phoneticPr fontId="13" type="noConversion"/>
  </si>
  <si>
    <t>Tunnels</t>
    <phoneticPr fontId="13" type="noConversion"/>
  </si>
  <si>
    <t>Underpass</t>
    <phoneticPr fontId="13" type="noConversion"/>
  </si>
  <si>
    <t>Street Lamps</t>
    <phoneticPr fontId="13" type="noConversion"/>
  </si>
  <si>
    <t>개소</t>
    <phoneticPr fontId="14" type="noConversion"/>
  </si>
  <si>
    <t>자료 :건설경제과</t>
    <phoneticPr fontId="14" type="noConversion"/>
  </si>
  <si>
    <t xml:space="preserve">13.  교        량 </t>
    <phoneticPr fontId="14" type="noConversion"/>
  </si>
  <si>
    <t xml:space="preserve"> BRIDGES</t>
    <phoneticPr fontId="14" type="noConversion"/>
  </si>
  <si>
    <t>단위 : 개소, m</t>
    <phoneticPr fontId="13" type="noConversion"/>
  </si>
  <si>
    <t>Unit : number, m</t>
    <phoneticPr fontId="13" type="noConversion"/>
  </si>
  <si>
    <t xml:space="preserve">   합     계   </t>
    <phoneticPr fontId="13" type="noConversion"/>
  </si>
  <si>
    <t xml:space="preserve">고속국도 </t>
    <phoneticPr fontId="13" type="noConversion"/>
  </si>
  <si>
    <t xml:space="preserve">일반국도 </t>
    <phoneticPr fontId="13" type="noConversion"/>
  </si>
  <si>
    <t>지   방   도</t>
    <phoneticPr fontId="13" type="noConversion"/>
  </si>
  <si>
    <t>군    도</t>
    <phoneticPr fontId="13" type="noConversion"/>
  </si>
  <si>
    <t>국가지원지방도</t>
    <phoneticPr fontId="13" type="noConversion"/>
  </si>
  <si>
    <t>Total</t>
    <phoneticPr fontId="13" type="noConversion"/>
  </si>
  <si>
    <t>Expressway</t>
    <phoneticPr fontId="13" type="noConversion"/>
  </si>
  <si>
    <t>Special/metropolitan city road</t>
    <phoneticPr fontId="13" type="noConversion"/>
  </si>
  <si>
    <t>Provincial Road</t>
    <phoneticPr fontId="13" type="noConversion"/>
  </si>
  <si>
    <t>Gun's Road</t>
    <phoneticPr fontId="13" type="noConversion"/>
  </si>
  <si>
    <t>Govt-funded provincial road</t>
    <phoneticPr fontId="13" type="noConversion"/>
  </si>
  <si>
    <t>개  소</t>
    <phoneticPr fontId="14" type="noConversion"/>
  </si>
  <si>
    <t>연  장</t>
    <phoneticPr fontId="14" type="noConversion"/>
  </si>
  <si>
    <t>9. 하         천</t>
    <phoneticPr fontId="14" type="noConversion"/>
  </si>
  <si>
    <t>RIVERS AND STREAMS</t>
    <phoneticPr fontId="14" type="noConversion"/>
  </si>
  <si>
    <t>연         별</t>
    <phoneticPr fontId="14" type="noConversion"/>
  </si>
  <si>
    <t>요 개 수   Case of improvements needed</t>
    <phoneticPr fontId="13" type="noConversion"/>
  </si>
  <si>
    <t>하천종류별</t>
    <phoneticPr fontId="14" type="noConversion"/>
  </si>
  <si>
    <t>Number of rivers</t>
    <phoneticPr fontId="13" type="noConversion"/>
  </si>
  <si>
    <t>Case of improvements</t>
    <phoneticPr fontId="14" type="noConversion"/>
  </si>
  <si>
    <t>River</t>
    <phoneticPr fontId="13" type="noConversion"/>
  </si>
  <si>
    <t>and streams</t>
    <phoneticPr fontId="13" type="noConversion"/>
  </si>
  <si>
    <t>Total Length</t>
    <phoneticPr fontId="14" type="noConversion"/>
  </si>
  <si>
    <t>needed</t>
    <phoneticPr fontId="14" type="noConversion"/>
  </si>
  <si>
    <t>Already improved</t>
    <phoneticPr fontId="14" type="noConversion"/>
  </si>
  <si>
    <t>Yet to be improved</t>
    <phoneticPr fontId="14" type="noConversion"/>
  </si>
  <si>
    <t>346</t>
    <phoneticPr fontId="13" type="noConversion"/>
  </si>
  <si>
    <t>53.8</t>
    <phoneticPr fontId="13" type="noConversion"/>
  </si>
  <si>
    <t>30</t>
    <phoneticPr fontId="13" type="noConversion"/>
  </si>
  <si>
    <t>54.3</t>
    <phoneticPr fontId="13" type="noConversion"/>
  </si>
  <si>
    <t>국가하천 (Nation)</t>
    <phoneticPr fontId="14" type="noConversion"/>
  </si>
  <si>
    <t>지방하천 (In county)</t>
    <phoneticPr fontId="14" type="noConversion"/>
  </si>
  <si>
    <t>기타 (Others)</t>
    <phoneticPr fontId="14" type="noConversion"/>
  </si>
  <si>
    <t>자료 : 안전재난과</t>
    <phoneticPr fontId="14" type="noConversion"/>
  </si>
  <si>
    <t>unclassified</t>
    <phoneticPr fontId="13" type="noConversion"/>
  </si>
  <si>
    <t>12. 도 로 시 설 물</t>
    <phoneticPr fontId="14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</si>
  <si>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13" type="noConversion"/>
  </si>
  <si>
    <t>읍면별</t>
    <phoneticPr fontId="13" type="noConversion"/>
  </si>
  <si>
    <t>Eup Myeon</t>
    <phoneticPr fontId="13" type="noConversion"/>
  </si>
  <si>
    <t>Protec-</t>
    <phoneticPr fontId="13" type="noConversion"/>
  </si>
  <si>
    <t>일      반     국      도           General national road</t>
    <phoneticPr fontId="13" type="noConversion"/>
  </si>
  <si>
    <t>Batching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</si>
  <si>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</si>
  <si>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</si>
  <si>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</si>
  <si>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</si>
  <si>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</si>
  <si>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</si>
  <si>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</si>
  <si>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자료 : 산림녹지과</t>
    <phoneticPr fontId="14" type="noConversion"/>
  </si>
  <si>
    <t>30</t>
    <phoneticPr fontId="13" type="noConversion"/>
  </si>
  <si>
    <t>346</t>
    <phoneticPr fontId="13" type="noConversion"/>
  </si>
  <si>
    <t>55.38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</si>
  <si>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</si>
  <si>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</si>
  <si>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</si>
  <si>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10. 하 천 부 지 점 용</t>
    <phoneticPr fontId="14" type="noConversion"/>
  </si>
  <si>
    <t>USE OF RIVER SITES</t>
    <phoneticPr fontId="13" type="noConversion"/>
  </si>
  <si>
    <t>Unit : ㎡, thousand won</t>
    <phoneticPr fontId="13" type="noConversion"/>
  </si>
  <si>
    <t>연   별</t>
    <phoneticPr fontId="13" type="noConversion"/>
  </si>
  <si>
    <t>면       적</t>
    <phoneticPr fontId="13" type="noConversion"/>
  </si>
  <si>
    <t>토사채취</t>
    <phoneticPr fontId="14" type="noConversion"/>
  </si>
  <si>
    <t xml:space="preserve">사용료징수  </t>
    <phoneticPr fontId="14" type="noConversion"/>
  </si>
  <si>
    <t>읍면별</t>
    <phoneticPr fontId="13" type="noConversion"/>
  </si>
  <si>
    <t>(㎥)</t>
    <phoneticPr fontId="13" type="noConversion"/>
  </si>
  <si>
    <t>Collection of use fees</t>
    <phoneticPr fontId="13" type="noConversion"/>
  </si>
  <si>
    <t>Year &amp;</t>
    <phoneticPr fontId="13" type="noConversion"/>
  </si>
  <si>
    <t>부    과</t>
    <phoneticPr fontId="13" type="noConversion"/>
  </si>
  <si>
    <t>Number of cases</t>
    <phoneticPr fontId="14" type="noConversion"/>
  </si>
  <si>
    <t>Area</t>
    <phoneticPr fontId="13" type="noConversion"/>
  </si>
  <si>
    <t>Imposition</t>
    <phoneticPr fontId="13" type="noConversion"/>
  </si>
  <si>
    <t>-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</si>
  <si>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</si>
  <si>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</si>
  <si>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</si>
  <si>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</si>
  <si>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</si>
  <si>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</si>
  <si>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</si>
  <si>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</si>
  <si>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안전재난과</t>
    <phoneticPr fontId="14" type="noConversion"/>
  </si>
  <si>
    <t>2. 건  축  허  가</t>
    <phoneticPr fontId="14" type="noConversion"/>
  </si>
  <si>
    <t>BUILDING CONSTRUCTION PERMITS</t>
    <phoneticPr fontId="14" type="noConversion"/>
  </si>
  <si>
    <t>단위 : 동수, ㎡</t>
    <phoneticPr fontId="13" type="noConversion"/>
  </si>
  <si>
    <t>Unit : building, ㎡</t>
    <phoneticPr fontId="13" type="noConversion"/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</si>
  <si>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</si>
  <si>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</si>
  <si>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</si>
  <si>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</si>
  <si>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</si>
  <si>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</si>
  <si>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</si>
  <si>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</si>
  <si>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읍 면 별</t>
    <phoneticPr fontId="13" type="noConversion"/>
  </si>
  <si>
    <t>Dwelling</t>
  </si>
  <si>
    <t>Commercial</t>
  </si>
  <si>
    <t>Farming and Fishery</t>
  </si>
  <si>
    <t>Factory</t>
    <phoneticPr fontId="13" type="noConversion"/>
  </si>
  <si>
    <t>Educational and Social</t>
  </si>
  <si>
    <t>Public</t>
  </si>
  <si>
    <t>동수</t>
  </si>
  <si>
    <t>Year &amp;</t>
    <phoneticPr fontId="13" type="noConversion"/>
  </si>
  <si>
    <t>Gross</t>
  </si>
  <si>
    <t>Eup Myeon</t>
    <phoneticPr fontId="13" type="noConversion"/>
  </si>
  <si>
    <t>coverage</t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</si>
  <si>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</si>
  <si>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</si>
  <si>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</si>
  <si>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</si>
  <si>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</si>
  <si>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</si>
  <si>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</si>
  <si>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민원과</t>
    <phoneticPr fontId="14" type="noConversion"/>
  </si>
  <si>
    <t>-</t>
    <phoneticPr fontId="13" type="noConversion"/>
  </si>
  <si>
    <t>-</t>
    <phoneticPr fontId="13" type="noConversion"/>
  </si>
  <si>
    <t>-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</si>
</sst>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 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_ * #,##0.00_ ;_ * \-#,##0.00_ ;_ * &quot;-&quot;_ ;_ @_ "/>
    <numFmt numFmtId="187" formatCode="#,##0.00_);[Red]\(#,##0.00\)"/>
    <numFmt numFmtId="188" formatCode="0.0_ "/>
    <numFmt numFmtId="189" formatCode="0_);[Red]\(0\)"/>
    <numFmt numFmtId="190" formatCode="\-"/>
    <numFmt numFmtId="191" formatCode="#,##0_);[Red]\(#,##0\)"/>
    <numFmt numFmtId="192" formatCode="0.00_ "/>
    <numFmt numFmtId="193" formatCode="0_ "/>
    <numFmt numFmtId="194" formatCode="#,##0.0_);[Red]\(#,##0.0\)"/>
    <numFmt numFmtId="195" formatCode="#,##0.00_ "/>
    <numFmt numFmtId="196" formatCode="&quot;₩&quot;#,##0.00;[Red]&quot;₩&quot;\-#,##0.00"/>
    <numFmt numFmtId="197" formatCode="_ &quot;₩&quot;* #,##0_ ;_ &quot;₩&quot;* \-#,##0_ ;_ &quot;₩&quot;* &quot;-&quot;_ ;_ @_ "/>
    <numFmt numFmtId="198" formatCode="&quot;$&quot;#,##0_);[Red]\(&quot;$&quot;#,##0\)"/>
    <numFmt numFmtId="199" formatCode="&quot;₩&quot;#,##0;[Red]&quot;₩&quot;\-#,##0"/>
    <numFmt numFmtId="200" formatCode="_ &quot;₩&quot;* #,##0.00_ ;_ &quot;₩&quot;* \-#,##0.00_ ;_ &quot;₩&quot;* &quot;-&quot;??_ ;_ @_ "/>
    <numFmt numFmtId="201" formatCode="&quot;$&quot;#,##0.00_);[Red]\(&quot;$&quot;#,##0.00\)"/>
    <numFmt numFmtId="202" formatCode="#,##0;[Red]&quot;-&quot;#,##0"/>
    <numFmt numFmtId="203" formatCode="#,##0.00;[Red]&quot;-&quot;#,##0.00"/>
    <numFmt numFmtId="204" formatCode="&quot;₩&quot;#,##0;&quot;₩&quot;&quot;₩&quot;\-#,##0"/>
    <numFmt numFmtId="205" formatCode="&quot;₩&quot;#,##0.00;&quot;₩&quot;\-#,##0.00"/>
    <numFmt numFmtId="206" formatCode="_-[$€-2]* #,##0.00_-;\-[$€-2]* #,##0.00_-;_-[$€-2]* &quot;-&quot;??_-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&quot;R$&quot;#,##0.00;&quot;R$&quot;\-#,##0.00"/>
    <numFmt numFmtId="210" formatCode="_(* #,##0_);_(* \(#,##0\);_(* &quot;-&quot;_);_(@_)"/>
    <numFmt numFmtId="211" formatCode="#,###\-\ "/>
    <numFmt numFmtId="212" formatCode="_(&quot;₩&quot;* #,##0_);_(&quot;₩&quot;* \(#,##0\);_(&quot;₩&quot;* &quot;-&quot;_);_(@_)"/>
    <numFmt numFmtId="213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9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sz val="9"/>
      <name val="바탕"/>
      <family val="1"/>
      <charset val="129"/>
    </font>
    <font>
      <b/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9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</font>
    <font>
      <sz val="10"/>
      <name val="새굴림"/>
      <family val="1"/>
      <charset val="129"/>
    </font>
    <font>
      <b/>
      <sz val="1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0"/>
      <color rgb="FF000000"/>
      <name val="Arial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name val="바탕체"/>
      <family val="1"/>
      <charset val="129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04">
    <xf numFmtId="0" fontId="0" fillId="0" borderId="0"/>
    <xf numFmtId="0" fontId="9" fillId="0" borderId="0"/>
    <xf numFmtId="185" fontId="11" fillId="0" borderId="0"/>
    <xf numFmtId="182" fontId="11" fillId="0" borderId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3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2" fillId="0" borderId="0"/>
    <xf numFmtId="41" fontId="25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Protection="0"/>
    <xf numFmtId="176" fontId="4" fillId="0" borderId="0" applyProtection="0"/>
    <xf numFmtId="4" fontId="6" fillId="0" borderId="0" applyNumberFormat="0" applyProtection="0"/>
    <xf numFmtId="0" fontId="25" fillId="0" borderId="0"/>
    <xf numFmtId="0" fontId="5" fillId="0" borderId="0"/>
    <xf numFmtId="176" fontId="4" fillId="0" borderId="0" applyProtection="0"/>
    <xf numFmtId="4" fontId="6" fillId="0" borderId="0" applyNumberFormat="0" applyProtection="0"/>
    <xf numFmtId="41" fontId="25" fillId="0" borderId="0" applyFont="0" applyFill="0" applyBorder="0" applyAlignment="0" applyProtection="0"/>
    <xf numFmtId="0" fontId="25" fillId="0" borderId="0"/>
    <xf numFmtId="0" fontId="2" fillId="0" borderId="0"/>
    <xf numFmtId="41" fontId="2" fillId="0" borderId="0" applyFont="0" applyFill="0" applyBorder="0" applyAlignment="0" applyProtection="0"/>
    <xf numFmtId="0" fontId="36" fillId="0" borderId="0"/>
    <xf numFmtId="0" fontId="37" fillId="0" borderId="0"/>
    <xf numFmtId="0" fontId="4" fillId="0" borderId="0"/>
    <xf numFmtId="0" fontId="38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196" fontId="43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5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5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7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7" fillId="0" borderId="0" applyFont="0" applyFill="0" applyBorder="0" applyAlignment="0" applyProtection="0"/>
    <xf numFmtId="199" fontId="43" fillId="0" borderId="0" applyFont="0" applyFill="0" applyBorder="0" applyAlignment="0" applyProtection="0"/>
    <xf numFmtId="199" fontId="44" fillId="0" borderId="0" applyFont="0" applyFill="0" applyBorder="0" applyAlignment="0" applyProtection="0"/>
    <xf numFmtId="200" fontId="45" fillId="0" borderId="0" applyFont="0" applyFill="0" applyBorder="0" applyAlignment="0" applyProtection="0"/>
    <xf numFmtId="199" fontId="44" fillId="0" borderId="0" applyFont="0" applyFill="0" applyBorder="0" applyAlignment="0" applyProtection="0"/>
    <xf numFmtId="200" fontId="45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0" fillId="0" borderId="0"/>
    <xf numFmtId="202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203" fontId="43" fillId="0" borderId="0" applyFont="0" applyFill="0" applyBorder="0" applyAlignment="0" applyProtection="0"/>
    <xf numFmtId="203" fontId="44" fillId="0" borderId="0" applyFont="0" applyFill="0" applyBorder="0" applyAlignment="0" applyProtection="0"/>
    <xf numFmtId="181" fontId="45" fillId="0" borderId="0" applyFont="0" applyFill="0" applyBorder="0" applyAlignment="0" applyProtection="0"/>
    <xf numFmtId="203" fontId="44" fillId="0" borderId="0" applyFont="0" applyFill="0" applyBorder="0" applyAlignment="0" applyProtection="0"/>
    <xf numFmtId="181" fontId="45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9" fillId="0" borderId="0"/>
    <xf numFmtId="0" fontId="46" fillId="0" borderId="0"/>
    <xf numFmtId="0" fontId="43" fillId="0" borderId="0"/>
    <xf numFmtId="0" fontId="44" fillId="0" borderId="0"/>
    <xf numFmtId="0" fontId="45" fillId="0" borderId="0"/>
    <xf numFmtId="0" fontId="44" fillId="0" borderId="0"/>
    <xf numFmtId="0" fontId="47" fillId="0" borderId="0"/>
    <xf numFmtId="0" fontId="50" fillId="0" borderId="0"/>
    <xf numFmtId="0" fontId="45" fillId="0" borderId="0"/>
    <xf numFmtId="0" fontId="46" fillId="0" borderId="0"/>
    <xf numFmtId="0" fontId="47" fillId="0" borderId="0"/>
    <xf numFmtId="0" fontId="46" fillId="0" borderId="0"/>
    <xf numFmtId="0" fontId="47" fillId="0" borderId="0"/>
    <xf numFmtId="0" fontId="50" fillId="0" borderId="0"/>
    <xf numFmtId="0" fontId="45" fillId="0" borderId="0"/>
    <xf numFmtId="0" fontId="51" fillId="0" borderId="0"/>
    <xf numFmtId="0" fontId="52" fillId="0" borderId="0"/>
    <xf numFmtId="0" fontId="48" fillId="0" borderId="0"/>
    <xf numFmtId="0" fontId="48" fillId="0" borderId="0"/>
    <xf numFmtId="0" fontId="51" fillId="0" borderId="0"/>
    <xf numFmtId="0" fontId="52" fillId="0" borderId="0"/>
    <xf numFmtId="0" fontId="46" fillId="0" borderId="0"/>
    <xf numFmtId="0" fontId="47" fillId="0" borderId="0"/>
    <xf numFmtId="0" fontId="53" fillId="0" borderId="0"/>
    <xf numFmtId="0" fontId="2" fillId="0" borderId="0" applyFill="0" applyBorder="0" applyAlignment="0"/>
    <xf numFmtId="0" fontId="9" fillId="0" borderId="0"/>
    <xf numFmtId="176" fontId="7" fillId="0" borderId="0" applyFont="0" applyFill="0" applyBorder="0" applyAlignment="0" applyProtection="0"/>
    <xf numFmtId="185" fontId="11" fillId="0" borderId="0"/>
    <xf numFmtId="181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54" fillId="0" borderId="0">
      <alignment horizontal="left"/>
    </xf>
    <xf numFmtId="0" fontId="55" fillId="0" borderId="0" applyNumberFormat="0" applyAlignment="0">
      <alignment horizontal="left"/>
    </xf>
    <xf numFmtId="0" fontId="3" fillId="0" borderId="0" applyFont="0" applyFill="0" applyBorder="0" applyAlignment="0" applyProtection="0"/>
    <xf numFmtId="20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2" fontId="11" fillId="0" borderId="0"/>
    <xf numFmtId="0" fontId="7" fillId="0" borderId="0" applyFont="0" applyFill="0" applyBorder="0" applyAlignment="0" applyProtection="0"/>
    <xf numFmtId="183" fontId="11" fillId="0" borderId="0"/>
    <xf numFmtId="0" fontId="56" fillId="0" borderId="0">
      <alignment horizontal="left"/>
    </xf>
    <xf numFmtId="0" fontId="57" fillId="0" borderId="0" applyNumberFormat="0" applyAlignment="0">
      <alignment horizontal="left"/>
    </xf>
    <xf numFmtId="206" fontId="4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12" fillId="2" borderId="0" applyNumberFormat="0" applyBorder="0" applyAlignment="0" applyProtection="0"/>
    <xf numFmtId="0" fontId="58" fillId="0" borderId="0">
      <alignment horizontal="left"/>
    </xf>
    <xf numFmtId="0" fontId="59" fillId="0" borderId="35">
      <alignment horizontal="left" vertical="center"/>
    </xf>
    <xf numFmtId="0" fontId="60" fillId="0" borderId="35" applyNumberFormat="0" applyAlignment="0" applyProtection="0">
      <alignment horizontal="left" vertical="center"/>
    </xf>
    <xf numFmtId="0" fontId="59" fillId="0" borderId="23">
      <alignment horizontal="left" vertical="center"/>
    </xf>
    <xf numFmtId="0" fontId="60" fillId="0" borderId="23">
      <alignment horizontal="left" vertical="center"/>
    </xf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0" fontId="12" fillId="3" borderId="1" applyNumberFormat="0" applyBorder="0" applyAlignment="0" applyProtection="0"/>
    <xf numFmtId="0" fontId="63" fillId="0" borderId="36"/>
    <xf numFmtId="184" fontId="2" fillId="0" borderId="0"/>
    <xf numFmtId="184" fontId="2" fillId="0" borderId="0"/>
    <xf numFmtId="184" fontId="2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0" fontId="64" fillId="0" borderId="0"/>
    <xf numFmtId="10" fontId="7" fillId="0" borderId="0" applyFont="0" applyFill="0" applyBorder="0" applyAlignment="0" applyProtection="0"/>
    <xf numFmtId="0" fontId="64" fillId="0" borderId="0"/>
    <xf numFmtId="0" fontId="63" fillId="0" borderId="0"/>
    <xf numFmtId="0" fontId="7" fillId="0" borderId="15" applyNumberFormat="0" applyFont="0" applyFill="0" applyAlignment="0" applyProtection="0"/>
    <xf numFmtId="0" fontId="65" fillId="0" borderId="37">
      <alignment horizontal="left"/>
    </xf>
    <xf numFmtId="207" fontId="64" fillId="0" borderId="0"/>
    <xf numFmtId="208" fontId="64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29" applyNumberFormat="0" applyAlignment="0" applyProtection="0">
      <alignment vertical="center"/>
    </xf>
    <xf numFmtId="0" fontId="67" fillId="9" borderId="29" applyNumberFormat="0" applyAlignment="0" applyProtection="0">
      <alignment vertical="center"/>
    </xf>
    <xf numFmtId="0" fontId="53" fillId="0" borderId="0">
      <protection locked="0"/>
    </xf>
    <xf numFmtId="0" fontId="2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70" fillId="0" borderId="0" applyFill="0" applyBorder="0" applyProtection="0">
      <alignment horizontal="left" shrinkToFit="1"/>
    </xf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0" borderId="0">
      <protection locked="0"/>
    </xf>
    <xf numFmtId="0" fontId="73" fillId="0" borderId="0">
      <protection locked="0"/>
    </xf>
    <xf numFmtId="0" fontId="72" fillId="0" borderId="0">
      <protection locked="0"/>
    </xf>
    <xf numFmtId="0" fontId="73" fillId="0" borderId="0">
      <protection locked="0"/>
    </xf>
    <xf numFmtId="0" fontId="64" fillId="0" borderId="0"/>
    <xf numFmtId="0" fontId="64" fillId="0" borderId="0"/>
    <xf numFmtId="0" fontId="39" fillId="11" borderId="33" applyNumberFormat="0" applyFont="0" applyAlignment="0" applyProtection="0">
      <alignment vertical="center"/>
    </xf>
    <xf numFmtId="0" fontId="74" fillId="11" borderId="33" applyNumberFormat="0" applyFont="0" applyAlignment="0" applyProtection="0">
      <alignment vertical="center"/>
    </xf>
    <xf numFmtId="0" fontId="74" fillId="11" borderId="33" applyNumberFormat="0" applyFont="0" applyAlignment="0" applyProtection="0">
      <alignment vertical="center"/>
    </xf>
    <xf numFmtId="0" fontId="64" fillId="0" borderId="0"/>
    <xf numFmtId="0" fontId="64" fillId="0" borderId="0"/>
    <xf numFmtId="0" fontId="75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0" borderId="0">
      <alignment horizontal="center" vertical="center"/>
    </xf>
    <xf numFmtId="0" fontId="78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10" borderId="32" applyNumberFormat="0" applyAlignment="0" applyProtection="0">
      <alignment vertical="center"/>
    </xf>
    <xf numFmtId="0" fontId="80" fillId="10" borderId="32" applyNumberFormat="0" applyAlignment="0" applyProtection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1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1" fillId="0" borderId="0" applyFont="0" applyFill="0" applyBorder="0" applyAlignment="0" applyProtection="0">
      <alignment vertical="center"/>
    </xf>
    <xf numFmtId="210" fontId="1" fillId="0" borderId="0" applyFont="0" applyFill="0" applyBorder="0" applyAlignment="0" applyProtection="0">
      <alignment vertical="center"/>
    </xf>
    <xf numFmtId="210" fontId="1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1" fillId="0" borderId="0" applyFont="0" applyFill="0" applyBorder="0" applyAlignment="0" applyProtection="0">
      <alignment vertical="center"/>
    </xf>
    <xf numFmtId="41" fontId="81" fillId="0" borderId="0">
      <alignment vertical="center"/>
    </xf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81" fillId="0" borderId="0">
      <alignment vertical="center"/>
    </xf>
    <xf numFmtId="210" fontId="53" fillId="0" borderId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81" fillId="0" borderId="0">
      <alignment vertical="center"/>
    </xf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39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74" fillId="0" borderId="0" applyFont="0" applyFill="0" applyBorder="0" applyAlignment="0" applyProtection="0">
      <alignment vertical="center"/>
    </xf>
    <xf numFmtId="210" fontId="74" fillId="0" borderId="0" applyFont="0" applyFill="0" applyBorder="0" applyAlignment="0" applyProtection="0">
      <alignment vertical="center"/>
    </xf>
    <xf numFmtId="211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210" fontId="1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1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10" fontId="1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4" fillId="8" borderId="29" applyNumberFormat="0" applyAlignment="0" applyProtection="0">
      <alignment vertical="center"/>
    </xf>
    <xf numFmtId="0" fontId="84" fillId="8" borderId="29" applyNumberFormat="0" applyAlignment="0" applyProtection="0">
      <alignment vertical="center"/>
    </xf>
    <xf numFmtId="4" fontId="72" fillId="0" borderId="0">
      <protection locked="0"/>
    </xf>
    <xf numFmtId="4" fontId="73" fillId="0" borderId="0">
      <protection locked="0"/>
    </xf>
    <xf numFmtId="0" fontId="53" fillId="0" borderId="0">
      <protection locked="0"/>
    </xf>
    <xf numFmtId="0" fontId="2" fillId="0" borderId="0">
      <protection locked="0"/>
    </xf>
    <xf numFmtId="0" fontId="85" fillId="0" borderId="0">
      <alignment vertical="center"/>
    </xf>
    <xf numFmtId="0" fontId="86" fillId="0" borderId="26" applyNumberFormat="0" applyFill="0" applyAlignment="0" applyProtection="0">
      <alignment vertical="center"/>
    </xf>
    <xf numFmtId="0" fontId="86" fillId="0" borderId="26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4" fillId="0" borderId="0"/>
    <xf numFmtId="0" fontId="91" fillId="0" borderId="0" applyNumberFormat="0" applyFill="0" applyBorder="0" applyProtection="0">
      <alignment horizontal="left" wrapText="1" readingOrder="1"/>
    </xf>
    <xf numFmtId="0" fontId="92" fillId="9" borderId="30" applyNumberFormat="0" applyAlignment="0" applyProtection="0">
      <alignment vertical="center"/>
    </xf>
    <xf numFmtId="0" fontId="92" fillId="9" borderId="30" applyNumberFormat="0" applyAlignment="0" applyProtection="0">
      <alignment vertical="center"/>
    </xf>
    <xf numFmtId="210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3" fillId="0" borderId="0">
      <alignment vertical="center"/>
    </xf>
    <xf numFmtId="4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74" fillId="0" borderId="0" applyFont="0" applyFill="0" applyBorder="0" applyAlignment="0" applyProtection="0">
      <alignment vertical="center"/>
    </xf>
    <xf numFmtId="213" fontId="4" fillId="0" borderId="0">
      <protection locked="0"/>
    </xf>
    <xf numFmtId="0" fontId="2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53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4" fillId="0" borderId="0"/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4" fillId="0" borderId="0"/>
    <xf numFmtId="0" fontId="4" fillId="0" borderId="0"/>
    <xf numFmtId="0" fontId="53" fillId="0" borderId="0"/>
    <xf numFmtId="0" fontId="53" fillId="0" borderId="0"/>
    <xf numFmtId="0" fontId="81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" fillId="0" borderId="0"/>
    <xf numFmtId="0" fontId="4" fillId="0" borderId="0"/>
    <xf numFmtId="0" fontId="2" fillId="0" borderId="0"/>
    <xf numFmtId="0" fontId="53" fillId="0" borderId="0"/>
    <xf numFmtId="0" fontId="2" fillId="0" borderId="0"/>
    <xf numFmtId="0" fontId="8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6" fillId="0" borderId="0"/>
    <xf numFmtId="0" fontId="3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39" fillId="0" borderId="0">
      <alignment vertical="center"/>
    </xf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3" fillId="0" borderId="15">
      <protection locked="0"/>
    </xf>
    <xf numFmtId="214" fontId="4" fillId="0" borderId="0">
      <protection locked="0"/>
    </xf>
    <xf numFmtId="215" fontId="4" fillId="0" borderId="0">
      <protection locked="0"/>
    </xf>
    <xf numFmtId="41" fontId="2" fillId="0" borderId="0" applyFont="0" applyFill="0" applyBorder="0" applyAlignment="0" applyProtection="0"/>
    <xf numFmtId="210" fontId="74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675">
    <xf numFmtId="0" fontId="0" fillId="0" borderId="0" xfId="0"/>
    <xf numFmtId="0" fontId="17" fillId="0" borderId="0" xfId="0" applyFont="1" applyBorder="1"/>
    <xf numFmtId="0" fontId="19" fillId="0" borderId="2" xfId="0" applyFont="1" applyBorder="1"/>
    <xf numFmtId="0" fontId="16" fillId="0" borderId="2" xfId="0" applyFont="1" applyBorder="1"/>
    <xf numFmtId="0" fontId="19" fillId="0" borderId="0" xfId="0" applyFont="1" applyBorder="1"/>
    <xf numFmtId="0" fontId="19" fillId="0" borderId="2" xfId="0" applyFont="1" applyBorder="1" applyAlignment="1">
      <alignment horizontal="right"/>
    </xf>
    <xf numFmtId="191" fontId="19" fillId="0" borderId="0" xfId="19" quotePrefix="1" applyNumberFormat="1" applyFont="1" applyBorder="1" applyAlignment="1">
      <alignment horizontal="center" vertical="center"/>
    </xf>
    <xf numFmtId="191" fontId="19" fillId="0" borderId="0" xfId="0" applyNumberFormat="1" applyFont="1" applyBorder="1" applyAlignment="1">
      <alignment horizontal="center" vertical="center"/>
    </xf>
    <xf numFmtId="191" fontId="19" fillId="0" borderId="0" xfId="19" applyNumberFormat="1" applyFont="1" applyBorder="1" applyAlignment="1">
      <alignment horizontal="center" vertical="center"/>
    </xf>
    <xf numFmtId="191" fontId="20" fillId="0" borderId="0" xfId="19" quotePrefix="1" applyNumberFormat="1" applyFont="1" applyBorder="1" applyAlignment="1">
      <alignment horizontal="center" vertical="center"/>
    </xf>
    <xf numFmtId="191" fontId="20" fillId="0" borderId="2" xfId="19" applyNumberFormat="1" applyFont="1" applyBorder="1" applyAlignment="1">
      <alignment horizontal="center" vertical="center"/>
    </xf>
    <xf numFmtId="0" fontId="20" fillId="0" borderId="0" xfId="0" applyFont="1" applyBorder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Continuous"/>
    </xf>
    <xf numFmtId="0" fontId="19" fillId="0" borderId="0" xfId="0" applyFont="1" applyBorder="1" applyAlignment="1">
      <alignment horizontal="left"/>
    </xf>
    <xf numFmtId="176" fontId="19" fillId="0" borderId="0" xfId="0" applyNumberFormat="1" applyFont="1" applyFill="1" applyBorder="1"/>
    <xf numFmtId="0" fontId="16" fillId="0" borderId="0" xfId="0" applyFont="1" applyBorder="1"/>
    <xf numFmtId="0" fontId="16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2" xfId="0" applyFont="1" applyBorder="1"/>
    <xf numFmtId="0" fontId="19" fillId="0" borderId="15" xfId="0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191" fontId="19" fillId="0" borderId="0" xfId="0" applyNumberFormat="1" applyFont="1" applyFill="1" applyBorder="1" applyAlignment="1">
      <alignment horizontal="center" vertical="center"/>
    </xf>
    <xf numFmtId="191" fontId="20" fillId="0" borderId="0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0" xfId="0" applyFont="1" applyFill="1" applyBorder="1"/>
    <xf numFmtId="0" fontId="19" fillId="0" borderId="16" xfId="0" applyFont="1" applyBorder="1" applyAlignment="1">
      <alignment horizontal="center" vertical="center" wrapText="1" shrinkToFit="1"/>
    </xf>
    <xf numFmtId="0" fontId="19" fillId="0" borderId="0" xfId="0" applyFont="1"/>
    <xf numFmtId="0" fontId="16" fillId="0" borderId="0" xfId="0" applyFont="1" applyAlignment="1">
      <alignment horizontal="right"/>
    </xf>
    <xf numFmtId="0" fontId="21" fillId="0" borderId="0" xfId="0" applyFo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 wrapText="1"/>
    </xf>
    <xf numFmtId="0" fontId="21" fillId="0" borderId="0" xfId="0" applyFont="1" applyBorder="1"/>
    <xf numFmtId="191" fontId="19" fillId="0" borderId="17" xfId="0" applyNumberFormat="1" applyFont="1" applyBorder="1" applyAlignment="1">
      <alignment horizontal="center" vertical="center"/>
    </xf>
    <xf numFmtId="191" fontId="19" fillId="0" borderId="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191" fontId="19" fillId="0" borderId="0" xfId="0" quotePrefix="1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left"/>
    </xf>
    <xf numFmtId="0" fontId="19" fillId="0" borderId="18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187" fontId="19" fillId="0" borderId="0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187" fontId="20" fillId="0" borderId="2" xfId="0" applyNumberFormat="1" applyFont="1" applyBorder="1" applyAlignment="1">
      <alignment horizontal="center" vertical="center"/>
    </xf>
    <xf numFmtId="187" fontId="20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/>
    <xf numFmtId="186" fontId="19" fillId="0" borderId="0" xfId="0" applyNumberFormat="1" applyFont="1" applyBorder="1"/>
    <xf numFmtId="0" fontId="19" fillId="0" borderId="18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9" fillId="0" borderId="14" xfId="0" applyNumberFormat="1" applyFont="1" applyBorder="1" applyAlignment="1">
      <alignment horizontal="center" vertical="center"/>
    </xf>
    <xf numFmtId="2" fontId="16" fillId="0" borderId="0" xfId="0" applyNumberFormat="1" applyFont="1" applyFill="1"/>
    <xf numFmtId="2" fontId="16" fillId="0" borderId="0" xfId="0" applyNumberFormat="1" applyFont="1" applyFill="1" applyBorder="1"/>
    <xf numFmtId="2" fontId="16" fillId="0" borderId="0" xfId="0" applyNumberFormat="1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3" fontId="19" fillId="0" borderId="0" xfId="0" applyNumberFormat="1" applyFont="1" applyFill="1" applyBorder="1"/>
    <xf numFmtId="3" fontId="16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16" fillId="0" borderId="0" xfId="0" applyNumberFormat="1" applyFont="1" applyFill="1" applyBorder="1"/>
    <xf numFmtId="0" fontId="19" fillId="0" borderId="0" xfId="18" applyNumberFormat="1" applyFont="1" applyBorder="1" applyAlignment="1">
      <alignment horizontal="center" vertical="center"/>
    </xf>
    <xf numFmtId="0" fontId="19" fillId="0" borderId="3" xfId="18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9" fillId="0" borderId="10" xfId="18" applyNumberFormat="1" applyFont="1" applyBorder="1" applyAlignment="1">
      <alignment horizontal="center" vertical="center"/>
    </xf>
    <xf numFmtId="0" fontId="19" fillId="0" borderId="11" xfId="18" applyNumberFormat="1" applyFont="1" applyBorder="1" applyAlignment="1">
      <alignment horizontal="center" vertical="center"/>
    </xf>
    <xf numFmtId="0" fontId="19" fillId="0" borderId="12" xfId="18" applyNumberFormat="1" applyFont="1" applyBorder="1" applyAlignment="1">
      <alignment horizontal="center" vertical="center"/>
    </xf>
    <xf numFmtId="189" fontId="19" fillId="0" borderId="4" xfId="18" quotePrefix="1" applyNumberFormat="1" applyFont="1" applyBorder="1" applyAlignment="1">
      <alignment horizontal="center" vertical="center"/>
    </xf>
    <xf numFmtId="189" fontId="20" fillId="0" borderId="4" xfId="18" quotePrefix="1" applyNumberFormat="1" applyFont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 wrapText="1" shrinkToFit="1"/>
    </xf>
    <xf numFmtId="176" fontId="19" fillId="0" borderId="16" xfId="18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4" fontId="19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176" fontId="19" fillId="0" borderId="0" xfId="0" applyNumberFormat="1" applyFont="1" applyBorder="1"/>
    <xf numFmtId="0" fontId="19" fillId="0" borderId="13" xfId="0" quotePrefix="1" applyFont="1" applyBorder="1" applyAlignment="1">
      <alignment horizontal="center" vertical="center"/>
    </xf>
    <xf numFmtId="191" fontId="20" fillId="0" borderId="0" xfId="19" applyNumberFormat="1" applyFont="1" applyBorder="1" applyAlignment="1">
      <alignment horizontal="center" vertical="center"/>
    </xf>
    <xf numFmtId="1" fontId="17" fillId="0" borderId="0" xfId="21" applyNumberFormat="1" applyFont="1" applyBorder="1" applyAlignment="1">
      <alignment horizontal="center" vertical="center"/>
    </xf>
    <xf numFmtId="1" fontId="17" fillId="0" borderId="0" xfId="21" applyNumberFormat="1" applyFont="1" applyBorder="1"/>
    <xf numFmtId="1" fontId="19" fillId="0" borderId="2" xfId="21" applyNumberFormat="1" applyFont="1" applyBorder="1" applyAlignment="1">
      <alignment horizontal="left"/>
    </xf>
    <xf numFmtId="1" fontId="19" fillId="0" borderId="2" xfId="21" applyNumberFormat="1" applyFont="1" applyBorder="1"/>
    <xf numFmtId="1" fontId="19" fillId="0" borderId="0" xfId="21" applyNumberFormat="1" applyFont="1" applyBorder="1" applyAlignment="1">
      <alignment horizontal="left"/>
    </xf>
    <xf numFmtId="1" fontId="19" fillId="0" borderId="2" xfId="21" applyNumberFormat="1" applyFont="1" applyBorder="1" applyAlignment="1">
      <alignment horizontal="right"/>
    </xf>
    <xf numFmtId="1" fontId="19" fillId="0" borderId="0" xfId="21" applyNumberFormat="1" applyFont="1" applyBorder="1"/>
    <xf numFmtId="1" fontId="19" fillId="0" borderId="0" xfId="21" applyNumberFormat="1" applyFont="1" applyBorder="1" applyAlignment="1">
      <alignment horizontal="center"/>
    </xf>
    <xf numFmtId="0" fontId="19" fillId="0" borderId="4" xfId="16" quotePrefix="1" applyNumberFormat="1" applyFont="1" applyBorder="1" applyAlignment="1">
      <alignment horizontal="center" vertical="center"/>
    </xf>
    <xf numFmtId="0" fontId="19" fillId="0" borderId="0" xfId="21" applyNumberFormat="1" applyFont="1" applyBorder="1" applyAlignment="1">
      <alignment horizontal="center" vertical="center"/>
    </xf>
    <xf numFmtId="1" fontId="19" fillId="0" borderId="0" xfId="21" applyNumberFormat="1" applyFont="1"/>
    <xf numFmtId="0" fontId="20" fillId="0" borderId="2" xfId="21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1" fontId="19" fillId="0" borderId="4" xfId="16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19" fillId="0" borderId="0" xfId="21" applyNumberFormat="1" applyFont="1" applyBorder="1" applyAlignment="1">
      <alignment horizontal="center" vertical="center"/>
    </xf>
    <xf numFmtId="1" fontId="19" fillId="0" borderId="4" xfId="21" applyNumberFormat="1" applyFont="1" applyBorder="1" applyAlignment="1">
      <alignment horizontal="center" vertical="center"/>
    </xf>
    <xf numFmtId="1" fontId="19" fillId="0" borderId="13" xfId="2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7" xfId="2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9" fillId="0" borderId="11" xfId="16" applyNumberFormat="1" applyFont="1" applyBorder="1" applyAlignment="1">
      <alignment horizontal="center" vertical="center"/>
    </xf>
    <xf numFmtId="1" fontId="19" fillId="0" borderId="14" xfId="21" applyNumberFormat="1" applyFont="1" applyBorder="1" applyAlignment="1">
      <alignment horizontal="center" vertical="center"/>
    </xf>
    <xf numFmtId="1" fontId="19" fillId="0" borderId="11" xfId="21" applyNumberFormat="1" applyFont="1" applyBorder="1" applyAlignment="1">
      <alignment horizontal="center" vertical="center"/>
    </xf>
    <xf numFmtId="1" fontId="19" fillId="0" borderId="19" xfId="16" applyNumberFormat="1" applyFont="1" applyBorder="1" applyAlignment="1">
      <alignment horizontal="center" vertical="center"/>
    </xf>
    <xf numFmtId="1" fontId="19" fillId="0" borderId="19" xfId="21" applyNumberFormat="1" applyFont="1" applyBorder="1" applyAlignment="1">
      <alignment horizontal="center" vertical="center"/>
    </xf>
    <xf numFmtId="1" fontId="19" fillId="0" borderId="15" xfId="21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176" fontId="19" fillId="0" borderId="0" xfId="0" quotePrefix="1" applyNumberFormat="1" applyFont="1" applyBorder="1" applyAlignment="1">
      <alignment horizontal="center" vertical="center"/>
    </xf>
    <xf numFmtId="190" fontId="19" fillId="0" borderId="0" xfId="19" applyNumberFormat="1" applyFont="1" applyBorder="1" applyAlignment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  <protection locked="0"/>
    </xf>
    <xf numFmtId="189" fontId="19" fillId="0" borderId="0" xfId="0" applyNumberFormat="1" applyFont="1" applyBorder="1" applyAlignment="1" applyProtection="1">
      <alignment horizontal="center" vertical="center"/>
      <protection locked="0"/>
    </xf>
    <xf numFmtId="189" fontId="19" fillId="0" borderId="0" xfId="18" quotePrefix="1" applyNumberFormat="1" applyFont="1" applyBorder="1" applyAlignment="1" applyProtection="1">
      <alignment horizontal="center" vertical="center"/>
      <protection locked="0"/>
    </xf>
    <xf numFmtId="194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21" applyNumberFormat="1" applyFont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>
      <alignment horizontal="center" vertical="center"/>
    </xf>
    <xf numFmtId="0" fontId="20" fillId="0" borderId="16" xfId="16" quotePrefix="1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91" fontId="19" fillId="0" borderId="0" xfId="17" applyNumberFormat="1" applyFont="1" applyFill="1" applyBorder="1" applyAlignment="1">
      <alignment horizontal="center" vertical="center"/>
    </xf>
    <xf numFmtId="194" fontId="19" fillId="0" borderId="0" xfId="17" applyNumberFormat="1" applyFont="1" applyFill="1" applyBorder="1" applyAlignment="1">
      <alignment horizontal="center" vertical="center"/>
    </xf>
    <xf numFmtId="191" fontId="19" fillId="0" borderId="0" xfId="19" applyNumberFormat="1" applyFont="1" applyFill="1" applyBorder="1" applyAlignment="1">
      <alignment horizontal="center" vertical="center"/>
    </xf>
    <xf numFmtId="194" fontId="20" fillId="0" borderId="2" xfId="0" applyNumberFormat="1" applyFont="1" applyFill="1" applyBorder="1" applyAlignment="1" applyProtection="1">
      <alignment horizontal="center" vertical="center"/>
      <protection locked="0"/>
    </xf>
    <xf numFmtId="191" fontId="20" fillId="0" borderId="2" xfId="19" applyNumberFormat="1" applyFont="1" applyFill="1" applyBorder="1" applyAlignment="1">
      <alignment horizontal="center" vertical="center"/>
    </xf>
    <xf numFmtId="194" fontId="20" fillId="0" borderId="2" xfId="17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178" fontId="19" fillId="0" borderId="0" xfId="14" applyNumberFormat="1" applyFont="1" applyBorder="1" applyAlignment="1">
      <alignment horizontal="center" vertical="center"/>
    </xf>
    <xf numFmtId="178" fontId="5" fillId="4" borderId="0" xfId="14" applyNumberFormat="1" applyFont="1" applyFill="1" applyBorder="1" applyAlignment="1">
      <alignment horizontal="center" vertical="center"/>
    </xf>
    <xf numFmtId="178" fontId="5" fillId="0" borderId="0" xfId="14" applyNumberFormat="1" applyFont="1" applyBorder="1" applyAlignment="1" applyProtection="1">
      <alignment horizontal="center" vertical="center"/>
      <protection locked="0"/>
    </xf>
    <xf numFmtId="178" fontId="19" fillId="0" borderId="0" xfId="14" applyNumberFormat="1" applyFont="1" applyBorder="1" applyAlignment="1" applyProtection="1">
      <alignment horizontal="center" vertical="center"/>
      <protection locked="0"/>
    </xf>
    <xf numFmtId="0" fontId="19" fillId="0" borderId="4" xfId="14" applyNumberFormat="1" applyFont="1" applyBorder="1" applyAlignment="1">
      <alignment horizontal="center" vertical="center"/>
    </xf>
    <xf numFmtId="194" fontId="19" fillId="0" borderId="0" xfId="0" applyNumberFormat="1" applyFont="1" applyFill="1" applyBorder="1" applyAlignment="1" applyProtection="1">
      <alignment horizontal="center" vertical="center"/>
      <protection locked="0"/>
    </xf>
    <xf numFmtId="178" fontId="19" fillId="0" borderId="0" xfId="14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91" fontId="20" fillId="0" borderId="2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vertical="center"/>
    </xf>
    <xf numFmtId="0" fontId="19" fillId="0" borderId="11" xfId="0" quotePrefix="1" applyFont="1" applyFill="1" applyBorder="1" applyAlignment="1">
      <alignment horizontal="center" vertical="center"/>
    </xf>
    <xf numFmtId="191" fontId="19" fillId="0" borderId="0" xfId="0" quotePrefix="1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4" fontId="19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3" fontId="19" fillId="0" borderId="0" xfId="0" applyNumberFormat="1" applyFont="1" applyFill="1" applyAlignment="1">
      <alignment horizontal="right"/>
    </xf>
    <xf numFmtId="178" fontId="19" fillId="0" borderId="0" xfId="14" applyNumberFormat="1" applyFont="1" applyFill="1" applyBorder="1" applyAlignment="1" applyProtection="1">
      <alignment horizontal="center" vertical="center"/>
      <protection locked="0"/>
    </xf>
    <xf numFmtId="187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/>
    <xf numFmtId="0" fontId="30" fillId="0" borderId="2" xfId="0" applyFont="1" applyBorder="1"/>
    <xf numFmtId="0" fontId="31" fillId="0" borderId="2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2" xfId="0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1" xfId="0" quotePrefix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191" fontId="30" fillId="0" borderId="0" xfId="17" applyNumberFormat="1" applyFont="1" applyFill="1" applyBorder="1" applyAlignment="1">
      <alignment horizontal="center" vertical="center"/>
    </xf>
    <xf numFmtId="189" fontId="30" fillId="0" borderId="0" xfId="0" applyNumberFormat="1" applyFont="1" applyBorder="1" applyAlignment="1" applyProtection="1">
      <alignment horizontal="center" vertical="center"/>
      <protection locked="0"/>
    </xf>
    <xf numFmtId="0" fontId="30" fillId="0" borderId="4" xfId="14" applyNumberFormat="1" applyFont="1" applyBorder="1" applyAlignment="1">
      <alignment horizontal="center" vertical="center"/>
    </xf>
    <xf numFmtId="178" fontId="30" fillId="0" borderId="0" xfId="14" applyNumberFormat="1" applyFont="1" applyBorder="1" applyAlignment="1">
      <alignment horizontal="center" vertical="center"/>
    </xf>
    <xf numFmtId="178" fontId="30" fillId="0" borderId="0" xfId="14" applyNumberFormat="1" applyFont="1" applyFill="1" applyBorder="1" applyAlignment="1">
      <alignment horizontal="center" vertical="center"/>
    </xf>
    <xf numFmtId="190" fontId="30" fillId="0" borderId="2" xfId="17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NumberFormat="1" applyFont="1" applyFill="1"/>
    <xf numFmtId="2" fontId="31" fillId="0" borderId="0" xfId="0" applyNumberFormat="1" applyFont="1" applyFill="1" applyBorder="1" applyAlignment="1">
      <alignment horizontal="left"/>
    </xf>
    <xf numFmtId="0" fontId="31" fillId="0" borderId="0" xfId="0" applyFont="1" applyFill="1" applyBorder="1"/>
    <xf numFmtId="2" fontId="31" fillId="0" borderId="0" xfId="0" applyNumberFormat="1" applyFont="1" applyFill="1"/>
    <xf numFmtId="0" fontId="30" fillId="0" borderId="0" xfId="0" applyFont="1"/>
    <xf numFmtId="0" fontId="31" fillId="0" borderId="0" xfId="0" applyNumberFormat="1" applyFont="1"/>
    <xf numFmtId="3" fontId="31" fillId="0" borderId="0" xfId="0" applyNumberFormat="1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Border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/>
    <xf numFmtId="0" fontId="30" fillId="0" borderId="2" xfId="0" applyNumberFormat="1" applyFont="1" applyFill="1" applyBorder="1"/>
    <xf numFmtId="0" fontId="30" fillId="0" borderId="2" xfId="0" applyFont="1" applyFill="1" applyBorder="1" applyAlignment="1">
      <alignment horizontal="left"/>
    </xf>
    <xf numFmtId="0" fontId="30" fillId="0" borderId="19" xfId="18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0" fillId="0" borderId="9" xfId="0" applyFont="1" applyFill="1" applyBorder="1"/>
    <xf numFmtId="0" fontId="30" fillId="0" borderId="8" xfId="0" applyFont="1" applyFill="1" applyBorder="1" applyAlignment="1">
      <alignment horizontal="center" vertical="center"/>
    </xf>
    <xf numFmtId="0" fontId="30" fillId="0" borderId="11" xfId="0" quotePrefix="1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187" fontId="30" fillId="0" borderId="0" xfId="17" applyNumberFormat="1" applyFont="1" applyFill="1" applyBorder="1" applyAlignment="1">
      <alignment horizontal="center" vertical="center"/>
    </xf>
    <xf numFmtId="178" fontId="30" fillId="0" borderId="0" xfId="0" quotePrefix="1" applyNumberFormat="1" applyFont="1" applyFill="1" applyBorder="1" applyAlignment="1">
      <alignment horizontal="center" vertical="center"/>
    </xf>
    <xf numFmtId="195" fontId="30" fillId="0" borderId="0" xfId="17" applyNumberFormat="1" applyFont="1" applyFill="1" applyBorder="1" applyAlignment="1">
      <alignment horizontal="center" vertical="center"/>
    </xf>
    <xf numFmtId="190" fontId="30" fillId="0" borderId="0" xfId="17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2" fillId="0" borderId="16" xfId="0" applyFont="1" applyFill="1" applyBorder="1" applyAlignment="1">
      <alignment horizontal="center" vertical="center"/>
    </xf>
    <xf numFmtId="178" fontId="32" fillId="0" borderId="2" xfId="0" quotePrefix="1" applyNumberFormat="1" applyFont="1" applyFill="1" applyBorder="1" applyAlignment="1">
      <alignment horizontal="center" vertical="center"/>
    </xf>
    <xf numFmtId="195" fontId="32" fillId="0" borderId="2" xfId="17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187" fontId="32" fillId="0" borderId="2" xfId="17" applyNumberFormat="1" applyFont="1" applyFill="1" applyBorder="1" applyAlignment="1">
      <alignment horizontal="center" vertical="center"/>
    </xf>
    <xf numFmtId="187" fontId="32" fillId="0" borderId="0" xfId="17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3" fontId="30" fillId="0" borderId="0" xfId="0" applyNumberFormat="1" applyFont="1" applyFill="1" applyBorder="1"/>
    <xf numFmtId="3" fontId="31" fillId="0" borderId="0" xfId="0" applyNumberFormat="1" applyFont="1" applyFill="1" applyBorder="1"/>
    <xf numFmtId="2" fontId="31" fillId="0" borderId="0" xfId="0" applyNumberFormat="1" applyFont="1" applyFill="1" applyBorder="1"/>
    <xf numFmtId="0" fontId="31" fillId="0" borderId="0" xfId="0" applyFont="1" applyFill="1"/>
    <xf numFmtId="0" fontId="31" fillId="0" borderId="0" xfId="0" applyNumberFormat="1" applyFont="1" applyFill="1" applyBorder="1"/>
    <xf numFmtId="0" fontId="31" fillId="0" borderId="0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190" fontId="30" fillId="0" borderId="0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Border="1"/>
    <xf numFmtId="190" fontId="22" fillId="0" borderId="0" xfId="17" applyNumberFormat="1" applyFont="1" applyFill="1" applyBorder="1" applyAlignment="1">
      <alignment horizontal="center" vertical="center"/>
    </xf>
    <xf numFmtId="194" fontId="22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193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0" xfId="18" applyNumberFormat="1" applyFont="1" applyBorder="1" applyAlignment="1" applyProtection="1">
      <alignment horizontal="center" vertical="center"/>
      <protection locked="0"/>
    </xf>
    <xf numFmtId="49" fontId="19" fillId="0" borderId="0" xfId="18" quotePrefix="1" applyNumberFormat="1" applyFont="1" applyBorder="1" applyAlignment="1" applyProtection="1">
      <alignment horizontal="center" vertical="center"/>
      <protection locked="0"/>
    </xf>
    <xf numFmtId="2" fontId="32" fillId="0" borderId="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Border="1"/>
    <xf numFmtId="0" fontId="16" fillId="0" borderId="2" xfId="0" applyFont="1" applyFill="1" applyBorder="1"/>
    <xf numFmtId="176" fontId="19" fillId="0" borderId="19" xfId="18" applyFont="1" applyFill="1" applyBorder="1" applyAlignment="1">
      <alignment horizontal="center" vertical="center"/>
    </xf>
    <xf numFmtId="176" fontId="19" fillId="0" borderId="4" xfId="18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6" fontId="19" fillId="0" borderId="0" xfId="18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4" xfId="0" quotePrefix="1" applyFont="1" applyFill="1" applyBorder="1" applyAlignment="1">
      <alignment horizontal="center" vertical="center"/>
    </xf>
    <xf numFmtId="191" fontId="19" fillId="0" borderId="0" xfId="19" quotePrefix="1" applyNumberFormat="1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/>
    </xf>
    <xf numFmtId="191" fontId="20" fillId="0" borderId="0" xfId="17" applyNumberFormat="1" applyFont="1" applyFill="1" applyBorder="1" applyAlignment="1">
      <alignment horizontal="center" vertical="center"/>
    </xf>
    <xf numFmtId="191" fontId="20" fillId="0" borderId="0" xfId="19" quotePrefix="1" applyNumberFormat="1" applyFont="1" applyFill="1" applyBorder="1" applyAlignment="1">
      <alignment horizontal="center" vertical="center"/>
    </xf>
    <xf numFmtId="187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189" fontId="19" fillId="0" borderId="0" xfId="19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 shrinkToFit="1"/>
    </xf>
    <xf numFmtId="190" fontId="19" fillId="0" borderId="2" xfId="19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6" fillId="0" borderId="0" xfId="0" applyFont="1" applyFill="1" applyAlignment="1">
      <alignment horizontal="centerContinuous"/>
    </xf>
    <xf numFmtId="0" fontId="27" fillId="0" borderId="0" xfId="0" applyFont="1" applyFill="1" applyAlignment="1"/>
    <xf numFmtId="190" fontId="19" fillId="0" borderId="0" xfId="0" applyNumberFormat="1" applyFont="1" applyFill="1" applyAlignment="1">
      <alignment horizontal="left"/>
    </xf>
    <xf numFmtId="190" fontId="16" fillId="0" borderId="0" xfId="0" applyNumberFormat="1" applyFont="1" applyFill="1"/>
    <xf numFmtId="191" fontId="20" fillId="0" borderId="0" xfId="19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/>
    <xf numFmtId="0" fontId="21" fillId="0" borderId="0" xfId="0" applyFont="1" applyFill="1" applyBorder="1"/>
    <xf numFmtId="0" fontId="21" fillId="0" borderId="2" xfId="0" applyFont="1" applyFill="1" applyBorder="1"/>
    <xf numFmtId="0" fontId="19" fillId="0" borderId="18" xfId="0" applyFont="1" applyFill="1" applyBorder="1"/>
    <xf numFmtId="0" fontId="19" fillId="0" borderId="18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19" fillId="0" borderId="9" xfId="0" applyFont="1" applyFill="1" applyBorder="1"/>
    <xf numFmtId="0" fontId="19" fillId="0" borderId="10" xfId="0" applyFont="1" applyFill="1" applyBorder="1"/>
    <xf numFmtId="0" fontId="28" fillId="0" borderId="0" xfId="0" applyFont="1" applyFill="1" applyBorder="1"/>
    <xf numFmtId="0" fontId="21" fillId="0" borderId="0" xfId="0" applyFont="1" applyFill="1"/>
    <xf numFmtId="191" fontId="19" fillId="0" borderId="2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9" fillId="0" borderId="0" xfId="0" applyFont="1" applyFill="1" applyAlignment="1"/>
    <xf numFmtId="191" fontId="19" fillId="0" borderId="0" xfId="0" applyNumberFormat="1" applyFont="1" applyFill="1" applyBorder="1"/>
    <xf numFmtId="191" fontId="20" fillId="0" borderId="0" xfId="0" applyNumberFormat="1" applyFont="1" applyFill="1" applyBorder="1"/>
    <xf numFmtId="0" fontId="19" fillId="0" borderId="4" xfId="14" applyNumberFormat="1" applyFont="1" applyFill="1" applyBorder="1" applyAlignment="1">
      <alignment horizontal="center" vertical="center"/>
    </xf>
    <xf numFmtId="178" fontId="5" fillId="0" borderId="0" xfId="14" applyNumberFormat="1" applyFont="1" applyFill="1" applyBorder="1" applyAlignment="1">
      <alignment horizontal="center" vertical="center"/>
    </xf>
    <xf numFmtId="178" fontId="5" fillId="0" borderId="0" xfId="14" applyNumberFormat="1" applyFont="1" applyFill="1" applyBorder="1" applyAlignment="1" applyProtection="1">
      <alignment horizontal="center" vertical="center"/>
      <protection locked="0"/>
    </xf>
    <xf numFmtId="190" fontId="19" fillId="0" borderId="0" xfId="1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16" xfId="14" applyNumberFormat="1" applyFont="1" applyFill="1" applyBorder="1" applyAlignment="1">
      <alignment horizontal="center" vertical="center"/>
    </xf>
    <xf numFmtId="178" fontId="24" fillId="0" borderId="2" xfId="14" applyNumberFormat="1" applyFont="1" applyFill="1" applyBorder="1" applyAlignment="1">
      <alignment horizontal="center" vertical="center"/>
    </xf>
    <xf numFmtId="0" fontId="20" fillId="0" borderId="0" xfId="21" applyNumberFormat="1" applyFont="1" applyBorder="1" applyAlignment="1">
      <alignment horizontal="center" vertical="center"/>
    </xf>
    <xf numFmtId="1" fontId="20" fillId="0" borderId="0" xfId="21" applyNumberFormat="1" applyFont="1" applyBorder="1"/>
    <xf numFmtId="41" fontId="19" fillId="0" borderId="0" xfId="14" applyFont="1" applyBorder="1" applyAlignment="1">
      <alignment horizontal="center" vertical="center"/>
    </xf>
    <xf numFmtId="190" fontId="30" fillId="0" borderId="0" xfId="17" quotePrefix="1" applyNumberFormat="1" applyFont="1" applyFill="1" applyBorder="1" applyAlignment="1">
      <alignment horizontal="center" vertical="center"/>
    </xf>
    <xf numFmtId="190" fontId="30" fillId="0" borderId="2" xfId="17" quotePrefix="1" applyNumberFormat="1" applyFont="1" applyFill="1" applyBorder="1" applyAlignment="1">
      <alignment horizontal="center" vertical="center"/>
    </xf>
    <xf numFmtId="192" fontId="30" fillId="0" borderId="0" xfId="17" applyNumberFormat="1" applyFont="1" applyFill="1" applyBorder="1" applyAlignment="1">
      <alignment horizontal="center" vertical="center"/>
    </xf>
    <xf numFmtId="190" fontId="32" fillId="0" borderId="2" xfId="17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92" fontId="32" fillId="0" borderId="2" xfId="17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19" fillId="0" borderId="4" xfId="18" applyNumberFormat="1" applyFont="1" applyFill="1" applyBorder="1" applyAlignment="1">
      <alignment horizontal="center" vertical="center"/>
    </xf>
    <xf numFmtId="0" fontId="19" fillId="0" borderId="7" xfId="18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shrinkToFit="1"/>
    </xf>
    <xf numFmtId="0" fontId="19" fillId="0" borderId="14" xfId="0" applyNumberFormat="1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19" fillId="0" borderId="21" xfId="0" applyNumberFormat="1" applyFont="1" applyFill="1" applyBorder="1" applyAlignment="1">
      <alignment horizontal="center" vertical="center" shrinkToFit="1"/>
    </xf>
    <xf numFmtId="194" fontId="19" fillId="0" borderId="0" xfId="0" applyNumberFormat="1" applyFont="1" applyFill="1" applyBorder="1" applyAlignment="1">
      <alignment horizontal="center" vertical="center"/>
    </xf>
    <xf numFmtId="194" fontId="20" fillId="0" borderId="0" xfId="0" applyNumberFormat="1" applyFont="1" applyFill="1" applyBorder="1" applyAlignment="1">
      <alignment horizontal="center" vertical="center"/>
    </xf>
    <xf numFmtId="194" fontId="19" fillId="0" borderId="0" xfId="0" quotePrefix="1" applyNumberFormat="1" applyFont="1" applyFill="1" applyBorder="1" applyAlignment="1">
      <alignment horizontal="center" vertical="center"/>
    </xf>
    <xf numFmtId="188" fontId="20" fillId="0" borderId="0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 shrinkToFit="1"/>
    </xf>
    <xf numFmtId="191" fontId="19" fillId="0" borderId="2" xfId="19" quotePrefix="1" applyNumberFormat="1" applyFont="1" applyFill="1" applyBorder="1" applyAlignment="1">
      <alignment horizontal="center" vertical="center"/>
    </xf>
    <xf numFmtId="191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190" fontId="19" fillId="0" borderId="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right"/>
    </xf>
    <xf numFmtId="0" fontId="30" fillId="0" borderId="22" xfId="0" applyNumberFormat="1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78" fontId="30" fillId="0" borderId="0" xfId="14" applyNumberFormat="1" applyFont="1" applyFill="1" applyBorder="1" applyAlignment="1">
      <alignment horizontal="center" vertical="center" shrinkToFit="1"/>
    </xf>
    <xf numFmtId="178" fontId="30" fillId="0" borderId="0" xfId="14" applyNumberFormat="1" applyFont="1" applyFill="1" applyBorder="1" applyAlignment="1" applyProtection="1">
      <alignment horizontal="center" vertical="center" shrinkToFit="1"/>
      <protection locked="0"/>
    </xf>
    <xf numFmtId="191" fontId="19" fillId="0" borderId="0" xfId="14" quotePrefix="1" applyNumberFormat="1" applyFont="1" applyFill="1" applyBorder="1" applyAlignment="1">
      <alignment horizontal="center" vertical="center"/>
    </xf>
    <xf numFmtId="194" fontId="19" fillId="0" borderId="0" xfId="14" quotePrefix="1" applyNumberFormat="1" applyFont="1" applyFill="1" applyBorder="1" applyAlignment="1">
      <alignment horizontal="center" vertical="center"/>
    </xf>
    <xf numFmtId="41" fontId="19" fillId="0" borderId="0" xfId="14" applyFont="1" applyFill="1" applyProtection="1">
      <protection locked="0"/>
    </xf>
    <xf numFmtId="176" fontId="22" fillId="0" borderId="0" xfId="19" quotePrefix="1" applyNumberFormat="1" applyFont="1" applyFill="1" applyBorder="1" applyAlignment="1">
      <alignment horizontal="center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177" fontId="20" fillId="0" borderId="0" xfId="19" quotePrefix="1" applyNumberFormat="1" applyFont="1" applyFill="1" applyBorder="1" applyAlignment="1">
      <alignment horizontal="center"/>
    </xf>
    <xf numFmtId="176" fontId="19" fillId="0" borderId="11" xfId="18" applyFont="1" applyBorder="1" applyAlignment="1">
      <alignment horizontal="center" vertical="center"/>
    </xf>
    <xf numFmtId="191" fontId="20" fillId="0" borderId="0" xfId="22" applyNumberFormat="1" applyFont="1" applyFill="1" applyBorder="1" applyAlignment="1">
      <alignment horizontal="center" vertical="center"/>
    </xf>
    <xf numFmtId="191" fontId="20" fillId="0" borderId="0" xfId="23" quotePrefix="1" applyNumberFormat="1" applyFont="1" applyFill="1" applyBorder="1" applyAlignment="1">
      <alignment horizontal="center" vertical="center"/>
    </xf>
    <xf numFmtId="178" fontId="19" fillId="0" borderId="0" xfId="24" applyNumberFormat="1" applyFont="1" applyFill="1" applyBorder="1" applyAlignment="1">
      <alignment horizontal="center" vertical="center"/>
    </xf>
    <xf numFmtId="187" fontId="20" fillId="0" borderId="0" xfId="25" applyNumberFormat="1" applyFont="1" applyFill="1" applyBorder="1" applyAlignment="1">
      <alignment horizontal="center" vertical="center"/>
    </xf>
    <xf numFmtId="178" fontId="19" fillId="0" borderId="10" xfId="24" applyNumberFormat="1" applyFont="1" applyFill="1" applyBorder="1" applyAlignment="1">
      <alignment horizontal="center" vertical="center"/>
    </xf>
    <xf numFmtId="191" fontId="19" fillId="0" borderId="0" xfId="23" applyNumberFormat="1" applyFont="1" applyFill="1" applyBorder="1" applyAlignment="1">
      <alignment horizontal="center" vertical="center"/>
    </xf>
    <xf numFmtId="191" fontId="19" fillId="0" borderId="0" xfId="22" applyNumberFormat="1" applyFont="1" applyFill="1" applyBorder="1" applyAlignment="1">
      <alignment horizontal="center" vertical="center"/>
    </xf>
    <xf numFmtId="191" fontId="19" fillId="0" borderId="0" xfId="23" quotePrefix="1" applyNumberFormat="1" applyFont="1" applyFill="1" applyBorder="1" applyAlignment="1">
      <alignment horizontal="center" vertical="center"/>
    </xf>
    <xf numFmtId="187" fontId="19" fillId="0" borderId="0" xfId="25" applyNumberFormat="1" applyFont="1" applyFill="1" applyBorder="1" applyAlignment="1">
      <alignment horizontal="center" vertical="center"/>
    </xf>
    <xf numFmtId="0" fontId="19" fillId="0" borderId="10" xfId="23" applyNumberFormat="1" applyFont="1" applyFill="1" applyBorder="1" applyAlignment="1">
      <alignment horizontal="center" vertical="center"/>
    </xf>
    <xf numFmtId="189" fontId="19" fillId="0" borderId="0" xfId="23" applyNumberFormat="1" applyFont="1" applyFill="1" applyBorder="1" applyAlignment="1">
      <alignment horizontal="center" vertical="center"/>
    </xf>
    <xf numFmtId="189" fontId="19" fillId="0" borderId="0" xfId="23" quotePrefix="1" applyNumberFormat="1" applyFont="1" applyFill="1" applyBorder="1" applyAlignment="1">
      <alignment horizontal="center" vertical="center"/>
    </xf>
    <xf numFmtId="0" fontId="19" fillId="0" borderId="17" xfId="23" applyNumberFormat="1" applyFont="1" applyFill="1" applyBorder="1" applyAlignment="1">
      <alignment horizontal="center" vertical="center"/>
    </xf>
    <xf numFmtId="191" fontId="19" fillId="0" borderId="2" xfId="23" applyNumberFormat="1" applyFont="1" applyFill="1" applyBorder="1" applyAlignment="1">
      <alignment horizontal="center" vertical="center"/>
    </xf>
    <xf numFmtId="190" fontId="19" fillId="0" borderId="2" xfId="23" applyNumberFormat="1" applyFont="1" applyFill="1" applyBorder="1" applyAlignment="1">
      <alignment horizontal="center" vertical="center"/>
    </xf>
    <xf numFmtId="187" fontId="19" fillId="0" borderId="2" xfId="25" applyNumberFormat="1" applyFont="1" applyFill="1" applyBorder="1" applyAlignment="1">
      <alignment horizontal="center" vertical="center"/>
    </xf>
    <xf numFmtId="191" fontId="19" fillId="0" borderId="0" xfId="27" applyNumberFormat="1" applyFont="1" applyBorder="1" applyAlignment="1">
      <alignment horizontal="center" vertical="center"/>
    </xf>
    <xf numFmtId="191" fontId="20" fillId="0" borderId="0" xfId="27" applyNumberFormat="1" applyFont="1" applyBorder="1" applyAlignment="1">
      <alignment horizontal="center" vertical="center"/>
    </xf>
    <xf numFmtId="191" fontId="19" fillId="0" borderId="2" xfId="27" applyNumberFormat="1" applyFont="1" applyBorder="1" applyAlignment="1">
      <alignment horizontal="center" vertical="center"/>
    </xf>
    <xf numFmtId="0" fontId="20" fillId="0" borderId="16" xfId="27" applyNumberFormat="1" applyFont="1" applyFill="1" applyBorder="1" applyAlignment="1">
      <alignment horizontal="center" vertical="center"/>
    </xf>
    <xf numFmtId="178" fontId="20" fillId="0" borderId="0" xfId="27" applyNumberFormat="1" applyFont="1" applyFill="1" applyBorder="1" applyAlignment="1">
      <alignment horizontal="center" vertical="center"/>
    </xf>
    <xf numFmtId="178" fontId="24" fillId="0" borderId="17" xfId="14" applyNumberFormat="1" applyFont="1" applyFill="1" applyBorder="1" applyAlignment="1">
      <alignment horizontal="center" vertical="center"/>
    </xf>
    <xf numFmtId="178" fontId="24" fillId="0" borderId="0" xfId="14" applyNumberFormat="1" applyFont="1" applyFill="1" applyBorder="1" applyAlignment="1">
      <alignment horizontal="center" vertical="center"/>
    </xf>
    <xf numFmtId="178" fontId="32" fillId="0" borderId="2" xfId="27" applyNumberFormat="1" applyFont="1" applyFill="1" applyBorder="1" applyAlignment="1">
      <alignment horizontal="center" vertical="center"/>
    </xf>
    <xf numFmtId="191" fontId="19" fillId="0" borderId="0" xfId="27" applyNumberFormat="1" applyFont="1" applyFill="1" applyBorder="1" applyAlignment="1">
      <alignment horizontal="center" vertical="center"/>
    </xf>
    <xf numFmtId="190" fontId="20" fillId="0" borderId="2" xfId="17" applyNumberFormat="1" applyFont="1" applyFill="1" applyBorder="1" applyAlignment="1">
      <alignment horizontal="center" vertical="center"/>
    </xf>
    <xf numFmtId="188" fontId="20" fillId="0" borderId="2" xfId="17" applyNumberFormat="1" applyFont="1" applyFill="1" applyBorder="1" applyAlignment="1">
      <alignment horizontal="center" vertical="center"/>
    </xf>
    <xf numFmtId="189" fontId="20" fillId="0" borderId="0" xfId="0" applyNumberFormat="1" applyFont="1" applyBorder="1" applyAlignment="1" applyProtection="1">
      <alignment horizontal="center" vertical="center"/>
      <protection locked="0"/>
    </xf>
    <xf numFmtId="189" fontId="20" fillId="0" borderId="0" xfId="18" applyNumberFormat="1" applyFont="1" applyBorder="1" applyAlignment="1" applyProtection="1">
      <alignment horizontal="center" vertical="center"/>
      <protection locked="0"/>
    </xf>
    <xf numFmtId="189" fontId="20" fillId="0" borderId="0" xfId="18" quotePrefix="1" applyNumberFormat="1" applyFont="1" applyBorder="1" applyAlignment="1" applyProtection="1">
      <alignment horizontal="center" vertical="center"/>
      <protection locked="0"/>
    </xf>
    <xf numFmtId="191" fontId="20" fillId="0" borderId="2" xfId="27" quotePrefix="1" applyNumberFormat="1" applyFont="1" applyFill="1" applyBorder="1" applyAlignment="1">
      <alignment horizontal="center" vertical="center"/>
    </xf>
    <xf numFmtId="194" fontId="20" fillId="0" borderId="2" xfId="27" quotePrefix="1" applyNumberFormat="1" applyFont="1" applyFill="1" applyBorder="1" applyAlignment="1">
      <alignment horizontal="center" vertical="center"/>
    </xf>
    <xf numFmtId="178" fontId="32" fillId="0" borderId="2" xfId="27" applyNumberFormat="1" applyFont="1" applyFill="1" applyBorder="1" applyAlignment="1" applyProtection="1">
      <alignment horizontal="center" vertical="center" shrinkToFit="1"/>
      <protection locked="0"/>
    </xf>
    <xf numFmtId="0" fontId="32" fillId="0" borderId="16" xfId="27" applyNumberFormat="1" applyFont="1" applyBorder="1" applyAlignment="1">
      <alignment horizontal="center" vertical="center"/>
    </xf>
    <xf numFmtId="178" fontId="32" fillId="0" borderId="2" xfId="27" applyNumberFormat="1" applyFont="1" applyFill="1" applyBorder="1" applyAlignment="1">
      <alignment horizontal="center" vertical="center" shrinkToFit="1"/>
    </xf>
    <xf numFmtId="178" fontId="32" fillId="0" borderId="2" xfId="27" applyNumberFormat="1" applyFont="1" applyBorder="1" applyAlignment="1">
      <alignment horizontal="center" vertical="center"/>
    </xf>
    <xf numFmtId="178" fontId="32" fillId="0" borderId="0" xfId="27" applyNumberFormat="1" applyFont="1" applyBorder="1" applyAlignment="1">
      <alignment horizontal="center" vertical="center"/>
    </xf>
    <xf numFmtId="190" fontId="20" fillId="0" borderId="2" xfId="0" applyNumberFormat="1" applyFont="1" applyBorder="1" applyAlignment="1">
      <alignment horizontal="center" vertical="center"/>
    </xf>
    <xf numFmtId="190" fontId="19" fillId="0" borderId="2" xfId="27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189" fontId="19" fillId="0" borderId="0" xfId="0" quotePrefix="1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15" fillId="0" borderId="0" xfId="557" applyFont="1" applyFill="1" applyAlignment="1">
      <alignment horizontal="center" vertical="center"/>
    </xf>
    <xf numFmtId="0" fontId="2" fillId="0" borderId="0" xfId="557"/>
    <xf numFmtId="0" fontId="19" fillId="0" borderId="2" xfId="557" applyFont="1" applyFill="1" applyBorder="1" applyAlignment="1"/>
    <xf numFmtId="0" fontId="16" fillId="0" borderId="2" xfId="557" applyFont="1" applyFill="1" applyBorder="1" applyAlignment="1">
      <alignment vertical="center"/>
    </xf>
    <xf numFmtId="0" fontId="19" fillId="0" borderId="2" xfId="557" applyFont="1" applyFill="1" applyBorder="1" applyAlignment="1">
      <alignment vertical="center"/>
    </xf>
    <xf numFmtId="0" fontId="19" fillId="0" borderId="0" xfId="557" applyFont="1" applyFill="1" applyBorder="1" applyAlignment="1">
      <alignment vertical="center"/>
    </xf>
    <xf numFmtId="0" fontId="19" fillId="0" borderId="2" xfId="557" applyFont="1" applyFill="1" applyBorder="1" applyAlignment="1">
      <alignment horizontal="right"/>
    </xf>
    <xf numFmtId="0" fontId="19" fillId="0" borderId="0" xfId="557" applyFont="1" applyFill="1" applyBorder="1" applyAlignment="1">
      <alignment horizontal="center" vertical="center"/>
    </xf>
    <xf numFmtId="0" fontId="19" fillId="0" borderId="9" xfId="557" applyFont="1" applyFill="1" applyBorder="1" applyAlignment="1">
      <alignment horizontal="center" vertical="center"/>
    </xf>
    <xf numFmtId="0" fontId="19" fillId="0" borderId="10" xfId="557" applyFont="1" applyFill="1" applyBorder="1" applyAlignment="1">
      <alignment horizontal="center" vertical="center"/>
    </xf>
    <xf numFmtId="0" fontId="19" fillId="0" borderId="19" xfId="557" applyFont="1" applyFill="1" applyBorder="1" applyAlignment="1">
      <alignment horizontal="center" vertical="center"/>
    </xf>
    <xf numFmtId="0" fontId="19" fillId="0" borderId="9" xfId="557" applyFont="1" applyFill="1" applyBorder="1" applyAlignment="1">
      <alignment vertical="center"/>
    </xf>
    <xf numFmtId="0" fontId="19" fillId="0" borderId="10" xfId="557" applyFont="1" applyFill="1" applyBorder="1" applyAlignment="1">
      <alignment vertical="center"/>
    </xf>
    <xf numFmtId="0" fontId="19" fillId="0" borderId="4" xfId="557" applyFont="1" applyFill="1" applyBorder="1" applyAlignment="1">
      <alignment horizontal="center" vertical="center"/>
    </xf>
    <xf numFmtId="0" fontId="19" fillId="0" borderId="7" xfId="557" applyFont="1" applyFill="1" applyBorder="1" applyAlignment="1">
      <alignment horizontal="center" vertical="center"/>
    </xf>
    <xf numFmtId="0" fontId="19" fillId="0" borderId="11" xfId="557" quotePrefix="1" applyFont="1" applyFill="1" applyBorder="1" applyAlignment="1">
      <alignment horizontal="center" vertical="center"/>
    </xf>
    <xf numFmtId="0" fontId="19" fillId="0" borderId="14" xfId="557" applyFont="1" applyFill="1" applyBorder="1" applyAlignment="1">
      <alignment horizontal="center" vertical="center"/>
    </xf>
    <xf numFmtId="0" fontId="19" fillId="0" borderId="12" xfId="557" applyFont="1" applyFill="1" applyBorder="1" applyAlignment="1">
      <alignment horizontal="center" vertical="center"/>
    </xf>
    <xf numFmtId="0" fontId="19" fillId="0" borderId="11" xfId="557" applyFont="1" applyFill="1" applyBorder="1" applyAlignment="1">
      <alignment horizontal="center" vertical="center"/>
    </xf>
    <xf numFmtId="0" fontId="19" fillId="0" borderId="13" xfId="557" applyFont="1" applyFill="1" applyBorder="1" applyAlignment="1">
      <alignment horizontal="center" vertical="center"/>
    </xf>
    <xf numFmtId="0" fontId="19" fillId="0" borderId="0" xfId="557" applyFont="1" applyFill="1" applyAlignment="1">
      <alignment vertical="center"/>
    </xf>
    <xf numFmtId="0" fontId="19" fillId="0" borderId="0" xfId="557" applyFont="1" applyFill="1" applyAlignment="1">
      <alignment horizontal="right"/>
    </xf>
    <xf numFmtId="0" fontId="19" fillId="0" borderId="0" xfId="557" applyFont="1" applyFill="1" applyBorder="1" applyAlignment="1">
      <alignment horizontal="right"/>
    </xf>
    <xf numFmtId="0" fontId="16" fillId="0" borderId="0" xfId="557" applyFont="1" applyFill="1" applyBorder="1" applyAlignment="1">
      <alignment vertical="center"/>
    </xf>
    <xf numFmtId="3" fontId="19" fillId="0" borderId="0" xfId="557" applyNumberFormat="1" applyFont="1" applyFill="1" applyAlignment="1">
      <alignment horizontal="right"/>
    </xf>
    <xf numFmtId="191" fontId="19" fillId="0" borderId="0" xfId="557" quotePrefix="1" applyNumberFormat="1" applyFont="1" applyFill="1" applyBorder="1" applyAlignment="1">
      <alignment horizontal="center" vertical="center"/>
    </xf>
    <xf numFmtId="190" fontId="19" fillId="0" borderId="0" xfId="557" applyNumberFormat="1" applyFont="1" applyFill="1" applyBorder="1" applyAlignment="1">
      <alignment horizontal="center" vertical="center"/>
    </xf>
    <xf numFmtId="0" fontId="77" fillId="0" borderId="0" xfId="557" applyFont="1"/>
    <xf numFmtId="0" fontId="20" fillId="0" borderId="4" xfId="557" applyFont="1" applyFill="1" applyBorder="1" applyAlignment="1">
      <alignment horizontal="center" vertical="center"/>
    </xf>
    <xf numFmtId="0" fontId="19" fillId="0" borderId="4" xfId="557" applyFont="1" applyFill="1" applyBorder="1" applyAlignment="1">
      <alignment horizontal="center" vertical="center" wrapText="1" shrinkToFit="1"/>
    </xf>
    <xf numFmtId="0" fontId="19" fillId="0" borderId="2" xfId="557" applyFont="1" applyFill="1" applyBorder="1" applyAlignment="1">
      <alignment horizontal="center" vertical="center" wrapText="1" shrinkToFit="1"/>
    </xf>
    <xf numFmtId="191" fontId="32" fillId="0" borderId="0" xfId="557" quotePrefix="1" applyNumberFormat="1" applyFont="1" applyFill="1" applyBorder="1" applyAlignment="1">
      <alignment horizontal="center" vertical="center"/>
    </xf>
    <xf numFmtId="190" fontId="30" fillId="0" borderId="0" xfId="557" applyNumberFormat="1" applyFont="1" applyFill="1" applyBorder="1" applyAlignment="1">
      <alignment horizontal="center" vertical="center"/>
    </xf>
    <xf numFmtId="178" fontId="30" fillId="0" borderId="10" xfId="697" quotePrefix="1" applyNumberFormat="1" applyFont="1" applyFill="1" applyBorder="1" applyAlignment="1">
      <alignment horizontal="center" vertical="center"/>
    </xf>
    <xf numFmtId="3" fontId="30" fillId="0" borderId="0" xfId="557" applyNumberFormat="1" applyFont="1" applyFill="1" applyBorder="1" applyAlignment="1">
      <alignment horizontal="center" vertical="center"/>
    </xf>
    <xf numFmtId="189" fontId="30" fillId="0" borderId="0" xfId="557" applyNumberFormat="1" applyFont="1" applyFill="1" applyBorder="1" applyAlignment="1">
      <alignment horizontal="center" vertical="center"/>
    </xf>
    <xf numFmtId="0" fontId="30" fillId="0" borderId="10" xfId="697" quotePrefix="1" applyNumberFormat="1" applyFont="1" applyFill="1" applyBorder="1" applyAlignment="1">
      <alignment horizontal="center" vertical="center"/>
    </xf>
    <xf numFmtId="178" fontId="30" fillId="0" borderId="0" xfId="697" applyNumberFormat="1" applyFont="1" applyFill="1" applyBorder="1" applyAlignment="1">
      <alignment horizontal="center" vertical="center"/>
    </xf>
    <xf numFmtId="0" fontId="30" fillId="0" borderId="10" xfId="697" applyNumberFormat="1" applyFont="1" applyFill="1" applyBorder="1" applyAlignment="1">
      <alignment horizontal="center" vertical="center"/>
    </xf>
    <xf numFmtId="0" fontId="30" fillId="0" borderId="17" xfId="697" applyNumberFormat="1" applyFont="1" applyFill="1" applyBorder="1" applyAlignment="1">
      <alignment horizontal="center" vertical="center"/>
    </xf>
    <xf numFmtId="178" fontId="30" fillId="0" borderId="2" xfId="697" applyNumberFormat="1" applyFont="1" applyFill="1" applyBorder="1" applyAlignment="1">
      <alignment horizontal="center" vertical="center"/>
    </xf>
    <xf numFmtId="178" fontId="30" fillId="0" borderId="2" xfId="557" applyNumberFormat="1" applyFont="1" applyBorder="1" applyAlignment="1">
      <alignment horizontal="center" vertical="center"/>
    </xf>
    <xf numFmtId="189" fontId="30" fillId="0" borderId="2" xfId="557" applyNumberFormat="1" applyFont="1" applyFill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/>
    </xf>
    <xf numFmtId="0" fontId="17" fillId="0" borderId="0" xfId="557" applyFont="1" applyBorder="1" applyAlignment="1">
      <alignment horizontal="center" vertical="center"/>
    </xf>
    <xf numFmtId="0" fontId="17" fillId="0" borderId="0" xfId="557" applyFont="1" applyBorder="1"/>
    <xf numFmtId="0" fontId="19" fillId="0" borderId="2" xfId="557" applyFont="1" applyBorder="1" applyAlignment="1">
      <alignment horizontal="center"/>
    </xf>
    <xf numFmtId="0" fontId="19" fillId="0" borderId="2" xfId="557" applyFont="1" applyBorder="1"/>
    <xf numFmtId="0" fontId="19" fillId="0" borderId="0" xfId="557" applyFont="1" applyBorder="1" applyAlignment="1">
      <alignment horizontal="left"/>
    </xf>
    <xf numFmtId="0" fontId="19" fillId="0" borderId="2" xfId="557" applyFont="1" applyBorder="1" applyAlignment="1">
      <alignment horizontal="right"/>
    </xf>
    <xf numFmtId="0" fontId="19" fillId="0" borderId="0" xfId="557" applyFont="1" applyBorder="1"/>
    <xf numFmtId="0" fontId="19" fillId="0" borderId="0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/>
    </xf>
    <xf numFmtId="176" fontId="19" fillId="0" borderId="7" xfId="18" applyFont="1" applyBorder="1" applyAlignment="1">
      <alignment horizontal="center" vertical="center"/>
    </xf>
    <xf numFmtId="0" fontId="19" fillId="0" borderId="7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 vertical="center"/>
    </xf>
    <xf numFmtId="176" fontId="19" fillId="0" borderId="6" xfId="18" applyFont="1" applyBorder="1" applyAlignment="1">
      <alignment horizontal="center" vertical="center"/>
    </xf>
    <xf numFmtId="176" fontId="19" fillId="0" borderId="9" xfId="18" applyFont="1" applyBorder="1" applyAlignment="1">
      <alignment horizontal="center" vertical="center"/>
    </xf>
    <xf numFmtId="0" fontId="19" fillId="0" borderId="9" xfId="557" applyFont="1" applyBorder="1" applyAlignment="1">
      <alignment horizontal="center" vertical="center"/>
    </xf>
    <xf numFmtId="176" fontId="19" fillId="0" borderId="11" xfId="18" quotePrefix="1" applyFont="1" applyBorder="1" applyAlignment="1">
      <alignment horizontal="center" vertical="center"/>
    </xf>
    <xf numFmtId="176" fontId="19" fillId="0" borderId="14" xfId="18" applyFont="1" applyBorder="1" applyAlignment="1">
      <alignment horizontal="center" vertical="center"/>
    </xf>
    <xf numFmtId="0" fontId="19" fillId="0" borderId="11" xfId="557" applyFont="1" applyBorder="1" applyAlignment="1">
      <alignment horizontal="center" vertical="center"/>
    </xf>
    <xf numFmtId="0" fontId="19" fillId="0" borderId="14" xfId="557" applyFont="1" applyBorder="1" applyAlignment="1">
      <alignment horizontal="center" vertical="center"/>
    </xf>
    <xf numFmtId="0" fontId="19" fillId="0" borderId="13" xfId="557" applyFont="1" applyBorder="1" applyAlignment="1">
      <alignment horizontal="center" vertical="center"/>
    </xf>
    <xf numFmtId="0" fontId="19" fillId="0" borderId="6" xfId="557" quotePrefix="1" applyFont="1" applyBorder="1" applyAlignment="1">
      <alignment horizontal="center" vertical="center"/>
    </xf>
    <xf numFmtId="191" fontId="19" fillId="0" borderId="0" xfId="557" applyNumberFormat="1" applyFont="1" applyBorder="1" applyAlignment="1">
      <alignment horizontal="center" vertical="center"/>
    </xf>
    <xf numFmtId="178" fontId="19" fillId="0" borderId="0" xfId="703" applyNumberFormat="1" applyFont="1" applyBorder="1" applyAlignment="1">
      <alignment horizontal="center" vertical="center"/>
    </xf>
    <xf numFmtId="189" fontId="19" fillId="0" borderId="0" xfId="557" applyNumberFormat="1" applyFont="1" applyBorder="1" applyAlignment="1">
      <alignment horizontal="center" vertical="center"/>
    </xf>
    <xf numFmtId="0" fontId="19" fillId="0" borderId="4" xfId="557" quotePrefix="1" applyFont="1" applyBorder="1" applyAlignment="1">
      <alignment horizontal="center" vertical="center"/>
    </xf>
    <xf numFmtId="191" fontId="19" fillId="0" borderId="0" xfId="557" applyNumberFormat="1" applyFont="1" applyFill="1" applyBorder="1" applyAlignment="1">
      <alignment horizontal="center" vertical="center"/>
    </xf>
    <xf numFmtId="178" fontId="19" fillId="0" borderId="0" xfId="703" applyNumberFormat="1" applyFont="1" applyFill="1" applyBorder="1" applyAlignment="1">
      <alignment horizontal="center" vertical="center"/>
    </xf>
    <xf numFmtId="0" fontId="20" fillId="0" borderId="4" xfId="557" quotePrefix="1" applyFont="1" applyBorder="1" applyAlignment="1">
      <alignment horizontal="center" vertical="center"/>
    </xf>
    <xf numFmtId="191" fontId="20" fillId="0" borderId="0" xfId="557" applyNumberFormat="1" applyFont="1" applyBorder="1" applyAlignment="1">
      <alignment horizontal="center" vertical="center"/>
    </xf>
    <xf numFmtId="0" fontId="20" fillId="0" borderId="0" xfId="557" applyFont="1" applyBorder="1"/>
    <xf numFmtId="0" fontId="21" fillId="0" borderId="0" xfId="557" applyFont="1" applyBorder="1"/>
    <xf numFmtId="0" fontId="19" fillId="0" borderId="16" xfId="557" applyFont="1" applyFill="1" applyBorder="1" applyAlignment="1">
      <alignment horizontal="center" vertical="center" wrapText="1" shrinkToFit="1"/>
    </xf>
    <xf numFmtId="0" fontId="19" fillId="0" borderId="0" xfId="557" applyFont="1" applyAlignment="1">
      <alignment horizontal="left"/>
    </xf>
    <xf numFmtId="0" fontId="16" fillId="0" borderId="0" xfId="557" applyFont="1"/>
    <xf numFmtId="0" fontId="16" fillId="0" borderId="0" xfId="557" applyFont="1" applyAlignment="1">
      <alignment horizontal="centerContinuous"/>
    </xf>
    <xf numFmtId="176" fontId="19" fillId="0" borderId="0" xfId="557" applyNumberFormat="1" applyFont="1" applyFill="1" applyBorder="1"/>
    <xf numFmtId="0" fontId="16" fillId="0" borderId="0" xfId="557" applyFont="1" applyBorder="1"/>
    <xf numFmtId="0" fontId="16" fillId="0" borderId="0" xfId="557" applyFont="1" applyAlignment="1">
      <alignment horizontal="center"/>
    </xf>
    <xf numFmtId="0" fontId="16" fillId="0" borderId="0" xfId="557" applyFont="1" applyBorder="1" applyAlignment="1">
      <alignment horizontal="left"/>
    </xf>
    <xf numFmtId="0" fontId="30" fillId="0" borderId="14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6" fontId="19" fillId="0" borderId="12" xfId="18" applyFont="1" applyBorder="1" applyAlignment="1">
      <alignment horizontal="center" vertical="center"/>
    </xf>
    <xf numFmtId="176" fontId="19" fillId="0" borderId="11" xfId="18" applyFont="1" applyBorder="1" applyAlignment="1">
      <alignment horizontal="center" vertical="center"/>
    </xf>
    <xf numFmtId="176" fontId="19" fillId="0" borderId="13" xfId="18" applyFont="1" applyBorder="1" applyAlignment="1">
      <alignment horizontal="center" vertical="center"/>
    </xf>
    <xf numFmtId="0" fontId="15" fillId="0" borderId="0" xfId="557" applyFont="1" applyAlignment="1">
      <alignment horizontal="center" vertical="center"/>
    </xf>
    <xf numFmtId="0" fontId="15" fillId="0" borderId="0" xfId="557" applyFont="1" applyBorder="1" applyAlignment="1">
      <alignment horizontal="center" vertical="center"/>
    </xf>
    <xf numFmtId="0" fontId="19" fillId="0" borderId="10" xfId="557" applyFont="1" applyBorder="1" applyAlignment="1">
      <alignment horizontal="center" vertical="center"/>
    </xf>
    <xf numFmtId="0" fontId="19" fillId="0" borderId="0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30" fillId="0" borderId="23" xfId="0" applyNumberFormat="1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0" fillId="0" borderId="24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right"/>
    </xf>
    <xf numFmtId="0" fontId="30" fillId="0" borderId="22" xfId="0" applyNumberFormat="1" applyFont="1" applyFill="1" applyBorder="1" applyAlignment="1">
      <alignment horizontal="center" vertical="center"/>
    </xf>
    <xf numFmtId="0" fontId="30" fillId="0" borderId="25" xfId="0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>
      <alignment horizontal="center" vertical="center" shrinkToFit="1"/>
    </xf>
    <xf numFmtId="0" fontId="30" fillId="0" borderId="8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 shrinkToFit="1"/>
    </xf>
    <xf numFmtId="0" fontId="30" fillId="0" borderId="15" xfId="0" applyNumberFormat="1" applyFont="1" applyFill="1" applyBorder="1" applyAlignment="1">
      <alignment horizontal="center" vertical="center" shrinkToFit="1"/>
    </xf>
    <xf numFmtId="0" fontId="30" fillId="0" borderId="19" xfId="0" applyNumberFormat="1" applyFont="1" applyFill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4" xfId="0" quotePrefix="1" applyFont="1" applyFill="1" applyBorder="1" applyAlignment="1">
      <alignment horizontal="center" vertical="center"/>
    </xf>
    <xf numFmtId="0" fontId="19" fillId="0" borderId="11" xfId="0" quotePrefix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15" fillId="0" borderId="0" xfId="557" applyFont="1" applyFill="1" applyAlignment="1">
      <alignment horizontal="center" vertical="center"/>
    </xf>
    <xf numFmtId="0" fontId="15" fillId="0" borderId="0" xfId="557" applyFont="1" applyFill="1" applyBorder="1" applyAlignment="1">
      <alignment horizontal="center" vertical="center"/>
    </xf>
    <xf numFmtId="0" fontId="19" fillId="0" borderId="3" xfId="557" applyFont="1" applyFill="1" applyBorder="1" applyAlignment="1">
      <alignment horizontal="center" vertical="center"/>
    </xf>
    <xf numFmtId="0" fontId="19" fillId="0" borderId="15" xfId="557" applyFont="1" applyFill="1" applyBorder="1" applyAlignment="1">
      <alignment horizontal="center" vertical="center"/>
    </xf>
    <xf numFmtId="0" fontId="19" fillId="0" borderId="12" xfId="557" applyFont="1" applyFill="1" applyBorder="1" applyAlignment="1">
      <alignment horizontal="center" vertical="center"/>
    </xf>
    <xf numFmtId="0" fontId="19" fillId="0" borderId="13" xfId="557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90" fontId="19" fillId="0" borderId="0" xfId="21" applyNumberFormat="1" applyFont="1" applyBorder="1" applyAlignment="1">
      <alignment horizontal="center" vertical="center"/>
    </xf>
    <xf numFmtId="190" fontId="16" fillId="0" borderId="0" xfId="0" applyNumberFormat="1" applyFont="1" applyBorder="1" applyAlignment="1">
      <alignment horizontal="center" vertical="center"/>
    </xf>
    <xf numFmtId="1" fontId="19" fillId="0" borderId="14" xfId="2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19" fillId="0" borderId="10" xfId="21" applyNumberFormat="1" applyFont="1" applyBorder="1" applyAlignment="1">
      <alignment horizontal="center" vertical="center"/>
    </xf>
    <xf numFmtId="1" fontId="19" fillId="0" borderId="0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5" fillId="0" borderId="0" xfId="21" applyNumberFormat="1" applyFont="1" applyAlignment="1">
      <alignment horizontal="center" vertical="center"/>
    </xf>
    <xf numFmtId="1" fontId="15" fillId="0" borderId="0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9" fillId="0" borderId="3" xfId="21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9" fillId="0" borderId="12" xfId="21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" fontId="19" fillId="0" borderId="22" xfId="21" applyNumberFormat="1" applyFont="1" applyBorder="1" applyAlignment="1">
      <alignment horizontal="center" vertical="center"/>
    </xf>
    <xf numFmtId="1" fontId="19" fillId="0" borderId="20" xfId="21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91" fontId="20" fillId="4" borderId="0" xfId="22" applyNumberFormat="1" applyFont="1" applyFill="1" applyBorder="1" applyAlignment="1">
      <alignment horizontal="center" vertical="center"/>
    </xf>
    <xf numFmtId="178" fontId="20" fillId="0" borderId="0" xfId="24" applyNumberFormat="1" applyFont="1" applyFill="1" applyBorder="1" applyAlignment="1">
      <alignment horizontal="center" vertical="center"/>
    </xf>
  </cellXfs>
  <cellStyles count="704">
    <cellStyle name="??&amp;O?&amp;H?_x0008_??_x0007__x0001__x0001_" xfId="29"/>
    <cellStyle name="??&amp;O?&amp;H?_x0008_??_x0007__x0001__x0001_ 2" xfId="30"/>
    <cellStyle name="??_?.????" xfId="31"/>
    <cellStyle name="?W?_laroux" xfId="32"/>
    <cellStyle name="’E‰Y [0.00]_laroux" xfId="33"/>
    <cellStyle name="’E‰Y_laroux" xfId="34"/>
    <cellStyle name="20% - 강조색1 2" xfId="35"/>
    <cellStyle name="20% - 강조색1 2 2" xfId="36"/>
    <cellStyle name="20% - 강조색2 2" xfId="37"/>
    <cellStyle name="20% - 강조색2 2 2" xfId="38"/>
    <cellStyle name="20% - 강조색3 2" xfId="39"/>
    <cellStyle name="20% - 강조색3 2 2" xfId="40"/>
    <cellStyle name="20% - 강조색4 2" xfId="41"/>
    <cellStyle name="20% - 강조색4 2 2" xfId="42"/>
    <cellStyle name="20% - 강조색5 2" xfId="43"/>
    <cellStyle name="20% - 강조색5 2 2" xfId="44"/>
    <cellStyle name="20% - 강조색6 2" xfId="45"/>
    <cellStyle name="20% - 강조색6 2 2" xfId="46"/>
    <cellStyle name="40% - 강조색1 2" xfId="47"/>
    <cellStyle name="40% - 강조색1 2 2" xfId="48"/>
    <cellStyle name="40% - 강조색2 2" xfId="49"/>
    <cellStyle name="40% - 강조색2 2 2" xfId="50"/>
    <cellStyle name="40% - 강조색3 2" xfId="51"/>
    <cellStyle name="40% - 강조색3 2 2" xfId="52"/>
    <cellStyle name="40% - 강조색4 2" xfId="53"/>
    <cellStyle name="40% - 강조색4 2 2" xfId="54"/>
    <cellStyle name="40% - 강조색5 2" xfId="55"/>
    <cellStyle name="40% - 강조색5 2 2" xfId="56"/>
    <cellStyle name="40% - 강조색6 2" xfId="57"/>
    <cellStyle name="40% - 강조색6 2 2" xfId="58"/>
    <cellStyle name="60% - 강조색1 2" xfId="59"/>
    <cellStyle name="60% - 강조색1 2 2" xfId="60"/>
    <cellStyle name="60% - 강조색2 2" xfId="61"/>
    <cellStyle name="60% - 강조색2 2 2" xfId="62"/>
    <cellStyle name="60% - 강조색3 2" xfId="63"/>
    <cellStyle name="60% - 강조색3 2 2" xfId="64"/>
    <cellStyle name="60% - 강조색4 2" xfId="65"/>
    <cellStyle name="60% - 강조색4 2 2" xfId="66"/>
    <cellStyle name="60% - 강조색5 2" xfId="67"/>
    <cellStyle name="60% - 강조색5 2 2" xfId="68"/>
    <cellStyle name="60% - 강조색6 2" xfId="69"/>
    <cellStyle name="60% - 강조색6 2 2" xfId="70"/>
    <cellStyle name="A¨­￠￢￠O [0]_INQUIRY ￠?￥i¨u¡AAⓒ￢Aⓒª " xfId="71"/>
    <cellStyle name="A¨­￠￢￠O_INQUIRY ￠?￥i¨u¡AAⓒ￢Aⓒª " xfId="72"/>
    <cellStyle name="ÅëÈ­ [0]_¼ÕÀÍ¿¹»ê" xfId="73"/>
    <cellStyle name="AeE­ [0]_¼OAI¿¹≫e" xfId="74"/>
    <cellStyle name="ÅëÈ­ [0]_ÀÎ°Çºñ,¿ÜÁÖºñ" xfId="75"/>
    <cellStyle name="AeE­ [0]_AI°Cºn,μμ±Þºn" xfId="76"/>
    <cellStyle name="ÅëÈ­ [0]_laroux" xfId="77"/>
    <cellStyle name="AeE­ [0]_laroux_1" xfId="78"/>
    <cellStyle name="ÅëÈ­ [0]_laroux_1" xfId="79"/>
    <cellStyle name="AeE­ [0]_laroux_1_2008. 16)ⅩⅥ. 공공행정 및 사법" xfId="80"/>
    <cellStyle name="ÅëÈ­ [0]_laroux_1_2008. 16)ⅩⅥ. 공공행정 및 사법" xfId="81"/>
    <cellStyle name="AeE­ [0]_laroux_1_2008. 6)Ⅵ. 농림수산업" xfId="82"/>
    <cellStyle name="ÅëÈ­ [0]_laroux_1_2008. 6)Ⅵ. 농림수산업" xfId="83"/>
    <cellStyle name="AeE­ [0]_laroux_1_43-10주택" xfId="84"/>
    <cellStyle name="ÅëÈ­ [0]_laroux_1_43-10주택" xfId="85"/>
    <cellStyle name="AeE­ [0]_laroux_1_나주시_행정전산장비보유" xfId="86"/>
    <cellStyle name="ÅëÈ­ [0]_laroux_1_나주시_행정전산장비보유" xfId="87"/>
    <cellStyle name="AeE­ [0]_laroux_2" xfId="88"/>
    <cellStyle name="ÅëÈ­ [0]_laroux_2" xfId="89"/>
    <cellStyle name="AeE­ [0]_laroux_2_2008. 16)ⅩⅥ. 공공행정 및 사법" xfId="90"/>
    <cellStyle name="ÅëÈ­ [0]_laroux_2_2008. 16)ⅩⅥ. 공공행정 및 사법" xfId="91"/>
    <cellStyle name="AeE­ [0]_laroux_2_2008. 6)Ⅵ. 농림수산업" xfId="92"/>
    <cellStyle name="ÅëÈ­ [0]_laroux_2_2008. 6)Ⅵ. 농림수산업" xfId="93"/>
    <cellStyle name="AeE­ [0]_laroux_2_41-06농림16" xfId="94"/>
    <cellStyle name="ÅëÈ­ [0]_laroux_2_41-06농림16" xfId="95"/>
    <cellStyle name="AeE­ [0]_laroux_2_41-06농림16_2008. 16)ⅩⅥ. 공공행정 및 사법" xfId="96"/>
    <cellStyle name="ÅëÈ­ [0]_laroux_2_41-06농림16_2008. 16)ⅩⅥ. 공공행정 및 사법" xfId="97"/>
    <cellStyle name="AeE­ [0]_laroux_2_41-06농림16_2008. 6)Ⅵ. 농림수산업" xfId="98"/>
    <cellStyle name="ÅëÈ­ [0]_laroux_2_41-06농림16_2008. 6)Ⅵ. 농림수산업" xfId="99"/>
    <cellStyle name="AeE­ [0]_laroux_2_41-06농림16_43-10주택" xfId="100"/>
    <cellStyle name="ÅëÈ­ [0]_laroux_2_41-06농림16_43-10주택" xfId="101"/>
    <cellStyle name="AeE­ [0]_laroux_2_41-06농림16_나주시_행정전산장비보유" xfId="102"/>
    <cellStyle name="ÅëÈ­ [0]_laroux_2_41-06농림16_나주시_행정전산장비보유" xfId="103"/>
    <cellStyle name="AeE­ [0]_laroux_2_41-06농림41" xfId="104"/>
    <cellStyle name="ÅëÈ­ [0]_laroux_2_41-06농림41" xfId="105"/>
    <cellStyle name="AeE­ [0]_laroux_2_43-10주택" xfId="106"/>
    <cellStyle name="ÅëÈ­ [0]_laroux_2_43-10주택" xfId="107"/>
    <cellStyle name="AeE­ [0]_laroux_2_나주시_행정전산장비보유" xfId="108"/>
    <cellStyle name="ÅëÈ­ [0]_laroux_2_나주시_행정전산장비보유" xfId="109"/>
    <cellStyle name="AeE­ [0]_Sheet1" xfId="110"/>
    <cellStyle name="ÅëÈ­ [0]_Sheet1" xfId="111"/>
    <cellStyle name="AeE­ [0]_Sheet1_2008. 16)ⅩⅥ. 공공행정 및 사법" xfId="112"/>
    <cellStyle name="ÅëÈ­ [0]_Sheet1_2008. 16)ⅩⅥ. 공공행정 및 사법" xfId="113"/>
    <cellStyle name="AeE­ [0]_Sheet1_2008. 6)Ⅵ. 농림수산업" xfId="114"/>
    <cellStyle name="ÅëÈ­ [0]_Sheet1_2008. 6)Ⅵ. 농림수산업" xfId="115"/>
    <cellStyle name="AeE­ [0]_Sheet1_43-10주택" xfId="116"/>
    <cellStyle name="ÅëÈ­ [0]_Sheet1_43-10주택" xfId="117"/>
    <cellStyle name="AeE­ [0]_Sheet1_나주시_행정전산장비보유" xfId="118"/>
    <cellStyle name="ÅëÈ­ [0]_Sheet1_나주시_행정전산장비보유" xfId="119"/>
    <cellStyle name="ÅëÈ­_¼ÕÀÍ¿¹»ê" xfId="120"/>
    <cellStyle name="AeE­_¼OAI¿¹≫e" xfId="121"/>
    <cellStyle name="ÅëÈ­_ÀÎ°Çºñ,¿ÜÁÖºñ" xfId="122"/>
    <cellStyle name="AeE­_AI°Cºn,μμ±Þºn" xfId="123"/>
    <cellStyle name="ÅëÈ­_laroux" xfId="124"/>
    <cellStyle name="AeE­_laroux_1" xfId="125"/>
    <cellStyle name="ÅëÈ­_laroux_1" xfId="126"/>
    <cellStyle name="AeE­_laroux_1_2008. 16)ⅩⅥ. 공공행정 및 사법" xfId="127"/>
    <cellStyle name="ÅëÈ­_laroux_1_2008. 16)ⅩⅥ. 공공행정 및 사법" xfId="128"/>
    <cellStyle name="AeE­_laroux_1_2008. 6)Ⅵ. 농림수산업" xfId="129"/>
    <cellStyle name="ÅëÈ­_laroux_1_2008. 6)Ⅵ. 농림수산업" xfId="130"/>
    <cellStyle name="AeE­_laroux_1_43-10주택" xfId="131"/>
    <cellStyle name="ÅëÈ­_laroux_1_43-10주택" xfId="132"/>
    <cellStyle name="AeE­_laroux_1_나주시_행정전산장비보유" xfId="133"/>
    <cellStyle name="ÅëÈ­_laroux_1_나주시_행정전산장비보유" xfId="134"/>
    <cellStyle name="AeE­_laroux_2" xfId="135"/>
    <cellStyle name="ÅëÈ­_laroux_2" xfId="136"/>
    <cellStyle name="AeE­_laroux_2_2008. 16)ⅩⅥ. 공공행정 및 사법" xfId="137"/>
    <cellStyle name="ÅëÈ­_laroux_2_2008. 16)ⅩⅥ. 공공행정 및 사법" xfId="138"/>
    <cellStyle name="AeE­_laroux_2_2008. 6)Ⅵ. 농림수산업" xfId="139"/>
    <cellStyle name="ÅëÈ­_laroux_2_2008. 6)Ⅵ. 농림수산업" xfId="140"/>
    <cellStyle name="AeE­_laroux_2_41-06농림16" xfId="141"/>
    <cellStyle name="ÅëÈ­_laroux_2_41-06농림16" xfId="142"/>
    <cellStyle name="AeE­_laroux_2_41-06농림16_2008. 16)ⅩⅥ. 공공행정 및 사법" xfId="143"/>
    <cellStyle name="ÅëÈ­_laroux_2_41-06농림16_2008. 16)ⅩⅥ. 공공행정 및 사법" xfId="144"/>
    <cellStyle name="AeE­_laroux_2_41-06농림16_2008. 6)Ⅵ. 농림수산업" xfId="145"/>
    <cellStyle name="ÅëÈ­_laroux_2_41-06농림16_2008. 6)Ⅵ. 농림수산업" xfId="146"/>
    <cellStyle name="AeE­_laroux_2_41-06농림16_43-10주택" xfId="147"/>
    <cellStyle name="ÅëÈ­_laroux_2_41-06농림16_43-10주택" xfId="148"/>
    <cellStyle name="AeE­_laroux_2_41-06농림16_나주시_행정전산장비보유" xfId="149"/>
    <cellStyle name="ÅëÈ­_laroux_2_41-06농림16_나주시_행정전산장비보유" xfId="150"/>
    <cellStyle name="AeE­_laroux_2_41-06농림41" xfId="151"/>
    <cellStyle name="ÅëÈ­_laroux_2_41-06농림41" xfId="152"/>
    <cellStyle name="AeE­_laroux_2_43-10주택" xfId="153"/>
    <cellStyle name="ÅëÈ­_laroux_2_43-10주택" xfId="154"/>
    <cellStyle name="AeE­_laroux_2_나주시_행정전산장비보유" xfId="155"/>
    <cellStyle name="ÅëÈ­_laroux_2_나주시_행정전산장비보유" xfId="156"/>
    <cellStyle name="AeE­_Sheet1" xfId="157"/>
    <cellStyle name="ÅëÈ­_Sheet1" xfId="158"/>
    <cellStyle name="AeE­_Sheet1_2008. 16)ⅩⅥ. 공공행정 및 사법" xfId="159"/>
    <cellStyle name="ÅëÈ­_Sheet1_2008. 16)ⅩⅥ. 공공행정 및 사법" xfId="160"/>
    <cellStyle name="AeE­_Sheet1_2008. 6)Ⅵ. 농림수산업" xfId="161"/>
    <cellStyle name="ÅëÈ­_Sheet1_2008. 6)Ⅵ. 농림수산업" xfId="162"/>
    <cellStyle name="AeE­_Sheet1_41-06농림16" xfId="163"/>
    <cellStyle name="ÅëÈ­_Sheet1_41-06농림16" xfId="164"/>
    <cellStyle name="AeE­_Sheet1_41-06농림16_2008. 16)ⅩⅥ. 공공행정 및 사법" xfId="165"/>
    <cellStyle name="ÅëÈ­_Sheet1_41-06농림16_2008. 16)ⅩⅥ. 공공행정 및 사법" xfId="166"/>
    <cellStyle name="AeE­_Sheet1_41-06농림16_2008. 6)Ⅵ. 농림수산업" xfId="167"/>
    <cellStyle name="ÅëÈ­_Sheet1_41-06농림16_2008. 6)Ⅵ. 농림수산업" xfId="168"/>
    <cellStyle name="AeE­_Sheet1_41-06농림16_43-10주택" xfId="169"/>
    <cellStyle name="ÅëÈ­_Sheet1_41-06농림16_43-10주택" xfId="170"/>
    <cellStyle name="AeE­_Sheet1_41-06농림16_나주시_행정전산장비보유" xfId="171"/>
    <cellStyle name="ÅëÈ­_Sheet1_41-06농림16_나주시_행정전산장비보유" xfId="172"/>
    <cellStyle name="AeE­_Sheet1_41-06농림41" xfId="173"/>
    <cellStyle name="ÅëÈ­_Sheet1_41-06농림41" xfId="174"/>
    <cellStyle name="AeE­_Sheet1_43-10주택" xfId="175"/>
    <cellStyle name="ÅëÈ­_Sheet1_43-10주택" xfId="176"/>
    <cellStyle name="AeE­_Sheet1_나주시_행정전산장비보유" xfId="177"/>
    <cellStyle name="ÅëÈ­_Sheet1_나주시_행정전산장비보유" xfId="178"/>
    <cellStyle name="AeE¡ⓒ [0]_INQUIRY ￠?￥i¨u¡AAⓒ￢Aⓒª " xfId="179"/>
    <cellStyle name="AeE¡ⓒ_INQUIRY ￠?￥i¨u¡AAⓒ￢Aⓒª " xfId="180"/>
    <cellStyle name="ALIGNMENT" xfId="181"/>
    <cellStyle name="ÄÞ¸¶ [0]_¼ÕÀÍ¿¹»ê" xfId="182"/>
    <cellStyle name="AÞ¸¶ [0]_¼OAI¿¹≫e" xfId="183"/>
    <cellStyle name="ÄÞ¸¶ [0]_ÀÎ°Çºñ,¿ÜÁÖºñ" xfId="184"/>
    <cellStyle name="AÞ¸¶ [0]_AI°Cºn,μμ±Þºn" xfId="185"/>
    <cellStyle name="ÄÞ¸¶ [0]_laroux" xfId="186"/>
    <cellStyle name="AÞ¸¶ [0]_laroux_1" xfId="187"/>
    <cellStyle name="ÄÞ¸¶ [0]_laroux_1" xfId="188"/>
    <cellStyle name="AÞ¸¶ [0]_Sheet1" xfId="189"/>
    <cellStyle name="ÄÞ¸¶ [0]_Sheet1" xfId="190"/>
    <cellStyle name="AÞ¸¶ [0]_Sheet1_2008. 16)ⅩⅥ. 공공행정 및 사법" xfId="191"/>
    <cellStyle name="ÄÞ¸¶ [0]_Sheet1_2008. 16)ⅩⅥ. 공공행정 및 사법" xfId="192"/>
    <cellStyle name="AÞ¸¶ [0]_Sheet1_2008. 6)Ⅵ. 농림수산업" xfId="193"/>
    <cellStyle name="ÄÞ¸¶ [0]_Sheet1_2008. 6)Ⅵ. 농림수산업" xfId="194"/>
    <cellStyle name="AÞ¸¶ [0]_Sheet1_43-10주택" xfId="195"/>
    <cellStyle name="ÄÞ¸¶ [0]_Sheet1_43-10주택" xfId="196"/>
    <cellStyle name="AÞ¸¶ [0]_Sheet1_나주시_행정전산장비보유" xfId="197"/>
    <cellStyle name="ÄÞ¸¶ [0]_Sheet1_나주시_행정전산장비보유" xfId="198"/>
    <cellStyle name="ÄÞ¸¶_¼ÕÀÍ¿¹»ê" xfId="199"/>
    <cellStyle name="AÞ¸¶_¼OAI¿¹≫e" xfId="200"/>
    <cellStyle name="ÄÞ¸¶_ÀÎ°Çºñ,¿ÜÁÖºñ" xfId="201"/>
    <cellStyle name="AÞ¸¶_AI°Cºn,μμ±Þºn" xfId="202"/>
    <cellStyle name="ÄÞ¸¶_laroux" xfId="203"/>
    <cellStyle name="AÞ¸¶_laroux_1" xfId="204"/>
    <cellStyle name="ÄÞ¸¶_laroux_1" xfId="205"/>
    <cellStyle name="AÞ¸¶_Sheet1" xfId="206"/>
    <cellStyle name="ÄÞ¸¶_Sheet1" xfId="207"/>
    <cellStyle name="AÞ¸¶_Sheet1_2008. 16)ⅩⅥ. 공공행정 및 사법" xfId="208"/>
    <cellStyle name="ÄÞ¸¶_Sheet1_2008. 16)ⅩⅥ. 공공행정 및 사법" xfId="209"/>
    <cellStyle name="AÞ¸¶_Sheet1_2008. 6)Ⅵ. 농림수산업" xfId="210"/>
    <cellStyle name="ÄÞ¸¶_Sheet1_2008. 6)Ⅵ. 농림수산업" xfId="211"/>
    <cellStyle name="AÞ¸¶_Sheet1_41-06농림16" xfId="212"/>
    <cellStyle name="ÄÞ¸¶_Sheet1_41-06농림16" xfId="213"/>
    <cellStyle name="AÞ¸¶_Sheet1_41-06농림16_2008. 16)ⅩⅥ. 공공행정 및 사법" xfId="214"/>
    <cellStyle name="ÄÞ¸¶_Sheet1_41-06농림16_2008. 16)ⅩⅥ. 공공행정 및 사법" xfId="215"/>
    <cellStyle name="AÞ¸¶_Sheet1_41-06농림16_2008. 6)Ⅵ. 농림수산업" xfId="216"/>
    <cellStyle name="ÄÞ¸¶_Sheet1_41-06농림16_2008. 6)Ⅵ. 농림수산업" xfId="217"/>
    <cellStyle name="AÞ¸¶_Sheet1_41-06농림16_43-10주택" xfId="218"/>
    <cellStyle name="ÄÞ¸¶_Sheet1_41-06농림16_43-10주택" xfId="219"/>
    <cellStyle name="AÞ¸¶_Sheet1_41-06농림16_나주시_행정전산장비보유" xfId="220"/>
    <cellStyle name="ÄÞ¸¶_Sheet1_41-06농림16_나주시_행정전산장비보유" xfId="221"/>
    <cellStyle name="AÞ¸¶_Sheet1_41-06농림41" xfId="222"/>
    <cellStyle name="ÄÞ¸¶_Sheet1_41-06농림41" xfId="223"/>
    <cellStyle name="AÞ¸¶_Sheet1_43-10주택" xfId="224"/>
    <cellStyle name="ÄÞ¸¶_Sheet1_43-10주택" xfId="225"/>
    <cellStyle name="AÞ¸¶_Sheet1_나주시_행정전산장비보유" xfId="226"/>
    <cellStyle name="ÄÞ¸¶_Sheet1_나주시_행정전산장비보유" xfId="227"/>
    <cellStyle name="C¡IA¨ª_¡ic¨u¡A¨￢I¨￢¡Æ AN¡Æe " xfId="228"/>
    <cellStyle name="C￥AØ_¿μ¾÷CoE² " xfId="229"/>
    <cellStyle name="Ç¥ÁØ_¼ÕÀÍ¿¹»ê" xfId="230"/>
    <cellStyle name="C￥AØ_¼OAI¿¹≫e" xfId="231"/>
    <cellStyle name="Ç¥ÁØ_ÀÎ°Çºñ,¿ÜÁÖºñ" xfId="232"/>
    <cellStyle name="C￥AØ_AI°Cºn,μμ±Þºn" xfId="233"/>
    <cellStyle name="Ç¥ÁØ_laroux" xfId="234"/>
    <cellStyle name="C￥AØ_laroux_1" xfId="235"/>
    <cellStyle name="Ç¥ÁØ_laroux_1" xfId="236"/>
    <cellStyle name="C￥AØ_laroux_1_Sheet1" xfId="237"/>
    <cellStyle name="Ç¥ÁØ_laroux_1_Sheet1" xfId="238"/>
    <cellStyle name="C￥AØ_laroux_2" xfId="239"/>
    <cellStyle name="Ç¥ÁØ_laroux_2" xfId="240"/>
    <cellStyle name="C￥AØ_laroux_2_Sheet1" xfId="241"/>
    <cellStyle name="Ç¥ÁØ_laroux_2_Sheet1" xfId="242"/>
    <cellStyle name="C￥AØ_laroux_3" xfId="243"/>
    <cellStyle name="Ç¥ÁØ_laroux_3" xfId="244"/>
    <cellStyle name="C￥AØ_laroux_4" xfId="245"/>
    <cellStyle name="Ç¥ÁØ_laroux_4" xfId="246"/>
    <cellStyle name="C￥AØ_laroux_Sheet1" xfId="247"/>
    <cellStyle name="Ç¥ÁØ_laroux_Sheet1" xfId="248"/>
    <cellStyle name="C￥AØ_Sheet1" xfId="249"/>
    <cellStyle name="Ç¥ÁØ_Sheet1" xfId="250"/>
    <cellStyle name="Calc Currency (0)" xfId="251"/>
    <cellStyle name="Calc Currency (0) 2" xfId="252"/>
    <cellStyle name="category" xfId="1"/>
    <cellStyle name="category 2" xfId="253"/>
    <cellStyle name="Comma [0]_ SG&amp;A Bridge " xfId="254"/>
    <cellStyle name="comma zerodec" xfId="2"/>
    <cellStyle name="comma zerodec 2" xfId="255"/>
    <cellStyle name="Comma_ SG&amp;A Bridge " xfId="256"/>
    <cellStyle name="Comma0" xfId="257"/>
    <cellStyle name="Copied" xfId="258"/>
    <cellStyle name="Copied 2" xfId="259"/>
    <cellStyle name="Curren?_x0012_퐀_x0017_?" xfId="260"/>
    <cellStyle name="Currency [0]_ SG&amp;A Bridge " xfId="261"/>
    <cellStyle name="Currency_ SG&amp;A Bridge " xfId="262"/>
    <cellStyle name="Currency0" xfId="263"/>
    <cellStyle name="Currency1" xfId="3"/>
    <cellStyle name="Currency1 2" xfId="264"/>
    <cellStyle name="Date" xfId="265"/>
    <cellStyle name="Dezimal [0]_laroux" xfId="4"/>
    <cellStyle name="Dezimal_laroux" xfId="5"/>
    <cellStyle name="Dollar (zero dec)" xfId="6"/>
    <cellStyle name="Dollar (zero dec) 2" xfId="266"/>
    <cellStyle name="Entered" xfId="267"/>
    <cellStyle name="Entered 2" xfId="268"/>
    <cellStyle name="Euro" xfId="269"/>
    <cellStyle name="Fixed" xfId="270"/>
    <cellStyle name="Grey" xfId="7"/>
    <cellStyle name="Grey 2" xfId="271"/>
    <cellStyle name="HEADER" xfId="272"/>
    <cellStyle name="Header1" xfId="273"/>
    <cellStyle name="Header1 2" xfId="274"/>
    <cellStyle name="Header2" xfId="275"/>
    <cellStyle name="Header2 2" xfId="276"/>
    <cellStyle name="Heading 1" xfId="277"/>
    <cellStyle name="Heading 2" xfId="278"/>
    <cellStyle name="HEADING1" xfId="279"/>
    <cellStyle name="HEADING2" xfId="280"/>
    <cellStyle name="Hyperlink_NEGS" xfId="281"/>
    <cellStyle name="Input [yellow]" xfId="8"/>
    <cellStyle name="Input [yellow] 2" xfId="282"/>
    <cellStyle name="Milliers [0]_Arabian Spec" xfId="9"/>
    <cellStyle name="Milliers_Arabian Spec" xfId="10"/>
    <cellStyle name="Model" xfId="283"/>
    <cellStyle name="Mon?aire [0]_Arabian Spec" xfId="11"/>
    <cellStyle name="Mon?aire_Arabian Spec" xfId="12"/>
    <cellStyle name="Normal - Style1" xfId="13"/>
    <cellStyle name="Normal - Style1 2" xfId="284"/>
    <cellStyle name="Normal - Style1 3" xfId="285"/>
    <cellStyle name="Normal - Style1 4" xfId="286"/>
    <cellStyle name="Normal_ SG&amp;A Bridge " xfId="287"/>
    <cellStyle name="Œ…?æ맖?e [0.00]_laroux" xfId="288"/>
    <cellStyle name="Œ…?æ맖?e_laroux" xfId="289"/>
    <cellStyle name="Percent [2]" xfId="290"/>
    <cellStyle name="Percent [2] 2" xfId="291"/>
    <cellStyle name="Standard_laroux" xfId="292"/>
    <cellStyle name="subhead" xfId="293"/>
    <cellStyle name="Total" xfId="294"/>
    <cellStyle name="UM" xfId="295"/>
    <cellStyle name="W?rung [0]_laroux" xfId="296"/>
    <cellStyle name="W?rung_laroux" xfId="297"/>
    <cellStyle name="강조색1 2" xfId="298"/>
    <cellStyle name="강조색1 2 2" xfId="299"/>
    <cellStyle name="강조색2 2" xfId="300"/>
    <cellStyle name="강조색2 2 2" xfId="301"/>
    <cellStyle name="강조색3 2" xfId="302"/>
    <cellStyle name="강조색3 2 2" xfId="303"/>
    <cellStyle name="강조색4 2" xfId="304"/>
    <cellStyle name="강조색4 2 2" xfId="305"/>
    <cellStyle name="강조색5 2" xfId="306"/>
    <cellStyle name="강조색5 2 2" xfId="307"/>
    <cellStyle name="강조색6 2" xfId="308"/>
    <cellStyle name="강조색6 2 2" xfId="309"/>
    <cellStyle name="경고문 2" xfId="310"/>
    <cellStyle name="경고문 2 2" xfId="311"/>
    <cellStyle name="계산 2" xfId="312"/>
    <cellStyle name="계산 2 2" xfId="313"/>
    <cellStyle name="고정소숫점" xfId="314"/>
    <cellStyle name="고정소숫점 2" xfId="315"/>
    <cellStyle name="고정출력1" xfId="316"/>
    <cellStyle name="고정출력1 2" xfId="317"/>
    <cellStyle name="고정출력2" xfId="318"/>
    <cellStyle name="고정출력2 2" xfId="319"/>
    <cellStyle name="과정별배정" xfId="320"/>
    <cellStyle name="咬訌裝?INCOM1" xfId="321"/>
    <cellStyle name="咬訌裝?INCOM10" xfId="322"/>
    <cellStyle name="咬訌裝?INCOM2" xfId="323"/>
    <cellStyle name="咬訌裝?INCOM3" xfId="324"/>
    <cellStyle name="咬訌裝?INCOM4" xfId="325"/>
    <cellStyle name="咬訌裝?INCOM5" xfId="326"/>
    <cellStyle name="咬訌裝?INCOM6" xfId="327"/>
    <cellStyle name="咬訌裝?INCOM7" xfId="328"/>
    <cellStyle name="咬訌裝?INCOM8" xfId="329"/>
    <cellStyle name="咬訌裝?INCOM9" xfId="330"/>
    <cellStyle name="咬訌裝?PRIB11" xfId="331"/>
    <cellStyle name="나쁨 2" xfId="332"/>
    <cellStyle name="나쁨 2 2" xfId="333"/>
    <cellStyle name="날짜" xfId="334"/>
    <cellStyle name="날짜 2" xfId="335"/>
    <cellStyle name="달러" xfId="336"/>
    <cellStyle name="달러 2" xfId="337"/>
    <cellStyle name="똿뗦먛귟 [0.00]_NT Server " xfId="338"/>
    <cellStyle name="똿뗦먛귟_NT Server " xfId="339"/>
    <cellStyle name="메모 2" xfId="340"/>
    <cellStyle name="메모 2 2" xfId="341"/>
    <cellStyle name="메모 2 2 2" xfId="342"/>
    <cellStyle name="믅됞 [0.00]_NT Server " xfId="343"/>
    <cellStyle name="믅됞_NT Server " xfId="344"/>
    <cellStyle name="바탕글" xfId="345"/>
    <cellStyle name="백분율 2" xfId="346"/>
    <cellStyle name="백분율 2 2" xfId="347"/>
    <cellStyle name="백분율 2 3" xfId="348"/>
    <cellStyle name="백분율 3" xfId="349"/>
    <cellStyle name="백분율 4" xfId="350"/>
    <cellStyle name="보통 2" xfId="351"/>
    <cellStyle name="보통 2 2" xfId="352"/>
    <cellStyle name="본문" xfId="353"/>
    <cellStyle name="뷭?_빟랹둴봃섟 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1" xfId="364"/>
    <cellStyle name="쉼표 [0] 11 2" xfId="365"/>
    <cellStyle name="쉼표 [0] 12" xfId="366"/>
    <cellStyle name="쉼표 [0] 13" xfId="367"/>
    <cellStyle name="쉼표 [0] 14" xfId="368"/>
    <cellStyle name="쉼표 [0] 15" xfId="369"/>
    <cellStyle name="쉼표 [0] 16" xfId="370"/>
    <cellStyle name="쉼표 [0] 17" xfId="371"/>
    <cellStyle name="쉼표 [0] 2" xfId="14"/>
    <cellStyle name="쉼표 [0] 2 10" xfId="372"/>
    <cellStyle name="쉼표 [0] 2 2" xfId="373"/>
    <cellStyle name="쉼표 [0] 2 2 2" xfId="374"/>
    <cellStyle name="쉼표 [0] 2 2 2 2" xfId="375"/>
    <cellStyle name="쉼표 [0] 2 2 2 3" xfId="376"/>
    <cellStyle name="쉼표 [0] 2 2 2 4" xfId="377"/>
    <cellStyle name="쉼표 [0] 2 2 2 5" xfId="378"/>
    <cellStyle name="쉼표 [0] 2 2 3" xfId="379"/>
    <cellStyle name="쉼표 [0] 2 2 4" xfId="380"/>
    <cellStyle name="쉼표 [0] 2 2 5" xfId="381"/>
    <cellStyle name="쉼표 [0] 2 2 6" xfId="382"/>
    <cellStyle name="쉼표 [0] 2 2 7" xfId="383"/>
    <cellStyle name="쉼표 [0] 2 3" xfId="384"/>
    <cellStyle name="쉼표 [0] 2 3 4" xfId="385"/>
    <cellStyle name="쉼표 [0] 2 4" xfId="386"/>
    <cellStyle name="쉼표 [0] 2 5" xfId="387"/>
    <cellStyle name="쉼표 [0] 2 5 2" xfId="697"/>
    <cellStyle name="쉼표 [0] 2 6" xfId="24"/>
    <cellStyle name="쉼표 [0] 2 6 2" xfId="27"/>
    <cellStyle name="쉼표 [0] 3" xfId="388"/>
    <cellStyle name="쉼표 [0] 3 2" xfId="389"/>
    <cellStyle name="쉼표 [0] 3 2 2" xfId="390"/>
    <cellStyle name="쉼표 [0] 3 2 2 2" xfId="391"/>
    <cellStyle name="쉼표 [0] 3 2 3" xfId="392"/>
    <cellStyle name="쉼표 [0] 3 3" xfId="15"/>
    <cellStyle name="쉼표 [0] 3 3 2" xfId="393"/>
    <cellStyle name="쉼표 [0] 3 3 3" xfId="394"/>
    <cellStyle name="쉼표 [0] 3 3 4" xfId="395"/>
    <cellStyle name="쉼표 [0] 3 3 5" xfId="396"/>
    <cellStyle name="쉼표 [0] 3 3 6" xfId="397"/>
    <cellStyle name="쉼표 [0] 3 4" xfId="398"/>
    <cellStyle name="쉼표 [0] 3 4 2" xfId="698"/>
    <cellStyle name="쉼표 [0] 34" xfId="699"/>
    <cellStyle name="쉼표 [0] 34 2" xfId="700"/>
    <cellStyle name="쉼표 [0] 35" xfId="701"/>
    <cellStyle name="쉼표 [0] 35 2" xfId="702"/>
    <cellStyle name="쉼표 [0] 4" xfId="399"/>
    <cellStyle name="쉼표 [0] 4 2" xfId="400"/>
    <cellStyle name="쉼표 [0] 4 2 2" xfId="401"/>
    <cellStyle name="쉼표 [0] 4 2 2 2" xfId="402"/>
    <cellStyle name="쉼표 [0] 4 2 3" xfId="403"/>
    <cellStyle name="쉼표 [0] 4 3" xfId="404"/>
    <cellStyle name="쉼표 [0] 4 4" xfId="405"/>
    <cellStyle name="쉼표 [0] 4 5" xfId="406"/>
    <cellStyle name="쉼표 [0] 4 6" xfId="407"/>
    <cellStyle name="쉼표 [0] 5" xfId="408"/>
    <cellStyle name="쉼표 [0] 5 2" xfId="409"/>
    <cellStyle name="쉼표 [0] 5 3" xfId="410"/>
    <cellStyle name="쉼표 [0] 5 4" xfId="411"/>
    <cellStyle name="쉼표 [0] 6" xfId="412"/>
    <cellStyle name="쉼표 [0] 6 2" xfId="413"/>
    <cellStyle name="쉼표 [0] 6 3" xfId="414"/>
    <cellStyle name="쉼표 [0] 7" xfId="415"/>
    <cellStyle name="쉼표 [0] 7 2" xfId="416"/>
    <cellStyle name="쉼표 [0] 7 3" xfId="417"/>
    <cellStyle name="쉼표 [0] 8" xfId="418"/>
    <cellStyle name="쉼표 [0] 8 17" xfId="419"/>
    <cellStyle name="쉼표 [0] 8 2" xfId="420"/>
    <cellStyle name="쉼표 [0] 8 2 2" xfId="703"/>
    <cellStyle name="쉼표 [0] 9" xfId="421"/>
    <cellStyle name="쉼표 [0] 9 2" xfId="422"/>
    <cellStyle name="쉼표 [0] 9 3" xfId="423"/>
    <cellStyle name="스타일 1" xfId="424"/>
    <cellStyle name="연결된 셀 2" xfId="425"/>
    <cellStyle name="연결된 셀 2 2" xfId="426"/>
    <cellStyle name="요약 2" xfId="427"/>
    <cellStyle name="요약 2 2" xfId="428"/>
    <cellStyle name="입력 2" xfId="429"/>
    <cellStyle name="입력 2 2" xfId="430"/>
    <cellStyle name="자리수" xfId="431"/>
    <cellStyle name="자리수 2" xfId="432"/>
    <cellStyle name="자리수0" xfId="433"/>
    <cellStyle name="자리수0 2" xfId="434"/>
    <cellStyle name="작은제목" xfId="435"/>
    <cellStyle name="제목 1 2" xfId="436"/>
    <cellStyle name="제목 1 2 2" xfId="437"/>
    <cellStyle name="제목 2 2" xfId="438"/>
    <cellStyle name="제목 2 2 2" xfId="439"/>
    <cellStyle name="제목 3 2" xfId="440"/>
    <cellStyle name="제목 3 2 2" xfId="441"/>
    <cellStyle name="제목 4 2" xfId="442"/>
    <cellStyle name="제목 4 2 2" xfId="443"/>
    <cellStyle name="제목 5" xfId="444"/>
    <cellStyle name="제목 5 2" xfId="445"/>
    <cellStyle name="좋음 2" xfId="446"/>
    <cellStyle name="좋음 2 2" xfId="447"/>
    <cellStyle name="지정되지 않음" xfId="448"/>
    <cellStyle name="쪽번호" xfId="449"/>
    <cellStyle name="출력 2" xfId="450"/>
    <cellStyle name="출력 2 2" xfId="451"/>
    <cellStyle name="콤마 [0]" xfId="452"/>
    <cellStyle name="콤마 [0]_15.건설장비(2-1)" xfId="16"/>
    <cellStyle name="콤마 [0]_2. 행정구역" xfId="17"/>
    <cellStyle name="콤마 [0]_2. 행정구역 2" xfId="22"/>
    <cellStyle name="콤마 [0]_해안선및도서" xfId="18"/>
    <cellStyle name="콤마_ 견적기준 FLOW " xfId="453"/>
    <cellStyle name="콤마_2. 행정구역" xfId="19"/>
    <cellStyle name="콤마_2. 행정구역 2" xfId="23"/>
    <cellStyle name="큰제목" xfId="454"/>
    <cellStyle name="통화 [0] 2" xfId="455"/>
    <cellStyle name="통화 [0] 2 2" xfId="456"/>
    <cellStyle name="통화 [0] 2 3" xfId="457"/>
    <cellStyle name="통화 [0] 3" xfId="458"/>
    <cellStyle name="퍼센트" xfId="459"/>
    <cellStyle name="표준" xfId="0" builtinId="0"/>
    <cellStyle name="표준 10" xfId="460"/>
    <cellStyle name="표준 10 2" xfId="461"/>
    <cellStyle name="표준 100" xfId="462"/>
    <cellStyle name="표준 101" xfId="463"/>
    <cellStyle name="표준 102" xfId="464"/>
    <cellStyle name="표준 103" xfId="465"/>
    <cellStyle name="표준 104" xfId="466"/>
    <cellStyle name="표준 105" xfId="467"/>
    <cellStyle name="표준 106" xfId="468"/>
    <cellStyle name="표준 107" xfId="469"/>
    <cellStyle name="표준 108" xfId="470"/>
    <cellStyle name="표준 109" xfId="471"/>
    <cellStyle name="표준 11" xfId="472"/>
    <cellStyle name="표준 11 2" xfId="473"/>
    <cellStyle name="표준 11 2 2" xfId="474"/>
    <cellStyle name="표준 11 3" xfId="475"/>
    <cellStyle name="표준 11 3 2" xfId="476"/>
    <cellStyle name="표준 11 3 3" xfId="477"/>
    <cellStyle name="표준 11 4" xfId="478"/>
    <cellStyle name="표준 110" xfId="479"/>
    <cellStyle name="표준 111" xfId="480"/>
    <cellStyle name="표준 112" xfId="481"/>
    <cellStyle name="표준 113" xfId="482"/>
    <cellStyle name="표준 114" xfId="483"/>
    <cellStyle name="표준 115" xfId="484"/>
    <cellStyle name="표준 116" xfId="485"/>
    <cellStyle name="표준 117" xfId="486"/>
    <cellStyle name="표준 118" xfId="487"/>
    <cellStyle name="표준 119" xfId="488"/>
    <cellStyle name="표준 12" xfId="489"/>
    <cellStyle name="표준 12 2" xfId="25"/>
    <cellStyle name="표준 12 2 2" xfId="26"/>
    <cellStyle name="표준 12 3" xfId="490"/>
    <cellStyle name="표준 120" xfId="491"/>
    <cellStyle name="표준 121" xfId="492"/>
    <cellStyle name="표준 122" xfId="493"/>
    <cellStyle name="표준 123" xfId="494"/>
    <cellStyle name="표준 124" xfId="495"/>
    <cellStyle name="표준 125" xfId="496"/>
    <cellStyle name="표준 126" xfId="497"/>
    <cellStyle name="표준 127" xfId="498"/>
    <cellStyle name="표준 128" xfId="499"/>
    <cellStyle name="표준 129" xfId="500"/>
    <cellStyle name="표준 13" xfId="501"/>
    <cellStyle name="표준 13 2" xfId="502"/>
    <cellStyle name="표준 13 3" xfId="503"/>
    <cellStyle name="표준 130" xfId="504"/>
    <cellStyle name="표준 131" xfId="505"/>
    <cellStyle name="표준 132" xfId="506"/>
    <cellStyle name="표준 133" xfId="507"/>
    <cellStyle name="표준 134" xfId="508"/>
    <cellStyle name="표준 135" xfId="509"/>
    <cellStyle name="표준 136" xfId="510"/>
    <cellStyle name="표준 137" xfId="511"/>
    <cellStyle name="표준 138" xfId="512"/>
    <cellStyle name="표준 139" xfId="513"/>
    <cellStyle name="표준 14" xfId="514"/>
    <cellStyle name="표준 14 2" xfId="515"/>
    <cellStyle name="표준 140" xfId="516"/>
    <cellStyle name="표준 141" xfId="517"/>
    <cellStyle name="표준 142" xfId="518"/>
    <cellStyle name="표준 143" xfId="519"/>
    <cellStyle name="표준 144" xfId="520"/>
    <cellStyle name="표준 145" xfId="521"/>
    <cellStyle name="표준 146" xfId="522"/>
    <cellStyle name="표준 147" xfId="523"/>
    <cellStyle name="표준 148" xfId="524"/>
    <cellStyle name="표준 149" xfId="525"/>
    <cellStyle name="표준 15" xfId="526"/>
    <cellStyle name="표준 150" xfId="527"/>
    <cellStyle name="표준 151" xfId="528"/>
    <cellStyle name="표준 152" xfId="529"/>
    <cellStyle name="표준 153" xfId="530"/>
    <cellStyle name="표준 154" xfId="531"/>
    <cellStyle name="표준 155" xfId="532"/>
    <cellStyle name="표준 156" xfId="533"/>
    <cellStyle name="표준 157" xfId="534"/>
    <cellStyle name="표준 158" xfId="535"/>
    <cellStyle name="표준 159" xfId="536"/>
    <cellStyle name="표준 16" xfId="537"/>
    <cellStyle name="표준 160" xfId="538"/>
    <cellStyle name="표준 161" xfId="28"/>
    <cellStyle name="표준 17" xfId="539"/>
    <cellStyle name="표준 18" xfId="540"/>
    <cellStyle name="표준 19" xfId="541"/>
    <cellStyle name="표준 19 2" xfId="542"/>
    <cellStyle name="표준 19 3" xfId="543"/>
    <cellStyle name="표준 19 4" xfId="544"/>
    <cellStyle name="표준 19 5" xfId="545"/>
    <cellStyle name="표준 2" xfId="546"/>
    <cellStyle name="표준 2 10" xfId="547"/>
    <cellStyle name="표준 2 11" xfId="548"/>
    <cellStyle name="표준 2 12" xfId="549"/>
    <cellStyle name="표준 2 2" xfId="550"/>
    <cellStyle name="표준 2 2 2" xfId="551"/>
    <cellStyle name="표준 2 2 2 2" xfId="552"/>
    <cellStyle name="표준 2 2 2 3" xfId="553"/>
    <cellStyle name="표준 2 2 2 4" xfId="554"/>
    <cellStyle name="표준 2 2 2 5" xfId="555"/>
    <cellStyle name="표준 2 2 2 6" xfId="556"/>
    <cellStyle name="표준 2 2 3" xfId="557"/>
    <cellStyle name="표준 2 2 4" xfId="558"/>
    <cellStyle name="표준 2 3" xfId="20"/>
    <cellStyle name="표준 2 3 2" xfId="559"/>
    <cellStyle name="표준 2 4" xfId="560"/>
    <cellStyle name="표준 2 4 2" xfId="561"/>
    <cellStyle name="표준 2 5" xfId="562"/>
    <cellStyle name="표준 2 5 2" xfId="563"/>
    <cellStyle name="표준 2 5 2 16" xfId="564"/>
    <cellStyle name="표준 2 6" xfId="565"/>
    <cellStyle name="표준 2 6 2" xfId="566"/>
    <cellStyle name="표준 2 7" xfId="567"/>
    <cellStyle name="표준 2 7 2" xfId="568"/>
    <cellStyle name="표준 2 8" xfId="569"/>
    <cellStyle name="표준 2 9" xfId="570"/>
    <cellStyle name="표준 2_006농림-4" xfId="571"/>
    <cellStyle name="표준 20" xfId="572"/>
    <cellStyle name="표준 21" xfId="573"/>
    <cellStyle name="표준 22" xfId="574"/>
    <cellStyle name="표준 23" xfId="575"/>
    <cellStyle name="표준 24" xfId="576"/>
    <cellStyle name="표준 25" xfId="577"/>
    <cellStyle name="표준 26" xfId="578"/>
    <cellStyle name="표준 260" xfId="579"/>
    <cellStyle name="표준 27" xfId="580"/>
    <cellStyle name="표준 28" xfId="581"/>
    <cellStyle name="표준 29" xfId="582"/>
    <cellStyle name="표준 29 2" xfId="583"/>
    <cellStyle name="표준 3" xfId="584"/>
    <cellStyle name="표준 3 2" xfId="585"/>
    <cellStyle name="표준 3 2 2" xfId="586"/>
    <cellStyle name="표준 3 3" xfId="587"/>
    <cellStyle name="표준 3 3 2" xfId="588"/>
    <cellStyle name="표준 3 4" xfId="589"/>
    <cellStyle name="표준 3 5" xfId="590"/>
    <cellStyle name="표준 3 6" xfId="591"/>
    <cellStyle name="표준 3 7" xfId="592"/>
    <cellStyle name="표준 3 8" xfId="593"/>
    <cellStyle name="표준 3_006농림-4" xfId="594"/>
    <cellStyle name="표준 30" xfId="595"/>
    <cellStyle name="표준 31" xfId="596"/>
    <cellStyle name="표준 32" xfId="597"/>
    <cellStyle name="표준 33" xfId="598"/>
    <cellStyle name="표준 34" xfId="599"/>
    <cellStyle name="표준 35" xfId="600"/>
    <cellStyle name="표준 36" xfId="601"/>
    <cellStyle name="표준 37" xfId="602"/>
    <cellStyle name="표준 38" xfId="603"/>
    <cellStyle name="표준 39" xfId="604"/>
    <cellStyle name="표준 4" xfId="605"/>
    <cellStyle name="표준 4 10" xfId="606"/>
    <cellStyle name="표준 4 2" xfId="607"/>
    <cellStyle name="표준 4 3" xfId="608"/>
    <cellStyle name="표준 4 4" xfId="609"/>
    <cellStyle name="표준 4 5" xfId="610"/>
    <cellStyle name="표준 4 6" xfId="611"/>
    <cellStyle name="표준 4 7" xfId="612"/>
    <cellStyle name="표준 4 8" xfId="613"/>
    <cellStyle name="표준 4 9" xfId="614"/>
    <cellStyle name="표준 40" xfId="615"/>
    <cellStyle name="표준 41" xfId="616"/>
    <cellStyle name="표준 42" xfId="617"/>
    <cellStyle name="표준 43" xfId="618"/>
    <cellStyle name="표준 44" xfId="619"/>
    <cellStyle name="표준 44 2" xfId="620"/>
    <cellStyle name="표준 45" xfId="621"/>
    <cellStyle name="표준 46" xfId="622"/>
    <cellStyle name="표준 47" xfId="623"/>
    <cellStyle name="표준 48" xfId="624"/>
    <cellStyle name="표준 48 2" xfId="625"/>
    <cellStyle name="표준 49" xfId="626"/>
    <cellStyle name="표준 5" xfId="627"/>
    <cellStyle name="표준 5 2" xfId="628"/>
    <cellStyle name="표준 5 3" xfId="629"/>
    <cellStyle name="표준 5 4" xfId="630"/>
    <cellStyle name="표준 5 5" xfId="631"/>
    <cellStyle name="표준 50" xfId="632"/>
    <cellStyle name="표준 51" xfId="633"/>
    <cellStyle name="표준 52" xfId="634"/>
    <cellStyle name="표준 53" xfId="635"/>
    <cellStyle name="표준 54" xfId="636"/>
    <cellStyle name="표준 55" xfId="637"/>
    <cellStyle name="표준 56" xfId="638"/>
    <cellStyle name="표준 57" xfId="639"/>
    <cellStyle name="표준 58" xfId="640"/>
    <cellStyle name="표준 59" xfId="641"/>
    <cellStyle name="표준 6" xfId="642"/>
    <cellStyle name="표준 6 2" xfId="643"/>
    <cellStyle name="표준 6 3" xfId="644"/>
    <cellStyle name="표준 60" xfId="645"/>
    <cellStyle name="표준 61" xfId="646"/>
    <cellStyle name="표준 62" xfId="647"/>
    <cellStyle name="표준 63" xfId="648"/>
    <cellStyle name="표준 64" xfId="649"/>
    <cellStyle name="표준 65" xfId="650"/>
    <cellStyle name="표준 66" xfId="651"/>
    <cellStyle name="표준 67" xfId="652"/>
    <cellStyle name="표준 68" xfId="653"/>
    <cellStyle name="표준 69" xfId="654"/>
    <cellStyle name="표준 7" xfId="655"/>
    <cellStyle name="표준 7 2" xfId="656"/>
    <cellStyle name="표준 70" xfId="657"/>
    <cellStyle name="표준 71" xfId="658"/>
    <cellStyle name="표준 72" xfId="659"/>
    <cellStyle name="표준 73" xfId="660"/>
    <cellStyle name="표준 74" xfId="661"/>
    <cellStyle name="표준 75" xfId="662"/>
    <cellStyle name="표준 76" xfId="663"/>
    <cellStyle name="표준 77" xfId="664"/>
    <cellStyle name="표준 78" xfId="665"/>
    <cellStyle name="표준 79" xfId="666"/>
    <cellStyle name="표준 8" xfId="667"/>
    <cellStyle name="표준 8 2" xfId="668"/>
    <cellStyle name="표준 80" xfId="669"/>
    <cellStyle name="표준 81" xfId="670"/>
    <cellStyle name="표준 82" xfId="671"/>
    <cellStyle name="표준 83" xfId="672"/>
    <cellStyle name="표준 84" xfId="673"/>
    <cellStyle name="표준 85" xfId="674"/>
    <cellStyle name="표준 86" xfId="675"/>
    <cellStyle name="표준 87" xfId="676"/>
    <cellStyle name="표준 88" xfId="677"/>
    <cellStyle name="표준 89" xfId="678"/>
    <cellStyle name="표준 9" xfId="679"/>
    <cellStyle name="표준 9 2" xfId="680"/>
    <cellStyle name="표준 9 3" xfId="681"/>
    <cellStyle name="표준 9 4" xfId="682"/>
    <cellStyle name="표준 9 5" xfId="683"/>
    <cellStyle name="표준 90" xfId="684"/>
    <cellStyle name="표준 91" xfId="685"/>
    <cellStyle name="표준 92" xfId="686"/>
    <cellStyle name="표준 93" xfId="687"/>
    <cellStyle name="표준 94" xfId="688"/>
    <cellStyle name="표준 95" xfId="689"/>
    <cellStyle name="표준 96" xfId="690"/>
    <cellStyle name="표준 97" xfId="691"/>
    <cellStyle name="표준 98" xfId="692"/>
    <cellStyle name="표준 99" xfId="693"/>
    <cellStyle name="표준_두류" xfId="21"/>
    <cellStyle name="합산" xfId="694"/>
    <cellStyle name="화폐기호" xfId="695"/>
    <cellStyle name="화폐기호0" xfId="6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12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1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9.bin"/><Relationship Id="rId3" Type="http://schemas.openxmlformats.org/officeDocument/2006/relationships/printerSettings" Target="../printerSettings/printerSettings114.bin"/><Relationship Id="rId7" Type="http://schemas.openxmlformats.org/officeDocument/2006/relationships/printerSettings" Target="../printerSettings/printerSettings118.bin"/><Relationship Id="rId12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13.bin"/><Relationship Id="rId1" Type="http://schemas.openxmlformats.org/officeDocument/2006/relationships/printerSettings" Target="../printerSettings/printerSettings112.bin"/><Relationship Id="rId6" Type="http://schemas.openxmlformats.org/officeDocument/2006/relationships/printerSettings" Target="../printerSettings/printerSettings117.bin"/><Relationship Id="rId11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16.bin"/><Relationship Id="rId10" Type="http://schemas.openxmlformats.org/officeDocument/2006/relationships/printerSettings" Target="../printerSettings/printerSettings121.bin"/><Relationship Id="rId4" Type="http://schemas.openxmlformats.org/officeDocument/2006/relationships/printerSettings" Target="../printerSettings/printerSettings115.bin"/><Relationship Id="rId9" Type="http://schemas.openxmlformats.org/officeDocument/2006/relationships/printerSettings" Target="../printerSettings/printerSettings12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12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1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28.bin"/><Relationship Id="rId10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3.5"/>
  <sheetData/>
  <customSheetViews>
    <customSheetView guid="{FD9EB1CF-48FA-11D9-B3E6-0000B4A88D03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595632D4-00AA-4848-A7B9-EA1174666206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BA1D97C3-20E9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290D2A82-3EE2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54B14BE3-3ED2-11D9-9060-00E07D8C8F95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054668A9-264C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7E1863F6-2CC8-4542-A46B-9CE83F9C0F89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F5066984-3ED3-11D9-A80D-00E098994FA3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0FB1CEA7-20DA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67A18DBC-2D64-4E25-8E3C-9456A2F4F651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9625C21C-AD26-48EF-A1CB-9CB3A24212B3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D11" sqref="D11"/>
    </sheetView>
  </sheetViews>
  <sheetFormatPr defaultRowHeight="13.5"/>
  <cols>
    <col min="1" max="1" width="17.77734375" style="17" customWidth="1"/>
    <col min="2" max="2" width="20.5546875" style="17" customWidth="1"/>
    <col min="3" max="3" width="20.5546875" style="16" customWidth="1"/>
    <col min="4" max="4" width="20.5546875" style="17" customWidth="1"/>
    <col min="5" max="5" width="3.21875" style="45" customWidth="1"/>
    <col min="6" max="8" width="22.88671875" style="16" customWidth="1"/>
    <col min="9" max="16384" width="8.88671875" style="16"/>
  </cols>
  <sheetData>
    <row r="1" spans="1:18" s="1" customFormat="1" ht="45" customHeight="1">
      <c r="A1" s="539" t="s">
        <v>492</v>
      </c>
      <c r="B1" s="539"/>
      <c r="C1" s="539"/>
      <c r="D1" s="539"/>
      <c r="E1" s="31"/>
      <c r="F1" s="540" t="s">
        <v>493</v>
      </c>
      <c r="G1" s="540"/>
      <c r="H1" s="540"/>
    </row>
    <row r="2" spans="1:18" s="4" customFormat="1" ht="25.5" customHeight="1" thickBot="1">
      <c r="A2" s="2" t="s">
        <v>0</v>
      </c>
      <c r="B2" s="3"/>
      <c r="C2" s="2"/>
      <c r="D2" s="5"/>
      <c r="E2" s="14"/>
      <c r="F2" s="2"/>
      <c r="G2" s="2"/>
      <c r="H2" s="5" t="s">
        <v>1</v>
      </c>
    </row>
    <row r="3" spans="1:18" s="4" customFormat="1" ht="17.100000000000001" customHeight="1" thickTop="1">
      <c r="A3" s="100" t="s">
        <v>494</v>
      </c>
      <c r="B3" s="78" t="s">
        <v>2</v>
      </c>
      <c r="C3" s="78" t="s">
        <v>3</v>
      </c>
      <c r="D3" s="101" t="s">
        <v>4</v>
      </c>
      <c r="E3" s="100"/>
      <c r="F3" s="618" t="s">
        <v>495</v>
      </c>
      <c r="G3" s="619"/>
      <c r="H3" s="619"/>
    </row>
    <row r="4" spans="1:18" s="4" customFormat="1" ht="17.100000000000001" customHeight="1">
      <c r="A4" s="100" t="s">
        <v>496</v>
      </c>
      <c r="B4" s="84"/>
      <c r="C4" s="81"/>
      <c r="D4" s="102"/>
      <c r="E4" s="79"/>
      <c r="F4" s="54" t="s">
        <v>5</v>
      </c>
      <c r="G4" s="80" t="s">
        <v>6</v>
      </c>
      <c r="H4" s="53" t="s">
        <v>7</v>
      </c>
    </row>
    <row r="5" spans="1:18" s="4" customFormat="1" ht="17.100000000000001" customHeight="1">
      <c r="A5" s="55" t="s">
        <v>98</v>
      </c>
      <c r="B5" s="81" t="s">
        <v>497</v>
      </c>
      <c r="C5" s="81"/>
      <c r="D5" s="103" t="s">
        <v>498</v>
      </c>
      <c r="E5" s="100"/>
      <c r="F5" s="82"/>
      <c r="G5" s="81"/>
      <c r="H5" s="83"/>
    </row>
    <row r="6" spans="1:18" s="4" customFormat="1" ht="17.100000000000001" customHeight="1">
      <c r="A6" s="104" t="s">
        <v>499</v>
      </c>
      <c r="B6" s="85" t="s">
        <v>500</v>
      </c>
      <c r="C6" s="85" t="s">
        <v>501</v>
      </c>
      <c r="D6" s="105" t="s">
        <v>502</v>
      </c>
      <c r="E6" s="100"/>
      <c r="F6" s="63" t="s">
        <v>503</v>
      </c>
      <c r="G6" s="85" t="s">
        <v>504</v>
      </c>
      <c r="H6" s="62" t="s">
        <v>43</v>
      </c>
    </row>
    <row r="7" spans="1:18" s="4" customFormat="1" ht="63" customHeight="1">
      <c r="A7" s="106">
        <v>2010</v>
      </c>
      <c r="B7" s="149">
        <v>30</v>
      </c>
      <c r="C7" s="149">
        <v>206</v>
      </c>
      <c r="D7" s="150">
        <v>346</v>
      </c>
      <c r="E7" s="150"/>
      <c r="F7" s="149">
        <v>185</v>
      </c>
      <c r="G7" s="149">
        <v>161</v>
      </c>
      <c r="H7" s="151">
        <v>53.5</v>
      </c>
    </row>
    <row r="8" spans="1:18" s="4" customFormat="1" ht="63" customHeight="1">
      <c r="A8" s="106">
        <v>2011</v>
      </c>
      <c r="B8" s="149">
        <v>30</v>
      </c>
      <c r="C8" s="149">
        <v>206</v>
      </c>
      <c r="D8" s="150">
        <v>346</v>
      </c>
      <c r="E8" s="150"/>
      <c r="F8" s="149">
        <v>185</v>
      </c>
      <c r="G8" s="149">
        <v>161</v>
      </c>
      <c r="H8" s="151">
        <v>53.5</v>
      </c>
    </row>
    <row r="9" spans="1:18" s="4" customFormat="1" ht="63" customHeight="1">
      <c r="A9" s="106">
        <v>2012</v>
      </c>
      <c r="B9" s="274">
        <v>30</v>
      </c>
      <c r="C9" s="275">
        <v>206.4</v>
      </c>
      <c r="D9" s="276" t="s">
        <v>505</v>
      </c>
      <c r="E9" s="277"/>
      <c r="F9" s="275">
        <v>186</v>
      </c>
      <c r="G9" s="275">
        <v>160</v>
      </c>
      <c r="H9" s="274" t="s">
        <v>506</v>
      </c>
    </row>
    <row r="10" spans="1:18" s="4" customFormat="1" ht="63" customHeight="1">
      <c r="A10" s="106">
        <v>2013</v>
      </c>
      <c r="B10" s="274" t="s">
        <v>507</v>
      </c>
      <c r="C10" s="275">
        <v>206</v>
      </c>
      <c r="D10" s="276" t="s">
        <v>505</v>
      </c>
      <c r="E10" s="277"/>
      <c r="F10" s="275">
        <v>188</v>
      </c>
      <c r="G10" s="275">
        <v>159</v>
      </c>
      <c r="H10" s="274" t="s">
        <v>508</v>
      </c>
    </row>
    <row r="11" spans="1:18" s="11" customFormat="1" ht="63" customHeight="1">
      <c r="A11" s="107">
        <v>2014</v>
      </c>
      <c r="B11" s="423" t="str">
        <f>B13</f>
        <v>30</v>
      </c>
      <c r="C11" s="423">
        <f>C13</f>
        <v>206</v>
      </c>
      <c r="D11" s="424" t="str">
        <f>D13</f>
        <v>346</v>
      </c>
      <c r="E11" s="425"/>
      <c r="F11" s="423">
        <f>F13</f>
        <v>191.6</v>
      </c>
      <c r="G11" s="423">
        <f>G13</f>
        <v>155.4</v>
      </c>
      <c r="H11" s="423" t="str">
        <f>H13</f>
        <v>55.38</v>
      </c>
    </row>
    <row r="12" spans="1:18" ht="63" customHeight="1">
      <c r="A12" s="47" t="s">
        <v>509</v>
      </c>
      <c r="B12" s="168" t="s">
        <v>523</v>
      </c>
      <c r="C12" s="168" t="s">
        <v>523</v>
      </c>
      <c r="D12" s="168" t="s">
        <v>523</v>
      </c>
      <c r="E12" s="150"/>
      <c r="F12" s="168" t="s">
        <v>523</v>
      </c>
      <c r="G12" s="168" t="s">
        <v>523</v>
      </c>
      <c r="H12" s="168" t="s">
        <v>523</v>
      </c>
    </row>
    <row r="13" spans="1:18" ht="63" customHeight="1">
      <c r="A13" s="108" t="s">
        <v>510</v>
      </c>
      <c r="B13" s="274" t="s">
        <v>529</v>
      </c>
      <c r="C13" s="275">
        <v>206</v>
      </c>
      <c r="D13" s="276" t="s">
        <v>530</v>
      </c>
      <c r="E13" s="277"/>
      <c r="F13" s="275">
        <v>191.6</v>
      </c>
      <c r="G13" s="275">
        <v>155.4</v>
      </c>
      <c r="H13" s="274" t="s">
        <v>531</v>
      </c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63" customHeight="1" thickBot="1">
      <c r="A14" s="109" t="s">
        <v>511</v>
      </c>
      <c r="B14" s="169" t="s">
        <v>523</v>
      </c>
      <c r="C14" s="169" t="s">
        <v>523</v>
      </c>
      <c r="D14" s="169" t="s">
        <v>523</v>
      </c>
      <c r="E14" s="150"/>
      <c r="F14" s="169" t="s">
        <v>523</v>
      </c>
      <c r="G14" s="169" t="s">
        <v>523</v>
      </c>
      <c r="H14" s="169" t="s">
        <v>523</v>
      </c>
      <c r="J14" s="65"/>
      <c r="K14" s="66"/>
    </row>
    <row r="15" spans="1:18" s="189" customFormat="1" ht="20.100000000000001" customHeight="1" thickTop="1">
      <c r="A15" s="185" t="s">
        <v>512</v>
      </c>
      <c r="B15" s="186"/>
      <c r="C15" s="187"/>
      <c r="D15" s="187"/>
      <c r="E15" s="179"/>
      <c r="F15" s="187"/>
      <c r="G15" s="188"/>
      <c r="H15" s="187"/>
      <c r="J15" s="190"/>
    </row>
    <row r="16" spans="1:18" ht="15.75" customHeight="1">
      <c r="B16" s="110"/>
      <c r="C16" s="51"/>
      <c r="D16" s="51"/>
      <c r="E16" s="14"/>
      <c r="F16" s="51"/>
      <c r="G16" s="111"/>
      <c r="H16" s="51"/>
      <c r="J16" s="65"/>
      <c r="K16" s="66"/>
    </row>
    <row r="17" spans="2:11">
      <c r="B17" s="110"/>
      <c r="C17" s="51"/>
      <c r="D17" s="51"/>
      <c r="E17" s="14"/>
      <c r="F17" s="51"/>
      <c r="G17" s="111"/>
      <c r="H17" s="51"/>
      <c r="J17" s="65"/>
      <c r="K17" s="66"/>
    </row>
    <row r="18" spans="2:11">
      <c r="B18" s="110"/>
      <c r="C18" s="51"/>
      <c r="D18" s="51"/>
      <c r="E18" s="14"/>
      <c r="F18" s="51"/>
      <c r="G18" s="111"/>
      <c r="H18" s="51"/>
      <c r="J18" s="65"/>
      <c r="K18" s="66"/>
    </row>
    <row r="19" spans="2:11">
      <c r="B19" s="110"/>
      <c r="C19" s="51"/>
      <c r="D19" s="51"/>
      <c r="E19" s="14"/>
      <c r="F19" s="51"/>
      <c r="G19" s="111"/>
      <c r="H19" s="51"/>
      <c r="J19" s="65"/>
      <c r="K19" s="66"/>
    </row>
    <row r="20" spans="2:11">
      <c r="B20" s="110"/>
      <c r="C20" s="51"/>
      <c r="D20" s="51"/>
      <c r="E20" s="14"/>
      <c r="F20" s="51"/>
      <c r="G20" s="111"/>
      <c r="H20" s="51"/>
      <c r="J20" s="65"/>
      <c r="K20" s="66"/>
    </row>
    <row r="21" spans="2:11">
      <c r="B21" s="110"/>
      <c r="C21" s="51"/>
      <c r="D21" s="51"/>
      <c r="E21" s="14"/>
      <c r="F21" s="51"/>
      <c r="G21" s="111"/>
      <c r="H21" s="51"/>
      <c r="J21" s="65"/>
      <c r="K21" s="66"/>
    </row>
    <row r="22" spans="2:11">
      <c r="B22" s="110"/>
      <c r="C22" s="51"/>
      <c r="D22" s="110"/>
      <c r="E22" s="14"/>
      <c r="F22" s="51"/>
      <c r="G22" s="111"/>
      <c r="H22" s="51"/>
      <c r="J22" s="65"/>
      <c r="K22" s="66"/>
    </row>
    <row r="23" spans="2:11">
      <c r="B23" s="110"/>
      <c r="C23" s="51"/>
      <c r="D23" s="110"/>
      <c r="E23" s="14"/>
      <c r="F23" s="51"/>
      <c r="G23" s="111"/>
      <c r="H23" s="51"/>
      <c r="J23" s="65"/>
      <c r="K23" s="66"/>
    </row>
    <row r="24" spans="2:11">
      <c r="B24" s="110"/>
      <c r="C24" s="51"/>
      <c r="D24" s="110"/>
      <c r="E24" s="14"/>
      <c r="F24" s="51"/>
      <c r="G24" s="111"/>
      <c r="H24" s="51"/>
    </row>
    <row r="25" spans="2:11">
      <c r="B25" s="110"/>
      <c r="C25" s="51"/>
      <c r="D25" s="110"/>
      <c r="E25" s="14"/>
      <c r="F25" s="51"/>
      <c r="G25" s="111"/>
      <c r="H25" s="51"/>
    </row>
    <row r="26" spans="2:11">
      <c r="B26" s="110"/>
      <c r="C26" s="51"/>
      <c r="D26" s="110"/>
      <c r="E26" s="14"/>
      <c r="F26" s="51"/>
      <c r="G26" s="111"/>
      <c r="H26" s="51"/>
    </row>
    <row r="27" spans="2:11">
      <c r="B27" s="110"/>
      <c r="C27" s="51"/>
      <c r="D27" s="110"/>
      <c r="E27" s="14"/>
      <c r="F27" s="51"/>
      <c r="G27" s="111"/>
      <c r="H27" s="51"/>
    </row>
    <row r="28" spans="2:11">
      <c r="B28" s="110"/>
      <c r="C28" s="51"/>
      <c r="D28" s="110"/>
      <c r="E28" s="14"/>
      <c r="F28" s="51"/>
      <c r="G28" s="111"/>
      <c r="H28" s="51"/>
    </row>
    <row r="29" spans="2:11">
      <c r="B29" s="110"/>
      <c r="C29" s="51"/>
      <c r="D29" s="110"/>
      <c r="E29" s="14"/>
      <c r="F29" s="51"/>
      <c r="G29" s="111"/>
      <c r="H29" s="51"/>
    </row>
    <row r="30" spans="2:11">
      <c r="B30" s="42"/>
      <c r="C30" s="44"/>
      <c r="D30" s="42"/>
      <c r="F30" s="44"/>
      <c r="G30" s="112"/>
      <c r="H30" s="44"/>
    </row>
    <row r="31" spans="2:11">
      <c r="B31" s="42"/>
      <c r="C31" s="44"/>
      <c r="D31" s="42"/>
      <c r="F31" s="44"/>
      <c r="G31" s="112"/>
      <c r="H31" s="44"/>
    </row>
    <row r="32" spans="2:11">
      <c r="B32" s="42"/>
      <c r="C32" s="44"/>
      <c r="D32" s="42"/>
      <c r="F32" s="44"/>
      <c r="G32" s="112"/>
      <c r="H32" s="44"/>
    </row>
    <row r="33" spans="2:8">
      <c r="B33" s="42"/>
      <c r="C33" s="44"/>
      <c r="D33" s="42"/>
      <c r="F33" s="44"/>
      <c r="G33" s="112"/>
      <c r="H33" s="44"/>
    </row>
    <row r="34" spans="2:8">
      <c r="B34" s="42"/>
      <c r="C34" s="44"/>
      <c r="D34" s="42"/>
      <c r="F34" s="44"/>
      <c r="G34" s="112"/>
      <c r="H34" s="44"/>
    </row>
    <row r="35" spans="2:8">
      <c r="B35" s="42"/>
      <c r="C35" s="44"/>
      <c r="D35" s="42"/>
      <c r="F35" s="44"/>
      <c r="G35" s="112"/>
      <c r="H35" s="44"/>
    </row>
    <row r="36" spans="2:8">
      <c r="B36" s="42"/>
      <c r="C36" s="44"/>
      <c r="D36" s="42"/>
      <c r="F36" s="44"/>
      <c r="G36" s="112"/>
      <c r="H36" s="44"/>
    </row>
    <row r="37" spans="2:8">
      <c r="B37" s="42"/>
      <c r="C37" s="44"/>
      <c r="D37" s="42"/>
      <c r="F37" s="44"/>
      <c r="G37" s="112"/>
      <c r="H37" s="44"/>
    </row>
    <row r="38" spans="2:8">
      <c r="B38" s="42"/>
      <c r="C38" s="44"/>
      <c r="D38" s="42"/>
      <c r="F38" s="44"/>
      <c r="G38" s="112"/>
      <c r="H38" s="44"/>
    </row>
    <row r="39" spans="2:8">
      <c r="B39" s="42"/>
      <c r="C39" s="44"/>
      <c r="D39" s="42"/>
      <c r="F39" s="44"/>
      <c r="G39" s="112"/>
      <c r="H39" s="44"/>
    </row>
    <row r="40" spans="2:8">
      <c r="B40" s="42"/>
      <c r="C40" s="44"/>
      <c r="D40" s="42"/>
      <c r="F40" s="44"/>
      <c r="G40" s="112"/>
      <c r="H40" s="44"/>
    </row>
    <row r="41" spans="2:8">
      <c r="B41" s="42"/>
      <c r="C41" s="44"/>
      <c r="D41" s="42"/>
      <c r="F41" s="44"/>
      <c r="G41" s="112"/>
      <c r="H41" s="44"/>
    </row>
    <row r="42" spans="2:8">
      <c r="B42" s="42"/>
      <c r="C42" s="44"/>
      <c r="D42" s="42"/>
      <c r="F42" s="44"/>
      <c r="G42" s="112"/>
      <c r="H42" s="44"/>
    </row>
    <row r="43" spans="2:8">
      <c r="B43" s="42"/>
      <c r="C43" s="44"/>
      <c r="D43" s="42"/>
      <c r="F43" s="44"/>
      <c r="G43" s="44"/>
      <c r="H43" s="44"/>
    </row>
    <row r="44" spans="2:8">
      <c r="B44" s="42"/>
      <c r="C44" s="44"/>
      <c r="D44" s="42"/>
      <c r="F44" s="44"/>
      <c r="G44" s="44"/>
      <c r="H44" s="44"/>
    </row>
    <row r="45" spans="2:8">
      <c r="B45" s="42"/>
      <c r="C45" s="44"/>
      <c r="D45" s="42"/>
      <c r="F45" s="44"/>
      <c r="G45" s="44"/>
      <c r="H45" s="44"/>
    </row>
    <row r="46" spans="2:8">
      <c r="B46" s="42"/>
      <c r="C46" s="44"/>
      <c r="D46" s="42"/>
      <c r="F46" s="44"/>
      <c r="G46" s="44"/>
      <c r="H46" s="44"/>
    </row>
    <row r="47" spans="2:8">
      <c r="B47" s="42"/>
      <c r="C47" s="44"/>
      <c r="D47" s="42"/>
      <c r="F47" s="44"/>
      <c r="G47" s="44"/>
      <c r="H47" s="44"/>
    </row>
    <row r="48" spans="2:8">
      <c r="B48" s="42"/>
      <c r="C48" s="44"/>
      <c r="D48" s="42"/>
      <c r="F48" s="44"/>
      <c r="G48" s="44"/>
      <c r="H48" s="44"/>
    </row>
    <row r="49" spans="2:8">
      <c r="B49" s="42"/>
      <c r="C49" s="44"/>
      <c r="D49" s="42"/>
      <c r="F49" s="44"/>
      <c r="G49" s="44"/>
      <c r="H49" s="44"/>
    </row>
    <row r="50" spans="2:8">
      <c r="B50" s="42"/>
      <c r="C50" s="44"/>
      <c r="D50" s="42"/>
      <c r="F50" s="44"/>
      <c r="G50" s="44"/>
      <c r="H50" s="44"/>
    </row>
    <row r="51" spans="2:8">
      <c r="B51" s="42"/>
      <c r="C51" s="44"/>
      <c r="D51" s="42"/>
      <c r="F51" s="44"/>
      <c r="G51" s="44"/>
      <c r="H51" s="44"/>
    </row>
    <row r="52" spans="2:8">
      <c r="B52" s="42"/>
      <c r="C52" s="44"/>
      <c r="D52" s="42"/>
      <c r="F52" s="44"/>
      <c r="G52" s="44"/>
      <c r="H52" s="44"/>
    </row>
    <row r="53" spans="2:8">
      <c r="B53" s="42"/>
      <c r="C53" s="44"/>
      <c r="D53" s="42"/>
      <c r="F53" s="44"/>
      <c r="G53" s="44"/>
      <c r="H53" s="44"/>
    </row>
    <row r="54" spans="2:8">
      <c r="B54" s="42"/>
      <c r="C54" s="44"/>
      <c r="D54" s="42"/>
      <c r="F54" s="44"/>
      <c r="G54" s="44"/>
      <c r="H54" s="44"/>
    </row>
  </sheetData>
  <customSheetViews>
    <customSheetView guid="{FD9EB1CF-48FA-11D9-B3E6-0000B4A88D03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4">
      <selection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E1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E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>
      <pane xSplit="1" ySplit="6" topLeftCell="G12" activePane="bottomRight" state="frozen"/>
      <selection pane="bottomRight" activeCell="K15" sqref="K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3">
    <mergeCell ref="F3:H3"/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6" zoomScale="85" zoomScaleNormal="85" workbookViewId="0">
      <selection activeCell="B12" sqref="B12:B18"/>
    </sheetView>
  </sheetViews>
  <sheetFormatPr defaultRowHeight="13.5"/>
  <cols>
    <col min="1" max="3" width="26" style="441" customWidth="1"/>
    <col min="4" max="4" width="2.88671875" style="441" customWidth="1"/>
    <col min="5" max="7" width="25.77734375" style="441" customWidth="1"/>
    <col min="8" max="256" width="8.88671875" style="441"/>
    <col min="257" max="259" width="26" style="441" customWidth="1"/>
    <col min="260" max="260" width="2.88671875" style="441" customWidth="1"/>
    <col min="261" max="263" width="25.77734375" style="441" customWidth="1"/>
    <col min="264" max="512" width="8.88671875" style="441"/>
    <col min="513" max="515" width="26" style="441" customWidth="1"/>
    <col min="516" max="516" width="2.88671875" style="441" customWidth="1"/>
    <col min="517" max="519" width="25.77734375" style="441" customWidth="1"/>
    <col min="520" max="768" width="8.88671875" style="441"/>
    <col min="769" max="771" width="26" style="441" customWidth="1"/>
    <col min="772" max="772" width="2.88671875" style="441" customWidth="1"/>
    <col min="773" max="775" width="25.77734375" style="441" customWidth="1"/>
    <col min="776" max="1024" width="8.88671875" style="441"/>
    <col min="1025" max="1027" width="26" style="441" customWidth="1"/>
    <col min="1028" max="1028" width="2.88671875" style="441" customWidth="1"/>
    <col min="1029" max="1031" width="25.77734375" style="441" customWidth="1"/>
    <col min="1032" max="1280" width="8.88671875" style="441"/>
    <col min="1281" max="1283" width="26" style="441" customWidth="1"/>
    <col min="1284" max="1284" width="2.88671875" style="441" customWidth="1"/>
    <col min="1285" max="1287" width="25.77734375" style="441" customWidth="1"/>
    <col min="1288" max="1536" width="8.88671875" style="441"/>
    <col min="1537" max="1539" width="26" style="441" customWidth="1"/>
    <col min="1540" max="1540" width="2.88671875" style="441" customWidth="1"/>
    <col min="1541" max="1543" width="25.77734375" style="441" customWidth="1"/>
    <col min="1544" max="1792" width="8.88671875" style="441"/>
    <col min="1793" max="1795" width="26" style="441" customWidth="1"/>
    <col min="1796" max="1796" width="2.88671875" style="441" customWidth="1"/>
    <col min="1797" max="1799" width="25.77734375" style="441" customWidth="1"/>
    <col min="1800" max="2048" width="8.88671875" style="441"/>
    <col min="2049" max="2051" width="26" style="441" customWidth="1"/>
    <col min="2052" max="2052" width="2.88671875" style="441" customWidth="1"/>
    <col min="2053" max="2055" width="25.77734375" style="441" customWidth="1"/>
    <col min="2056" max="2304" width="8.88671875" style="441"/>
    <col min="2305" max="2307" width="26" style="441" customWidth="1"/>
    <col min="2308" max="2308" width="2.88671875" style="441" customWidth="1"/>
    <col min="2309" max="2311" width="25.77734375" style="441" customWidth="1"/>
    <col min="2312" max="2560" width="8.88671875" style="441"/>
    <col min="2561" max="2563" width="26" style="441" customWidth="1"/>
    <col min="2564" max="2564" width="2.88671875" style="441" customWidth="1"/>
    <col min="2565" max="2567" width="25.77734375" style="441" customWidth="1"/>
    <col min="2568" max="2816" width="8.88671875" style="441"/>
    <col min="2817" max="2819" width="26" style="441" customWidth="1"/>
    <col min="2820" max="2820" width="2.88671875" style="441" customWidth="1"/>
    <col min="2821" max="2823" width="25.77734375" style="441" customWidth="1"/>
    <col min="2824" max="3072" width="8.88671875" style="441"/>
    <col min="3073" max="3075" width="26" style="441" customWidth="1"/>
    <col min="3076" max="3076" width="2.88671875" style="441" customWidth="1"/>
    <col min="3077" max="3079" width="25.77734375" style="441" customWidth="1"/>
    <col min="3080" max="3328" width="8.88671875" style="441"/>
    <col min="3329" max="3331" width="26" style="441" customWidth="1"/>
    <col min="3332" max="3332" width="2.88671875" style="441" customWidth="1"/>
    <col min="3333" max="3335" width="25.77734375" style="441" customWidth="1"/>
    <col min="3336" max="3584" width="8.88671875" style="441"/>
    <col min="3585" max="3587" width="26" style="441" customWidth="1"/>
    <col min="3588" max="3588" width="2.88671875" style="441" customWidth="1"/>
    <col min="3589" max="3591" width="25.77734375" style="441" customWidth="1"/>
    <col min="3592" max="3840" width="8.88671875" style="441"/>
    <col min="3841" max="3843" width="26" style="441" customWidth="1"/>
    <col min="3844" max="3844" width="2.88671875" style="441" customWidth="1"/>
    <col min="3845" max="3847" width="25.77734375" style="441" customWidth="1"/>
    <col min="3848" max="4096" width="8.88671875" style="441"/>
    <col min="4097" max="4099" width="26" style="441" customWidth="1"/>
    <col min="4100" max="4100" width="2.88671875" style="441" customWidth="1"/>
    <col min="4101" max="4103" width="25.77734375" style="441" customWidth="1"/>
    <col min="4104" max="4352" width="8.88671875" style="441"/>
    <col min="4353" max="4355" width="26" style="441" customWidth="1"/>
    <col min="4356" max="4356" width="2.88671875" style="441" customWidth="1"/>
    <col min="4357" max="4359" width="25.77734375" style="441" customWidth="1"/>
    <col min="4360" max="4608" width="8.88671875" style="441"/>
    <col min="4609" max="4611" width="26" style="441" customWidth="1"/>
    <col min="4612" max="4612" width="2.88671875" style="441" customWidth="1"/>
    <col min="4613" max="4615" width="25.77734375" style="441" customWidth="1"/>
    <col min="4616" max="4864" width="8.88671875" style="441"/>
    <col min="4865" max="4867" width="26" style="441" customWidth="1"/>
    <col min="4868" max="4868" width="2.88671875" style="441" customWidth="1"/>
    <col min="4869" max="4871" width="25.77734375" style="441" customWidth="1"/>
    <col min="4872" max="5120" width="8.88671875" style="441"/>
    <col min="5121" max="5123" width="26" style="441" customWidth="1"/>
    <col min="5124" max="5124" width="2.88671875" style="441" customWidth="1"/>
    <col min="5125" max="5127" width="25.77734375" style="441" customWidth="1"/>
    <col min="5128" max="5376" width="8.88671875" style="441"/>
    <col min="5377" max="5379" width="26" style="441" customWidth="1"/>
    <col min="5380" max="5380" width="2.88671875" style="441" customWidth="1"/>
    <col min="5381" max="5383" width="25.77734375" style="441" customWidth="1"/>
    <col min="5384" max="5632" width="8.88671875" style="441"/>
    <col min="5633" max="5635" width="26" style="441" customWidth="1"/>
    <col min="5636" max="5636" width="2.88671875" style="441" customWidth="1"/>
    <col min="5637" max="5639" width="25.77734375" style="441" customWidth="1"/>
    <col min="5640" max="5888" width="8.88671875" style="441"/>
    <col min="5889" max="5891" width="26" style="441" customWidth="1"/>
    <col min="5892" max="5892" width="2.88671875" style="441" customWidth="1"/>
    <col min="5893" max="5895" width="25.77734375" style="441" customWidth="1"/>
    <col min="5896" max="6144" width="8.88671875" style="441"/>
    <col min="6145" max="6147" width="26" style="441" customWidth="1"/>
    <col min="6148" max="6148" width="2.88671875" style="441" customWidth="1"/>
    <col min="6149" max="6151" width="25.77734375" style="441" customWidth="1"/>
    <col min="6152" max="6400" width="8.88671875" style="441"/>
    <col min="6401" max="6403" width="26" style="441" customWidth="1"/>
    <col min="6404" max="6404" width="2.88671875" style="441" customWidth="1"/>
    <col min="6405" max="6407" width="25.77734375" style="441" customWidth="1"/>
    <col min="6408" max="6656" width="8.88671875" style="441"/>
    <col min="6657" max="6659" width="26" style="441" customWidth="1"/>
    <col min="6660" max="6660" width="2.88671875" style="441" customWidth="1"/>
    <col min="6661" max="6663" width="25.77734375" style="441" customWidth="1"/>
    <col min="6664" max="6912" width="8.88671875" style="441"/>
    <col min="6913" max="6915" width="26" style="441" customWidth="1"/>
    <col min="6916" max="6916" width="2.88671875" style="441" customWidth="1"/>
    <col min="6917" max="6919" width="25.77734375" style="441" customWidth="1"/>
    <col min="6920" max="7168" width="8.88671875" style="441"/>
    <col min="7169" max="7171" width="26" style="441" customWidth="1"/>
    <col min="7172" max="7172" width="2.88671875" style="441" customWidth="1"/>
    <col min="7173" max="7175" width="25.77734375" style="441" customWidth="1"/>
    <col min="7176" max="7424" width="8.88671875" style="441"/>
    <col min="7425" max="7427" width="26" style="441" customWidth="1"/>
    <col min="7428" max="7428" width="2.88671875" style="441" customWidth="1"/>
    <col min="7429" max="7431" width="25.77734375" style="441" customWidth="1"/>
    <col min="7432" max="7680" width="8.88671875" style="441"/>
    <col min="7681" max="7683" width="26" style="441" customWidth="1"/>
    <col min="7684" max="7684" width="2.88671875" style="441" customWidth="1"/>
    <col min="7685" max="7687" width="25.77734375" style="441" customWidth="1"/>
    <col min="7688" max="7936" width="8.88671875" style="441"/>
    <col min="7937" max="7939" width="26" style="441" customWidth="1"/>
    <col min="7940" max="7940" width="2.88671875" style="441" customWidth="1"/>
    <col min="7941" max="7943" width="25.77734375" style="441" customWidth="1"/>
    <col min="7944" max="8192" width="8.88671875" style="441"/>
    <col min="8193" max="8195" width="26" style="441" customWidth="1"/>
    <col min="8196" max="8196" width="2.88671875" style="441" customWidth="1"/>
    <col min="8197" max="8199" width="25.77734375" style="441" customWidth="1"/>
    <col min="8200" max="8448" width="8.88671875" style="441"/>
    <col min="8449" max="8451" width="26" style="441" customWidth="1"/>
    <col min="8452" max="8452" width="2.88671875" style="441" customWidth="1"/>
    <col min="8453" max="8455" width="25.77734375" style="441" customWidth="1"/>
    <col min="8456" max="8704" width="8.88671875" style="441"/>
    <col min="8705" max="8707" width="26" style="441" customWidth="1"/>
    <col min="8708" max="8708" width="2.88671875" style="441" customWidth="1"/>
    <col min="8709" max="8711" width="25.77734375" style="441" customWidth="1"/>
    <col min="8712" max="8960" width="8.88671875" style="441"/>
    <col min="8961" max="8963" width="26" style="441" customWidth="1"/>
    <col min="8964" max="8964" width="2.88671875" style="441" customWidth="1"/>
    <col min="8965" max="8967" width="25.77734375" style="441" customWidth="1"/>
    <col min="8968" max="9216" width="8.88671875" style="441"/>
    <col min="9217" max="9219" width="26" style="441" customWidth="1"/>
    <col min="9220" max="9220" width="2.88671875" style="441" customWidth="1"/>
    <col min="9221" max="9223" width="25.77734375" style="441" customWidth="1"/>
    <col min="9224" max="9472" width="8.88671875" style="441"/>
    <col min="9473" max="9475" width="26" style="441" customWidth="1"/>
    <col min="9476" max="9476" width="2.88671875" style="441" customWidth="1"/>
    <col min="9477" max="9479" width="25.77734375" style="441" customWidth="1"/>
    <col min="9480" max="9728" width="8.88671875" style="441"/>
    <col min="9729" max="9731" width="26" style="441" customWidth="1"/>
    <col min="9732" max="9732" width="2.88671875" style="441" customWidth="1"/>
    <col min="9733" max="9735" width="25.77734375" style="441" customWidth="1"/>
    <col min="9736" max="9984" width="8.88671875" style="441"/>
    <col min="9985" max="9987" width="26" style="441" customWidth="1"/>
    <col min="9988" max="9988" width="2.88671875" style="441" customWidth="1"/>
    <col min="9989" max="9991" width="25.77734375" style="441" customWidth="1"/>
    <col min="9992" max="10240" width="8.88671875" style="441"/>
    <col min="10241" max="10243" width="26" style="441" customWidth="1"/>
    <col min="10244" max="10244" width="2.88671875" style="441" customWidth="1"/>
    <col min="10245" max="10247" width="25.77734375" style="441" customWidth="1"/>
    <col min="10248" max="10496" width="8.88671875" style="441"/>
    <col min="10497" max="10499" width="26" style="441" customWidth="1"/>
    <col min="10500" max="10500" width="2.88671875" style="441" customWidth="1"/>
    <col min="10501" max="10503" width="25.77734375" style="441" customWidth="1"/>
    <col min="10504" max="10752" width="8.88671875" style="441"/>
    <col min="10753" max="10755" width="26" style="441" customWidth="1"/>
    <col min="10756" max="10756" width="2.88671875" style="441" customWidth="1"/>
    <col min="10757" max="10759" width="25.77734375" style="441" customWidth="1"/>
    <col min="10760" max="11008" width="8.88671875" style="441"/>
    <col min="11009" max="11011" width="26" style="441" customWidth="1"/>
    <col min="11012" max="11012" width="2.88671875" style="441" customWidth="1"/>
    <col min="11013" max="11015" width="25.77734375" style="441" customWidth="1"/>
    <col min="11016" max="11264" width="8.88671875" style="441"/>
    <col min="11265" max="11267" width="26" style="441" customWidth="1"/>
    <col min="11268" max="11268" width="2.88671875" style="441" customWidth="1"/>
    <col min="11269" max="11271" width="25.77734375" style="441" customWidth="1"/>
    <col min="11272" max="11520" width="8.88671875" style="441"/>
    <col min="11521" max="11523" width="26" style="441" customWidth="1"/>
    <col min="11524" max="11524" width="2.88671875" style="441" customWidth="1"/>
    <col min="11525" max="11527" width="25.77734375" style="441" customWidth="1"/>
    <col min="11528" max="11776" width="8.88671875" style="441"/>
    <col min="11777" max="11779" width="26" style="441" customWidth="1"/>
    <col min="11780" max="11780" width="2.88671875" style="441" customWidth="1"/>
    <col min="11781" max="11783" width="25.77734375" style="441" customWidth="1"/>
    <col min="11784" max="12032" width="8.88671875" style="441"/>
    <col min="12033" max="12035" width="26" style="441" customWidth="1"/>
    <col min="12036" max="12036" width="2.88671875" style="441" customWidth="1"/>
    <col min="12037" max="12039" width="25.77734375" style="441" customWidth="1"/>
    <col min="12040" max="12288" width="8.88671875" style="441"/>
    <col min="12289" max="12291" width="26" style="441" customWidth="1"/>
    <col min="12292" max="12292" width="2.88671875" style="441" customWidth="1"/>
    <col min="12293" max="12295" width="25.77734375" style="441" customWidth="1"/>
    <col min="12296" max="12544" width="8.88671875" style="441"/>
    <col min="12545" max="12547" width="26" style="441" customWidth="1"/>
    <col min="12548" max="12548" width="2.88671875" style="441" customWidth="1"/>
    <col min="12549" max="12551" width="25.77734375" style="441" customWidth="1"/>
    <col min="12552" max="12800" width="8.88671875" style="441"/>
    <col min="12801" max="12803" width="26" style="441" customWidth="1"/>
    <col min="12804" max="12804" width="2.88671875" style="441" customWidth="1"/>
    <col min="12805" max="12807" width="25.77734375" style="441" customWidth="1"/>
    <col min="12808" max="13056" width="8.88671875" style="441"/>
    <col min="13057" max="13059" width="26" style="441" customWidth="1"/>
    <col min="13060" max="13060" width="2.88671875" style="441" customWidth="1"/>
    <col min="13061" max="13063" width="25.77734375" style="441" customWidth="1"/>
    <col min="13064" max="13312" width="8.88671875" style="441"/>
    <col min="13313" max="13315" width="26" style="441" customWidth="1"/>
    <col min="13316" max="13316" width="2.88671875" style="441" customWidth="1"/>
    <col min="13317" max="13319" width="25.77734375" style="441" customWidth="1"/>
    <col min="13320" max="13568" width="8.88671875" style="441"/>
    <col min="13569" max="13571" width="26" style="441" customWidth="1"/>
    <col min="13572" max="13572" width="2.88671875" style="441" customWidth="1"/>
    <col min="13573" max="13575" width="25.77734375" style="441" customWidth="1"/>
    <col min="13576" max="13824" width="8.88671875" style="441"/>
    <col min="13825" max="13827" width="26" style="441" customWidth="1"/>
    <col min="13828" max="13828" width="2.88671875" style="441" customWidth="1"/>
    <col min="13829" max="13831" width="25.77734375" style="441" customWidth="1"/>
    <col min="13832" max="14080" width="8.88671875" style="441"/>
    <col min="14081" max="14083" width="26" style="441" customWidth="1"/>
    <col min="14084" max="14084" width="2.88671875" style="441" customWidth="1"/>
    <col min="14085" max="14087" width="25.77734375" style="441" customWidth="1"/>
    <col min="14088" max="14336" width="8.88671875" style="441"/>
    <col min="14337" max="14339" width="26" style="441" customWidth="1"/>
    <col min="14340" max="14340" width="2.88671875" style="441" customWidth="1"/>
    <col min="14341" max="14343" width="25.77734375" style="441" customWidth="1"/>
    <col min="14344" max="14592" width="8.88671875" style="441"/>
    <col min="14593" max="14595" width="26" style="441" customWidth="1"/>
    <col min="14596" max="14596" width="2.88671875" style="441" customWidth="1"/>
    <col min="14597" max="14599" width="25.77734375" style="441" customWidth="1"/>
    <col min="14600" max="14848" width="8.88671875" style="441"/>
    <col min="14849" max="14851" width="26" style="441" customWidth="1"/>
    <col min="14852" max="14852" width="2.88671875" style="441" customWidth="1"/>
    <col min="14853" max="14855" width="25.77734375" style="441" customWidth="1"/>
    <col min="14856" max="15104" width="8.88671875" style="441"/>
    <col min="15105" max="15107" width="26" style="441" customWidth="1"/>
    <col min="15108" max="15108" width="2.88671875" style="441" customWidth="1"/>
    <col min="15109" max="15111" width="25.77734375" style="441" customWidth="1"/>
    <col min="15112" max="15360" width="8.88671875" style="441"/>
    <col min="15361" max="15363" width="26" style="441" customWidth="1"/>
    <col min="15364" max="15364" width="2.88671875" style="441" customWidth="1"/>
    <col min="15365" max="15367" width="25.77734375" style="441" customWidth="1"/>
    <col min="15368" max="15616" width="8.88671875" style="441"/>
    <col min="15617" max="15619" width="26" style="441" customWidth="1"/>
    <col min="15620" max="15620" width="2.88671875" style="441" customWidth="1"/>
    <col min="15621" max="15623" width="25.77734375" style="441" customWidth="1"/>
    <col min="15624" max="15872" width="8.88671875" style="441"/>
    <col min="15873" max="15875" width="26" style="441" customWidth="1"/>
    <col min="15876" max="15876" width="2.88671875" style="441" customWidth="1"/>
    <col min="15877" max="15879" width="25.77734375" style="441" customWidth="1"/>
    <col min="15880" max="16128" width="8.88671875" style="441"/>
    <col min="16129" max="16131" width="26" style="441" customWidth="1"/>
    <col min="16132" max="16132" width="2.88671875" style="441" customWidth="1"/>
    <col min="16133" max="16135" width="25.77734375" style="441" customWidth="1"/>
    <col min="16136" max="16384" width="8.88671875" style="441"/>
  </cols>
  <sheetData>
    <row r="1" spans="1:7" ht="42.75" customHeight="1">
      <c r="A1" s="620" t="s">
        <v>535</v>
      </c>
      <c r="B1" s="620"/>
      <c r="C1" s="620"/>
      <c r="D1" s="440"/>
      <c r="E1" s="621" t="s">
        <v>536</v>
      </c>
      <c r="F1" s="621"/>
      <c r="G1" s="621"/>
    </row>
    <row r="2" spans="1:7" ht="24" customHeight="1" thickBot="1">
      <c r="A2" s="442" t="s">
        <v>8</v>
      </c>
      <c r="B2" s="443"/>
      <c r="C2" s="444"/>
      <c r="D2" s="445"/>
      <c r="E2" s="444"/>
      <c r="F2" s="444"/>
      <c r="G2" s="446" t="s">
        <v>537</v>
      </c>
    </row>
    <row r="3" spans="1:7" ht="14.25" thickTop="1">
      <c r="A3" s="447" t="s">
        <v>538</v>
      </c>
      <c r="B3" s="448" t="s">
        <v>9</v>
      </c>
      <c r="C3" s="449" t="s">
        <v>539</v>
      </c>
      <c r="D3" s="445"/>
      <c r="E3" s="450" t="s">
        <v>540</v>
      </c>
      <c r="F3" s="622" t="s">
        <v>541</v>
      </c>
      <c r="G3" s="623"/>
    </row>
    <row r="4" spans="1:7">
      <c r="A4" s="447" t="s">
        <v>542</v>
      </c>
      <c r="B4" s="451"/>
      <c r="C4" s="452"/>
      <c r="D4" s="445"/>
      <c r="E4" s="453" t="s">
        <v>543</v>
      </c>
      <c r="F4" s="624" t="s">
        <v>544</v>
      </c>
      <c r="G4" s="625"/>
    </row>
    <row r="5" spans="1:7">
      <c r="A5" s="453" t="s">
        <v>545</v>
      </c>
      <c r="B5" s="453"/>
      <c r="C5" s="449"/>
      <c r="D5" s="447"/>
      <c r="E5" s="453" t="s">
        <v>44</v>
      </c>
      <c r="F5" s="454" t="s">
        <v>546</v>
      </c>
      <c r="G5" s="447" t="s">
        <v>10</v>
      </c>
    </row>
    <row r="6" spans="1:7">
      <c r="A6" s="455" t="s">
        <v>74</v>
      </c>
      <c r="B6" s="456" t="s">
        <v>547</v>
      </c>
      <c r="C6" s="457" t="s">
        <v>548</v>
      </c>
      <c r="D6" s="447"/>
      <c r="E6" s="458" t="s">
        <v>45</v>
      </c>
      <c r="F6" s="456" t="s">
        <v>549</v>
      </c>
      <c r="G6" s="459" t="s">
        <v>46</v>
      </c>
    </row>
    <row r="7" spans="1:7" s="467" customFormat="1" ht="41.25" customHeight="1">
      <c r="A7" s="453">
        <v>2010</v>
      </c>
      <c r="B7" s="465">
        <v>219</v>
      </c>
      <c r="C7" s="465">
        <v>102174</v>
      </c>
      <c r="D7" s="465"/>
      <c r="E7" s="466" t="s">
        <v>550</v>
      </c>
      <c r="F7" s="465">
        <v>3950</v>
      </c>
      <c r="G7" s="465">
        <v>3660</v>
      </c>
    </row>
    <row r="8" spans="1:7" s="467" customFormat="1" ht="41.25" customHeight="1">
      <c r="A8" s="453">
        <v>2011</v>
      </c>
      <c r="B8" s="465">
        <v>219</v>
      </c>
      <c r="C8" s="465">
        <v>102174</v>
      </c>
      <c r="D8" s="465"/>
      <c r="E8" s="466" t="s">
        <v>76</v>
      </c>
      <c r="F8" s="465">
        <v>3950</v>
      </c>
      <c r="G8" s="465">
        <v>3660</v>
      </c>
    </row>
    <row r="9" spans="1:7" s="467" customFormat="1" ht="41.25" customHeight="1">
      <c r="A9" s="453">
        <v>2012</v>
      </c>
      <c r="B9" s="465">
        <v>195</v>
      </c>
      <c r="C9" s="465">
        <v>107421</v>
      </c>
      <c r="D9" s="465"/>
      <c r="E9" s="466" t="s">
        <v>76</v>
      </c>
      <c r="F9" s="465">
        <v>3490</v>
      </c>
      <c r="G9" s="465">
        <v>3200</v>
      </c>
    </row>
    <row r="10" spans="1:7" s="467" customFormat="1" ht="41.25" customHeight="1">
      <c r="A10" s="453">
        <v>2013</v>
      </c>
      <c r="B10" s="465">
        <v>191</v>
      </c>
      <c r="C10" s="465">
        <v>102664</v>
      </c>
      <c r="D10" s="465"/>
      <c r="E10" s="466" t="s">
        <v>76</v>
      </c>
      <c r="F10" s="465">
        <v>3590</v>
      </c>
      <c r="G10" s="465">
        <v>3273</v>
      </c>
    </row>
    <row r="11" spans="1:7" s="467" customFormat="1" ht="41.25" customHeight="1">
      <c r="A11" s="468">
        <v>2014</v>
      </c>
      <c r="B11" s="471">
        <f>SUM(B12:B18)</f>
        <v>197</v>
      </c>
      <c r="C11" s="471">
        <f>SUM(C12:C18)</f>
        <v>104656</v>
      </c>
      <c r="D11" s="471"/>
      <c r="E11" s="472" t="s">
        <v>551</v>
      </c>
      <c r="F11" s="471">
        <f>SUM(F12:F18)</f>
        <v>3956.54</v>
      </c>
      <c r="G11" s="471">
        <f>SUM(G12:G18)</f>
        <v>3956.64</v>
      </c>
    </row>
    <row r="12" spans="1:7" s="467" customFormat="1" ht="41.25" customHeight="1">
      <c r="A12" s="469" t="s">
        <v>552</v>
      </c>
      <c r="B12" s="473">
        <v>33</v>
      </c>
      <c r="C12" s="474">
        <v>18715</v>
      </c>
      <c r="D12" s="474"/>
      <c r="E12" s="472" t="s">
        <v>551</v>
      </c>
      <c r="F12" s="475">
        <v>648.12</v>
      </c>
      <c r="G12" s="475">
        <v>648.12</v>
      </c>
    </row>
    <row r="13" spans="1:7" s="467" customFormat="1" ht="41.25" customHeight="1">
      <c r="A13" s="469" t="s">
        <v>553</v>
      </c>
      <c r="B13" s="473">
        <v>49</v>
      </c>
      <c r="C13" s="474">
        <v>17682</v>
      </c>
      <c r="D13" s="474"/>
      <c r="E13" s="472" t="s">
        <v>551</v>
      </c>
      <c r="F13" s="475">
        <v>628.33000000000004</v>
      </c>
      <c r="G13" s="475">
        <v>628.33000000000004</v>
      </c>
    </row>
    <row r="14" spans="1:7" s="467" customFormat="1" ht="41.25" customHeight="1">
      <c r="A14" s="469" t="s">
        <v>554</v>
      </c>
      <c r="B14" s="476">
        <v>23</v>
      </c>
      <c r="C14" s="477">
        <v>11361</v>
      </c>
      <c r="D14" s="477"/>
      <c r="E14" s="472" t="s">
        <v>551</v>
      </c>
      <c r="F14" s="475">
        <v>368.86</v>
      </c>
      <c r="G14" s="475">
        <v>368.86</v>
      </c>
    </row>
    <row r="15" spans="1:7" s="467" customFormat="1" ht="41.25" customHeight="1">
      <c r="A15" s="469" t="s">
        <v>555</v>
      </c>
      <c r="B15" s="476">
        <v>36</v>
      </c>
      <c r="C15" s="477">
        <v>19993</v>
      </c>
      <c r="D15" s="477"/>
      <c r="E15" s="472" t="s">
        <v>551</v>
      </c>
      <c r="F15" s="475">
        <v>727.44</v>
      </c>
      <c r="G15" s="475">
        <v>727.44</v>
      </c>
    </row>
    <row r="16" spans="1:7" s="467" customFormat="1" ht="41.25" customHeight="1">
      <c r="A16" s="469" t="s">
        <v>556</v>
      </c>
      <c r="B16" s="478">
        <v>25</v>
      </c>
      <c r="C16" s="477">
        <v>16409</v>
      </c>
      <c r="D16" s="477"/>
      <c r="E16" s="472" t="s">
        <v>551</v>
      </c>
      <c r="F16" s="475">
        <v>956.9</v>
      </c>
      <c r="G16" s="475">
        <v>957</v>
      </c>
    </row>
    <row r="17" spans="1:7" s="467" customFormat="1" ht="41.25" customHeight="1">
      <c r="A17" s="469" t="s">
        <v>557</v>
      </c>
      <c r="B17" s="478">
        <v>25</v>
      </c>
      <c r="C17" s="477">
        <v>16920</v>
      </c>
      <c r="D17" s="477"/>
      <c r="E17" s="472" t="s">
        <v>551</v>
      </c>
      <c r="F17" s="475">
        <v>517.4</v>
      </c>
      <c r="G17" s="475">
        <v>517.4</v>
      </c>
    </row>
    <row r="18" spans="1:7" s="467" customFormat="1" ht="41.25" customHeight="1" thickBot="1">
      <c r="A18" s="470" t="s">
        <v>558</v>
      </c>
      <c r="B18" s="479">
        <v>6</v>
      </c>
      <c r="C18" s="480">
        <v>3576</v>
      </c>
      <c r="D18" s="480"/>
      <c r="E18" s="481" t="s">
        <v>551</v>
      </c>
      <c r="F18" s="482">
        <v>109.49</v>
      </c>
      <c r="G18" s="482">
        <v>109.49</v>
      </c>
    </row>
    <row r="19" spans="1:7" ht="14.25" thickTop="1">
      <c r="A19" s="460" t="s">
        <v>559</v>
      </c>
      <c r="B19" s="461"/>
      <c r="C19" s="462"/>
      <c r="D19" s="462"/>
      <c r="E19" s="463"/>
      <c r="F19" s="464"/>
      <c r="G19" s="463"/>
    </row>
  </sheetData>
  <mergeCells count="4">
    <mergeCell ref="A1:C1"/>
    <mergeCell ref="E1:G1"/>
    <mergeCell ref="F3:G3"/>
    <mergeCell ref="F4:G4"/>
  </mergeCells>
  <phoneticPr fontId="1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view="pageBreakPreview" zoomScaleNormal="100" zoomScaleSheetLayoutView="100" workbookViewId="0">
      <pane xSplit="1" ySplit="6" topLeftCell="O10" activePane="bottomRight" state="frozen"/>
      <selection pane="topRight" activeCell="B1" sqref="B1"/>
      <selection pane="bottomLeft" activeCell="A7" sqref="A7"/>
      <selection pane="bottomRight" activeCell="W11" sqref="W11"/>
    </sheetView>
  </sheetViews>
  <sheetFormatPr defaultRowHeight="14.25"/>
  <cols>
    <col min="1" max="1" width="9.77734375" style="17" customWidth="1"/>
    <col min="2" max="2" width="11.88671875" style="43" customWidth="1"/>
    <col min="3" max="3" width="11.88671875" style="48" customWidth="1"/>
    <col min="4" max="7" width="11.88671875" style="16" customWidth="1"/>
    <col min="8" max="8" width="2.77734375" style="45" customWidth="1"/>
    <col min="9" max="13" width="14.21875" style="16" customWidth="1"/>
    <col min="14" max="14" width="14.5546875" style="17" customWidth="1"/>
    <col min="15" max="15" width="13.21875" style="43" customWidth="1"/>
    <col min="16" max="16" width="13.21875" style="48" customWidth="1"/>
    <col min="17" max="17" width="13.21875" style="16" customWidth="1"/>
    <col min="18" max="19" width="13.21875" style="48" customWidth="1"/>
    <col min="20" max="20" width="2.77734375" style="45" customWidth="1"/>
    <col min="21" max="25" width="14" style="90" customWidth="1"/>
    <col min="26" max="16384" width="8.88671875" style="16"/>
  </cols>
  <sheetData>
    <row r="1" spans="1:40" s="1" customFormat="1" ht="45" customHeight="1">
      <c r="A1" s="539" t="s">
        <v>433</v>
      </c>
      <c r="B1" s="539"/>
      <c r="C1" s="539"/>
      <c r="D1" s="539"/>
      <c r="E1" s="539"/>
      <c r="F1" s="539"/>
      <c r="G1" s="539"/>
      <c r="H1" s="31"/>
      <c r="I1" s="540" t="s">
        <v>434</v>
      </c>
      <c r="J1" s="540"/>
      <c r="K1" s="540"/>
      <c r="L1" s="540"/>
      <c r="M1" s="540"/>
      <c r="N1" s="539" t="s">
        <v>435</v>
      </c>
      <c r="O1" s="539"/>
      <c r="P1" s="539"/>
      <c r="Q1" s="539"/>
      <c r="R1" s="539"/>
      <c r="S1" s="539"/>
      <c r="T1" s="31"/>
      <c r="U1" s="602" t="s">
        <v>436</v>
      </c>
      <c r="V1" s="602"/>
      <c r="W1" s="602"/>
      <c r="X1" s="602"/>
      <c r="Y1" s="602"/>
    </row>
    <row r="2" spans="1:40" s="4" customFormat="1" ht="25.5" customHeight="1" thickBot="1">
      <c r="A2" s="2" t="s">
        <v>437</v>
      </c>
      <c r="B2" s="32"/>
      <c r="C2" s="2"/>
      <c r="D2" s="2"/>
      <c r="E2" s="2"/>
      <c r="F2" s="2"/>
      <c r="H2" s="14"/>
      <c r="I2" s="2"/>
      <c r="J2" s="2"/>
      <c r="K2" s="2"/>
      <c r="L2" s="2"/>
      <c r="M2" s="5" t="s">
        <v>438</v>
      </c>
      <c r="N2" s="2" t="s">
        <v>439</v>
      </c>
      <c r="O2" s="32"/>
      <c r="P2" s="2"/>
      <c r="Q2" s="2"/>
      <c r="R2" s="2"/>
      <c r="S2" s="2"/>
      <c r="T2" s="14"/>
      <c r="U2" s="95"/>
      <c r="V2" s="95"/>
      <c r="W2" s="95"/>
      <c r="X2" s="95"/>
      <c r="Y2" s="96" t="s">
        <v>438</v>
      </c>
    </row>
    <row r="3" spans="1:40" s="4" customFormat="1" ht="17.100000000000001" customHeight="1" thickTop="1">
      <c r="A3" s="19"/>
      <c r="B3" s="553" t="s">
        <v>69</v>
      </c>
      <c r="C3" s="550"/>
      <c r="D3" s="550"/>
      <c r="E3" s="550"/>
      <c r="F3" s="590"/>
      <c r="G3" s="18" t="s">
        <v>47</v>
      </c>
      <c r="H3" s="19"/>
      <c r="I3" s="550" t="s">
        <v>519</v>
      </c>
      <c r="J3" s="550"/>
      <c r="K3" s="550"/>
      <c r="L3" s="550"/>
      <c r="M3" s="550"/>
      <c r="N3" s="19"/>
      <c r="O3" s="553" t="s">
        <v>440</v>
      </c>
      <c r="P3" s="550"/>
      <c r="Q3" s="550"/>
      <c r="R3" s="550"/>
      <c r="S3" s="550"/>
      <c r="T3" s="19"/>
      <c r="U3" s="526" t="s">
        <v>441</v>
      </c>
      <c r="V3" s="526"/>
      <c r="W3" s="526"/>
      <c r="X3" s="526"/>
      <c r="Y3" s="526"/>
    </row>
    <row r="4" spans="1:40" s="4" customFormat="1" ht="17.100000000000001" customHeight="1">
      <c r="A4" s="19" t="s">
        <v>88</v>
      </c>
      <c r="B4" s="23" t="s">
        <v>442</v>
      </c>
      <c r="C4" s="628" t="s">
        <v>443</v>
      </c>
      <c r="D4" s="629"/>
      <c r="E4" s="23" t="s">
        <v>444</v>
      </c>
      <c r="F4" s="23" t="s">
        <v>445</v>
      </c>
      <c r="G4" s="26"/>
      <c r="H4" s="19"/>
      <c r="I4" s="22" t="s">
        <v>442</v>
      </c>
      <c r="J4" s="628" t="s">
        <v>443</v>
      </c>
      <c r="K4" s="629"/>
      <c r="L4" s="23" t="s">
        <v>444</v>
      </c>
      <c r="M4" s="23" t="s">
        <v>445</v>
      </c>
      <c r="N4" s="19" t="s">
        <v>88</v>
      </c>
      <c r="O4" s="23" t="s">
        <v>442</v>
      </c>
      <c r="P4" s="628" t="s">
        <v>443</v>
      </c>
      <c r="Q4" s="629"/>
      <c r="R4" s="23" t="s">
        <v>444</v>
      </c>
      <c r="S4" s="21" t="s">
        <v>445</v>
      </c>
      <c r="T4" s="19"/>
      <c r="U4" s="156" t="s">
        <v>442</v>
      </c>
      <c r="V4" s="626" t="s">
        <v>443</v>
      </c>
      <c r="W4" s="627"/>
      <c r="X4" s="157" t="s">
        <v>444</v>
      </c>
      <c r="Y4" s="157" t="s">
        <v>445</v>
      </c>
    </row>
    <row r="5" spans="1:40" s="4" customFormat="1" ht="17.100000000000001" customHeight="1">
      <c r="A5" s="19" t="s">
        <v>225</v>
      </c>
      <c r="B5" s="25"/>
      <c r="C5" s="25"/>
      <c r="D5" s="23" t="s">
        <v>48</v>
      </c>
      <c r="E5" s="25" t="s">
        <v>200</v>
      </c>
      <c r="F5" s="25" t="s">
        <v>200</v>
      </c>
      <c r="G5" s="26" t="s">
        <v>200</v>
      </c>
      <c r="H5" s="19"/>
      <c r="I5" s="20"/>
      <c r="J5" s="25"/>
      <c r="K5" s="23" t="s">
        <v>48</v>
      </c>
      <c r="L5" s="25" t="s">
        <v>200</v>
      </c>
      <c r="M5" s="25" t="s">
        <v>200</v>
      </c>
      <c r="N5" s="19" t="s">
        <v>225</v>
      </c>
      <c r="O5" s="25"/>
      <c r="P5" s="25"/>
      <c r="Q5" s="23" t="s">
        <v>48</v>
      </c>
      <c r="R5" s="25" t="s">
        <v>200</v>
      </c>
      <c r="S5" s="26" t="s">
        <v>200</v>
      </c>
      <c r="T5" s="19"/>
      <c r="U5" s="97"/>
      <c r="V5" s="158"/>
      <c r="W5" s="157" t="s">
        <v>48</v>
      </c>
      <c r="X5" s="158" t="s">
        <v>200</v>
      </c>
      <c r="Y5" s="158" t="s">
        <v>200</v>
      </c>
    </row>
    <row r="6" spans="1:40" s="4" customFormat="1" ht="17.100000000000001" customHeight="1">
      <c r="A6" s="114"/>
      <c r="B6" s="30" t="s">
        <v>446</v>
      </c>
      <c r="C6" s="30" t="s">
        <v>447</v>
      </c>
      <c r="D6" s="30" t="s">
        <v>448</v>
      </c>
      <c r="E6" s="30" t="s">
        <v>449</v>
      </c>
      <c r="F6" s="30" t="s">
        <v>450</v>
      </c>
      <c r="G6" s="29" t="s">
        <v>451</v>
      </c>
      <c r="H6" s="19"/>
      <c r="I6" s="28" t="s">
        <v>446</v>
      </c>
      <c r="J6" s="30" t="s">
        <v>447</v>
      </c>
      <c r="K6" s="30" t="s">
        <v>448</v>
      </c>
      <c r="L6" s="30" t="s">
        <v>449</v>
      </c>
      <c r="M6" s="30" t="s">
        <v>450</v>
      </c>
      <c r="N6" s="34"/>
      <c r="O6" s="28" t="s">
        <v>446</v>
      </c>
      <c r="P6" s="30" t="s">
        <v>447</v>
      </c>
      <c r="Q6" s="30" t="s">
        <v>448</v>
      </c>
      <c r="R6" s="30" t="s">
        <v>449</v>
      </c>
      <c r="S6" s="27" t="s">
        <v>450</v>
      </c>
      <c r="T6" s="19"/>
      <c r="U6" s="159" t="s">
        <v>446</v>
      </c>
      <c r="V6" s="160" t="s">
        <v>447</v>
      </c>
      <c r="W6" s="160" t="s">
        <v>448</v>
      </c>
      <c r="X6" s="160" t="s">
        <v>449</v>
      </c>
      <c r="Y6" s="160" t="s">
        <v>450</v>
      </c>
    </row>
    <row r="7" spans="1:40" s="4" customFormat="1" ht="99.75" customHeight="1">
      <c r="A7" s="20">
        <v>2010</v>
      </c>
      <c r="B7" s="388">
        <v>415894</v>
      </c>
      <c r="C7" s="388">
        <v>304944</v>
      </c>
      <c r="D7" s="389">
        <v>73.3</v>
      </c>
      <c r="E7" s="388">
        <v>87700</v>
      </c>
      <c r="F7" s="388">
        <v>23250</v>
      </c>
      <c r="G7" s="8">
        <v>32050</v>
      </c>
      <c r="H7" s="8"/>
      <c r="I7" s="8">
        <v>101194</v>
      </c>
      <c r="J7" s="8">
        <v>101194</v>
      </c>
      <c r="K7" s="8">
        <v>100</v>
      </c>
      <c r="L7" s="147">
        <v>0</v>
      </c>
      <c r="M7" s="147">
        <v>0</v>
      </c>
      <c r="N7" s="20">
        <v>2010</v>
      </c>
      <c r="O7" s="8">
        <v>131950</v>
      </c>
      <c r="P7" s="8">
        <v>112600</v>
      </c>
      <c r="Q7" s="175">
        <v>85.3</v>
      </c>
      <c r="R7" s="8">
        <v>5500</v>
      </c>
      <c r="S7" s="8">
        <v>13850</v>
      </c>
      <c r="T7" s="6"/>
      <c r="U7" s="163">
        <v>150700</v>
      </c>
      <c r="V7" s="163">
        <v>59100</v>
      </c>
      <c r="W7" s="162">
        <v>39.200000000000003</v>
      </c>
      <c r="X7" s="163">
        <v>82200</v>
      </c>
      <c r="Y7" s="163">
        <v>9400</v>
      </c>
    </row>
    <row r="8" spans="1:40" s="4" customFormat="1" ht="99.75" customHeight="1">
      <c r="A8" s="20">
        <v>2011</v>
      </c>
      <c r="B8" s="388">
        <v>415164</v>
      </c>
      <c r="C8" s="388">
        <v>305314</v>
      </c>
      <c r="D8" s="389">
        <v>73.5</v>
      </c>
      <c r="E8" s="388">
        <v>86600</v>
      </c>
      <c r="F8" s="388">
        <v>23250</v>
      </c>
      <c r="G8" s="8">
        <v>31260</v>
      </c>
      <c r="H8" s="8"/>
      <c r="I8" s="8">
        <v>101194</v>
      </c>
      <c r="J8" s="8">
        <v>101194</v>
      </c>
      <c r="K8" s="8">
        <v>100</v>
      </c>
      <c r="L8" s="272" t="s">
        <v>167</v>
      </c>
      <c r="M8" s="272" t="s">
        <v>167</v>
      </c>
      <c r="N8" s="20">
        <v>2011</v>
      </c>
      <c r="O8" s="8">
        <v>132010</v>
      </c>
      <c r="P8" s="8">
        <v>112660</v>
      </c>
      <c r="Q8" s="175">
        <v>85.3</v>
      </c>
      <c r="R8" s="8">
        <v>5500</v>
      </c>
      <c r="S8" s="8">
        <v>13850</v>
      </c>
      <c r="T8" s="6"/>
      <c r="U8" s="163">
        <v>150700</v>
      </c>
      <c r="V8" s="163">
        <v>60200</v>
      </c>
      <c r="W8" s="162">
        <v>39.9</v>
      </c>
      <c r="X8" s="163">
        <v>81100</v>
      </c>
      <c r="Y8" s="163">
        <v>9400</v>
      </c>
    </row>
    <row r="9" spans="1:40" s="4" customFormat="1" ht="99.75" customHeight="1">
      <c r="A9" s="20">
        <v>2012</v>
      </c>
      <c r="B9" s="388">
        <v>404504</v>
      </c>
      <c r="C9" s="388">
        <v>296194</v>
      </c>
      <c r="D9" s="389">
        <v>73.2</v>
      </c>
      <c r="E9" s="388">
        <v>85060</v>
      </c>
      <c r="F9" s="388">
        <v>23250</v>
      </c>
      <c r="G9" s="8">
        <v>32140</v>
      </c>
      <c r="H9" s="8"/>
      <c r="I9" s="8">
        <v>101194</v>
      </c>
      <c r="J9" s="8">
        <v>101194</v>
      </c>
      <c r="K9" s="8">
        <v>100</v>
      </c>
      <c r="L9" s="248">
        <f>SUM(M9:N9)</f>
        <v>127034</v>
      </c>
      <c r="M9" s="248">
        <f>SUM(N9:O9)</f>
        <v>125022</v>
      </c>
      <c r="N9" s="20">
        <v>2012</v>
      </c>
      <c r="O9" s="8">
        <v>123010</v>
      </c>
      <c r="P9" s="8">
        <v>104660</v>
      </c>
      <c r="Q9" s="175">
        <v>85.1</v>
      </c>
      <c r="R9" s="8">
        <v>4500</v>
      </c>
      <c r="S9" s="8">
        <v>13850</v>
      </c>
      <c r="T9" s="6"/>
      <c r="U9" s="163">
        <v>148160</v>
      </c>
      <c r="V9" s="163">
        <v>58200</v>
      </c>
      <c r="W9" s="162">
        <v>39.299999999999997</v>
      </c>
      <c r="X9" s="163">
        <v>80560</v>
      </c>
      <c r="Y9" s="163">
        <v>9400</v>
      </c>
    </row>
    <row r="10" spans="1:40" s="4" customFormat="1" ht="99.75" customHeight="1">
      <c r="A10" s="20">
        <v>2013</v>
      </c>
      <c r="B10" s="388">
        <v>407044</v>
      </c>
      <c r="C10" s="388">
        <v>299844</v>
      </c>
      <c r="D10" s="389">
        <v>73.7</v>
      </c>
      <c r="E10" s="388">
        <v>85600</v>
      </c>
      <c r="F10" s="388">
        <v>21600</v>
      </c>
      <c r="G10" s="8">
        <v>32140</v>
      </c>
      <c r="H10" s="8"/>
      <c r="I10" s="8">
        <v>101194</v>
      </c>
      <c r="J10" s="8">
        <v>101194</v>
      </c>
      <c r="K10" s="8">
        <v>100</v>
      </c>
      <c r="L10" s="248" t="s">
        <v>167</v>
      </c>
      <c r="M10" s="248" t="s">
        <v>167</v>
      </c>
      <c r="N10" s="20">
        <v>2013</v>
      </c>
      <c r="O10" s="8">
        <v>123010</v>
      </c>
      <c r="P10" s="8">
        <v>106310</v>
      </c>
      <c r="Q10" s="175">
        <v>86.4</v>
      </c>
      <c r="R10" s="8">
        <v>4500</v>
      </c>
      <c r="S10" s="8">
        <v>12200</v>
      </c>
      <c r="T10" s="6"/>
      <c r="U10" s="163">
        <v>150700</v>
      </c>
      <c r="V10" s="163">
        <v>60200</v>
      </c>
      <c r="W10" s="162">
        <v>39.9</v>
      </c>
      <c r="X10" s="163">
        <v>81100</v>
      </c>
      <c r="Y10" s="163">
        <v>9400</v>
      </c>
    </row>
    <row r="11" spans="1:40" s="11" customFormat="1" ht="99.95" customHeight="1" thickBot="1">
      <c r="A11" s="64">
        <v>2014</v>
      </c>
      <c r="B11" s="426">
        <f>SUM(G11,I11,O11,U11)</f>
        <v>401044</v>
      </c>
      <c r="C11" s="426">
        <f>SUM(G11,J11,P11,V11)</f>
        <v>294444</v>
      </c>
      <c r="D11" s="427">
        <f t="shared" ref="D11" si="0">ROUND(C11/B11*100,1)</f>
        <v>73.400000000000006</v>
      </c>
      <c r="E11" s="426">
        <v>85000</v>
      </c>
      <c r="F11" s="426">
        <v>21600</v>
      </c>
      <c r="G11" s="10">
        <v>32140</v>
      </c>
      <c r="H11" s="115"/>
      <c r="I11" s="10">
        <v>101194</v>
      </c>
      <c r="J11" s="10">
        <v>101194</v>
      </c>
      <c r="K11" s="10">
        <v>100</v>
      </c>
      <c r="L11" s="213" t="s">
        <v>532</v>
      </c>
      <c r="M11" s="213" t="s">
        <v>532</v>
      </c>
      <c r="N11" s="64">
        <v>2014</v>
      </c>
      <c r="O11" s="10">
        <v>123010</v>
      </c>
      <c r="P11" s="10">
        <v>106310</v>
      </c>
      <c r="Q11" s="164">
        <v>86.4</v>
      </c>
      <c r="R11" s="10">
        <v>4500</v>
      </c>
      <c r="S11" s="10">
        <v>12200</v>
      </c>
      <c r="T11" s="9"/>
      <c r="U11" s="165">
        <v>144700</v>
      </c>
      <c r="V11" s="165">
        <v>54800</v>
      </c>
      <c r="W11" s="166">
        <v>37.9</v>
      </c>
      <c r="X11" s="165">
        <v>80500</v>
      </c>
      <c r="Y11" s="165">
        <v>9400</v>
      </c>
    </row>
    <row r="12" spans="1:40" s="90" customFormat="1" ht="22.5" customHeight="1" thickTop="1">
      <c r="A12" s="180" t="s">
        <v>324</v>
      </c>
      <c r="B12" s="98"/>
      <c r="C12" s="98"/>
      <c r="D12" s="92"/>
      <c r="E12" s="93"/>
      <c r="F12" s="87"/>
      <c r="G12" s="87"/>
      <c r="H12" s="88"/>
      <c r="I12" s="88"/>
      <c r="J12" s="98"/>
      <c r="K12" s="98"/>
      <c r="L12" s="98"/>
      <c r="M12" s="98"/>
      <c r="N12" s="180" t="s">
        <v>324</v>
      </c>
      <c r="Q12" s="89"/>
      <c r="R12" s="89"/>
      <c r="S12" s="89"/>
      <c r="T12" s="89"/>
      <c r="U12" s="98"/>
      <c r="V12" s="99"/>
      <c r="W12" s="89"/>
      <c r="X12" s="89"/>
      <c r="Y12" s="89"/>
      <c r="Z12" s="98"/>
      <c r="AA12" s="98"/>
      <c r="AB12" s="98"/>
      <c r="AC12" s="39"/>
      <c r="AD12" s="98"/>
      <c r="AE12" s="86"/>
      <c r="AF12" s="86"/>
      <c r="AG12" s="86"/>
      <c r="AH12" s="89"/>
      <c r="AJ12" s="98"/>
      <c r="AK12" s="98"/>
      <c r="AL12" s="98"/>
      <c r="AM12" s="86"/>
      <c r="AN12" s="86"/>
    </row>
    <row r="13" spans="1:40">
      <c r="A13" s="41"/>
      <c r="B13" s="41"/>
      <c r="F13" s="44"/>
      <c r="G13" s="44"/>
      <c r="L13" s="44"/>
      <c r="N13" s="41"/>
      <c r="S13" s="57"/>
    </row>
    <row r="14" spans="1:40">
      <c r="F14" s="44"/>
      <c r="G14" s="44"/>
      <c r="L14" s="44"/>
      <c r="S14" s="57"/>
    </row>
    <row r="15" spans="1:40">
      <c r="G15" s="44"/>
      <c r="S15" s="57"/>
    </row>
    <row r="16" spans="1:40">
      <c r="G16" s="44"/>
      <c r="S16" s="57"/>
    </row>
    <row r="17" spans="7:19">
      <c r="G17" s="44"/>
      <c r="S17" s="57"/>
    </row>
    <row r="18" spans="7:19">
      <c r="G18" s="44"/>
      <c r="S18" s="57"/>
    </row>
    <row r="19" spans="7:19">
      <c r="G19" s="44"/>
      <c r="S19" s="57"/>
    </row>
    <row r="20" spans="7:19">
      <c r="G20" s="44"/>
      <c r="S20" s="57"/>
    </row>
    <row r="21" spans="7:19">
      <c r="G21" s="44"/>
      <c r="S21" s="57"/>
    </row>
    <row r="22" spans="7:19">
      <c r="G22" s="44"/>
      <c r="S22" s="57"/>
    </row>
    <row r="23" spans="7:19">
      <c r="G23" s="44"/>
      <c r="S23" s="57"/>
    </row>
    <row r="24" spans="7:19">
      <c r="G24" s="44"/>
      <c r="S24" s="57"/>
    </row>
    <row r="25" spans="7:19">
      <c r="G25" s="44"/>
      <c r="S25" s="57"/>
    </row>
    <row r="26" spans="7:19">
      <c r="G26" s="44"/>
      <c r="S26" s="57"/>
    </row>
    <row r="27" spans="7:19">
      <c r="G27" s="44"/>
      <c r="S27" s="57"/>
    </row>
    <row r="28" spans="7:19">
      <c r="G28" s="44"/>
      <c r="S28" s="57"/>
    </row>
    <row r="29" spans="7:19">
      <c r="G29" s="44"/>
      <c r="S29" s="57"/>
    </row>
    <row r="30" spans="7:19">
      <c r="G30" s="44"/>
      <c r="S30" s="57"/>
    </row>
    <row r="31" spans="7:19">
      <c r="G31" s="44"/>
      <c r="S31" s="57"/>
    </row>
    <row r="32" spans="7:19">
      <c r="G32" s="44"/>
      <c r="S32" s="57"/>
    </row>
    <row r="33" spans="7:19">
      <c r="G33" s="44"/>
      <c r="S33" s="57"/>
    </row>
    <row r="34" spans="7:19">
      <c r="G34" s="44"/>
      <c r="S34" s="57"/>
    </row>
    <row r="35" spans="7:19">
      <c r="S35" s="57"/>
    </row>
    <row r="36" spans="7:19">
      <c r="S36" s="57"/>
    </row>
    <row r="37" spans="7:19">
      <c r="S37" s="57"/>
    </row>
    <row r="38" spans="7:19">
      <c r="S38" s="57"/>
    </row>
    <row r="39" spans="7:19">
      <c r="S39" s="57"/>
    </row>
    <row r="40" spans="7:19">
      <c r="S40" s="57"/>
    </row>
    <row r="41" spans="7:19">
      <c r="S41" s="57"/>
    </row>
    <row r="42" spans="7:19">
      <c r="S42" s="57"/>
    </row>
    <row r="43" spans="7:19">
      <c r="S43" s="57"/>
    </row>
    <row r="44" spans="7:19">
      <c r="S44" s="57"/>
    </row>
    <row r="45" spans="7:19">
      <c r="S45" s="57"/>
    </row>
    <row r="46" spans="7:19">
      <c r="S46" s="57"/>
    </row>
  </sheetData>
  <mergeCells count="12">
    <mergeCell ref="J4:K4"/>
    <mergeCell ref="C4:D4"/>
    <mergeCell ref="I3:M3"/>
    <mergeCell ref="A1:G1"/>
    <mergeCell ref="I1:M1"/>
    <mergeCell ref="B3:F3"/>
    <mergeCell ref="N1:S1"/>
    <mergeCell ref="O3:S3"/>
    <mergeCell ref="U3:Y3"/>
    <mergeCell ref="V4:W4"/>
    <mergeCell ref="P4:Q4"/>
    <mergeCell ref="U1:Y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topLeftCell="A10" zoomScaleNormal="100" workbookViewId="0">
      <selection activeCell="G9" sqref="G9"/>
    </sheetView>
  </sheetViews>
  <sheetFormatPr defaultRowHeight="13.5"/>
  <cols>
    <col min="1" max="1" width="4.21875" style="223" customWidth="1"/>
    <col min="2" max="2" width="5.109375" style="223" customWidth="1"/>
    <col min="3" max="7" width="5.109375" style="222" customWidth="1"/>
    <col min="8" max="8" width="5.109375" style="223" customWidth="1"/>
    <col min="9" max="16" width="5.109375" style="222" customWidth="1"/>
    <col min="17" max="17" width="1.77734375" style="222" customWidth="1"/>
    <col min="18" max="19" width="5.109375" style="217" customWidth="1"/>
    <col min="20" max="20" width="5.6640625" style="217" customWidth="1"/>
    <col min="21" max="32" width="5.21875" style="217" customWidth="1"/>
    <col min="33" max="33" width="6.44140625" style="217" customWidth="1"/>
    <col min="34" max="16384" width="8.88671875" style="222"/>
  </cols>
  <sheetData>
    <row r="1" spans="1:52" s="195" customFormat="1" ht="45" customHeight="1">
      <c r="A1" s="640" t="s">
        <v>514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383"/>
      <c r="R1" s="641" t="s">
        <v>452</v>
      </c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</row>
    <row r="2" spans="1:52" s="199" customFormat="1" ht="25.5" customHeight="1" thickBot="1">
      <c r="A2" s="196" t="s">
        <v>453</v>
      </c>
      <c r="B2" s="197"/>
      <c r="C2" s="196"/>
      <c r="D2" s="196"/>
      <c r="E2" s="196"/>
      <c r="F2" s="196"/>
      <c r="G2" s="196"/>
      <c r="H2" s="197"/>
      <c r="I2" s="196"/>
      <c r="J2" s="196"/>
      <c r="K2" s="196"/>
      <c r="L2" s="196"/>
      <c r="M2" s="196"/>
      <c r="N2" s="196"/>
      <c r="O2" s="196"/>
      <c r="R2" s="228"/>
      <c r="S2" s="228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370" t="s">
        <v>454</v>
      </c>
    </row>
    <row r="3" spans="1:52" s="199" customFormat="1" ht="17.100000000000001" customHeight="1" thickTop="1">
      <c r="A3" s="378"/>
      <c r="B3" s="632" t="s">
        <v>455</v>
      </c>
      <c r="C3" s="632"/>
      <c r="D3" s="636"/>
      <c r="E3" s="635" t="s">
        <v>456</v>
      </c>
      <c r="F3" s="632"/>
      <c r="G3" s="636"/>
      <c r="H3" s="635" t="s">
        <v>11</v>
      </c>
      <c r="I3" s="632"/>
      <c r="J3" s="636"/>
      <c r="K3" s="635" t="s">
        <v>12</v>
      </c>
      <c r="L3" s="632"/>
      <c r="M3" s="636"/>
      <c r="N3" s="632" t="s">
        <v>457</v>
      </c>
      <c r="O3" s="632"/>
      <c r="P3" s="632"/>
      <c r="Q3" s="201"/>
      <c r="R3" s="633" t="s">
        <v>458</v>
      </c>
      <c r="S3" s="633"/>
      <c r="T3" s="634"/>
      <c r="U3" s="632" t="s">
        <v>459</v>
      </c>
      <c r="V3" s="632"/>
      <c r="W3" s="636"/>
      <c r="X3" s="635" t="s">
        <v>460</v>
      </c>
      <c r="Y3" s="632"/>
      <c r="Z3" s="636"/>
      <c r="AA3" s="635" t="s">
        <v>461</v>
      </c>
      <c r="AB3" s="632"/>
      <c r="AC3" s="636"/>
      <c r="AD3" s="635" t="s">
        <v>462</v>
      </c>
      <c r="AE3" s="632"/>
      <c r="AF3" s="636"/>
      <c r="AG3" s="322" t="s">
        <v>463</v>
      </c>
    </row>
    <row r="4" spans="1:52" s="199" customFormat="1" ht="17.100000000000001" customHeight="1">
      <c r="A4" s="202" t="s">
        <v>88</v>
      </c>
      <c r="B4" s="637" t="s">
        <v>464</v>
      </c>
      <c r="C4" s="638"/>
      <c r="D4" s="639"/>
      <c r="E4" s="637" t="s">
        <v>465</v>
      </c>
      <c r="F4" s="638"/>
      <c r="G4" s="639"/>
      <c r="H4" s="637" t="s">
        <v>466</v>
      </c>
      <c r="I4" s="638"/>
      <c r="J4" s="639"/>
      <c r="K4" s="637" t="s">
        <v>467</v>
      </c>
      <c r="L4" s="638"/>
      <c r="M4" s="639"/>
      <c r="N4" s="642" t="s">
        <v>468</v>
      </c>
      <c r="O4" s="643"/>
      <c r="P4" s="643"/>
      <c r="Q4" s="369"/>
      <c r="R4" s="630" t="s">
        <v>469</v>
      </c>
      <c r="S4" s="630"/>
      <c r="T4" s="631"/>
      <c r="U4" s="638"/>
      <c r="V4" s="638"/>
      <c r="W4" s="639"/>
      <c r="X4" s="637"/>
      <c r="Y4" s="638"/>
      <c r="Z4" s="639"/>
      <c r="AA4" s="637"/>
      <c r="AB4" s="638"/>
      <c r="AC4" s="639"/>
      <c r="AD4" s="637" t="s">
        <v>470</v>
      </c>
      <c r="AE4" s="638"/>
      <c r="AF4" s="639"/>
      <c r="AG4" s="263" t="s">
        <v>471</v>
      </c>
    </row>
    <row r="5" spans="1:52" s="199" customFormat="1" ht="17.100000000000001" customHeight="1">
      <c r="A5" s="202" t="s">
        <v>225</v>
      </c>
      <c r="B5" s="202" t="s">
        <v>13</v>
      </c>
      <c r="C5" s="202" t="s">
        <v>14</v>
      </c>
      <c r="D5" s="202" t="s">
        <v>15</v>
      </c>
      <c r="E5" s="202" t="s">
        <v>13</v>
      </c>
      <c r="F5" s="202" t="s">
        <v>14</v>
      </c>
      <c r="G5" s="202" t="s">
        <v>15</v>
      </c>
      <c r="H5" s="204" t="s">
        <v>13</v>
      </c>
      <c r="I5" s="202" t="s">
        <v>14</v>
      </c>
      <c r="J5" s="202" t="s">
        <v>15</v>
      </c>
      <c r="K5" s="204" t="s">
        <v>13</v>
      </c>
      <c r="L5" s="201" t="s">
        <v>14</v>
      </c>
      <c r="M5" s="264" t="s">
        <v>15</v>
      </c>
      <c r="N5" s="202" t="s">
        <v>13</v>
      </c>
      <c r="O5" s="202" t="s">
        <v>14</v>
      </c>
      <c r="P5" s="201" t="s">
        <v>15</v>
      </c>
      <c r="Q5" s="201"/>
      <c r="R5" s="265" t="s">
        <v>13</v>
      </c>
      <c r="S5" s="265" t="s">
        <v>14</v>
      </c>
      <c r="T5" s="265" t="s">
        <v>15</v>
      </c>
      <c r="U5" s="202" t="s">
        <v>13</v>
      </c>
      <c r="V5" s="201" t="s">
        <v>14</v>
      </c>
      <c r="W5" s="264" t="s">
        <v>15</v>
      </c>
      <c r="X5" s="204" t="s">
        <v>13</v>
      </c>
      <c r="Y5" s="201" t="s">
        <v>14</v>
      </c>
      <c r="Z5" s="264" t="s">
        <v>15</v>
      </c>
      <c r="AA5" s="204" t="s">
        <v>13</v>
      </c>
      <c r="AB5" s="201" t="s">
        <v>14</v>
      </c>
      <c r="AC5" s="264" t="s">
        <v>15</v>
      </c>
      <c r="AD5" s="204" t="s">
        <v>13</v>
      </c>
      <c r="AE5" s="201" t="s">
        <v>14</v>
      </c>
      <c r="AF5" s="264" t="s">
        <v>15</v>
      </c>
      <c r="AG5" s="266" t="s">
        <v>472</v>
      </c>
    </row>
    <row r="6" spans="1:52" s="199" customFormat="1" ht="17.100000000000001" customHeight="1">
      <c r="A6" s="206"/>
      <c r="B6" s="380" t="s">
        <v>430</v>
      </c>
      <c r="C6" s="380" t="s">
        <v>49</v>
      </c>
      <c r="D6" s="380" t="s">
        <v>42</v>
      </c>
      <c r="E6" s="380" t="s">
        <v>430</v>
      </c>
      <c r="F6" s="380" t="s">
        <v>49</v>
      </c>
      <c r="G6" s="380" t="s">
        <v>42</v>
      </c>
      <c r="H6" s="207" t="s">
        <v>430</v>
      </c>
      <c r="I6" s="380" t="s">
        <v>49</v>
      </c>
      <c r="J6" s="380" t="s">
        <v>42</v>
      </c>
      <c r="K6" s="207" t="s">
        <v>430</v>
      </c>
      <c r="L6" s="379" t="s">
        <v>49</v>
      </c>
      <c r="M6" s="380" t="s">
        <v>42</v>
      </c>
      <c r="N6" s="380" t="s">
        <v>430</v>
      </c>
      <c r="O6" s="380" t="s">
        <v>49</v>
      </c>
      <c r="P6" s="379" t="s">
        <v>42</v>
      </c>
      <c r="Q6" s="201"/>
      <c r="R6" s="267" t="s">
        <v>430</v>
      </c>
      <c r="S6" s="267" t="s">
        <v>49</v>
      </c>
      <c r="T6" s="267" t="s">
        <v>42</v>
      </c>
      <c r="U6" s="380" t="s">
        <v>430</v>
      </c>
      <c r="V6" s="379" t="s">
        <v>49</v>
      </c>
      <c r="W6" s="380" t="s">
        <v>42</v>
      </c>
      <c r="X6" s="207" t="s">
        <v>430</v>
      </c>
      <c r="Y6" s="379" t="s">
        <v>49</v>
      </c>
      <c r="Z6" s="380" t="s">
        <v>42</v>
      </c>
      <c r="AA6" s="207" t="s">
        <v>430</v>
      </c>
      <c r="AB6" s="379" t="s">
        <v>49</v>
      </c>
      <c r="AC6" s="380" t="s">
        <v>42</v>
      </c>
      <c r="AD6" s="207" t="s">
        <v>430</v>
      </c>
      <c r="AE6" s="379" t="s">
        <v>49</v>
      </c>
      <c r="AF6" s="380" t="s">
        <v>42</v>
      </c>
      <c r="AG6" s="268" t="s">
        <v>430</v>
      </c>
    </row>
    <row r="7" spans="1:52" s="199" customFormat="1" ht="99.75" customHeight="1">
      <c r="A7" s="202">
        <v>2010</v>
      </c>
      <c r="B7" s="209" t="s">
        <v>167</v>
      </c>
      <c r="C7" s="209" t="s">
        <v>167</v>
      </c>
      <c r="D7" s="209" t="s">
        <v>167</v>
      </c>
      <c r="E7" s="209" t="s">
        <v>167</v>
      </c>
      <c r="F7" s="209" t="s">
        <v>167</v>
      </c>
      <c r="G7" s="209" t="s">
        <v>167</v>
      </c>
      <c r="H7" s="209" t="s">
        <v>167</v>
      </c>
      <c r="I7" s="209" t="s">
        <v>167</v>
      </c>
      <c r="J7" s="209" t="s">
        <v>167</v>
      </c>
      <c r="K7" s="209" t="s">
        <v>167</v>
      </c>
      <c r="L7" s="209" t="s">
        <v>167</v>
      </c>
      <c r="M7" s="209" t="s">
        <v>167</v>
      </c>
      <c r="N7" s="209" t="s">
        <v>167</v>
      </c>
      <c r="O7" s="209" t="s">
        <v>167</v>
      </c>
      <c r="P7" s="209" t="s">
        <v>167</v>
      </c>
      <c r="Q7" s="209"/>
      <c r="R7" s="387">
        <v>10</v>
      </c>
      <c r="S7" s="387">
        <v>8675</v>
      </c>
      <c r="T7" s="387">
        <v>95411</v>
      </c>
      <c r="U7" s="269" t="s">
        <v>167</v>
      </c>
      <c r="V7" s="269" t="s">
        <v>167</v>
      </c>
      <c r="W7" s="269" t="s">
        <v>167</v>
      </c>
      <c r="X7" s="269" t="s">
        <v>167</v>
      </c>
      <c r="Y7" s="269" t="s">
        <v>167</v>
      </c>
      <c r="Z7" s="269" t="s">
        <v>167</v>
      </c>
      <c r="AA7" s="269" t="s">
        <v>167</v>
      </c>
      <c r="AB7" s="269" t="s">
        <v>167</v>
      </c>
      <c r="AC7" s="269" t="s">
        <v>167</v>
      </c>
      <c r="AD7" s="269" t="s">
        <v>167</v>
      </c>
      <c r="AE7" s="269" t="s">
        <v>167</v>
      </c>
      <c r="AF7" s="269" t="s">
        <v>167</v>
      </c>
      <c r="AG7" s="387">
        <v>3838</v>
      </c>
    </row>
    <row r="8" spans="1:52" s="199" customFormat="1" ht="99.75" customHeight="1">
      <c r="A8" s="202">
        <v>2011</v>
      </c>
      <c r="B8" s="248" t="s">
        <v>167</v>
      </c>
      <c r="C8" s="248" t="s">
        <v>167</v>
      </c>
      <c r="D8" s="248" t="s">
        <v>167</v>
      </c>
      <c r="E8" s="248" t="s">
        <v>167</v>
      </c>
      <c r="F8" s="248" t="s">
        <v>167</v>
      </c>
      <c r="G8" s="248" t="s">
        <v>167</v>
      </c>
      <c r="H8" s="248" t="s">
        <v>167</v>
      </c>
      <c r="I8" s="248" t="s">
        <v>167</v>
      </c>
      <c r="J8" s="248" t="s">
        <v>167</v>
      </c>
      <c r="K8" s="248" t="s">
        <v>167</v>
      </c>
      <c r="L8" s="248" t="s">
        <v>167</v>
      </c>
      <c r="M8" s="248" t="s">
        <v>167</v>
      </c>
      <c r="N8" s="248" t="s">
        <v>167</v>
      </c>
      <c r="O8" s="248" t="s">
        <v>167</v>
      </c>
      <c r="P8" s="248" t="s">
        <v>167</v>
      </c>
      <c r="Q8" s="248"/>
      <c r="R8" s="387">
        <v>10</v>
      </c>
      <c r="S8" s="387">
        <v>8675</v>
      </c>
      <c r="T8" s="387">
        <v>95411</v>
      </c>
      <c r="U8" s="248" t="s">
        <v>167</v>
      </c>
      <c r="V8" s="248" t="s">
        <v>167</v>
      </c>
      <c r="W8" s="248" t="s">
        <v>167</v>
      </c>
      <c r="X8" s="248" t="s">
        <v>167</v>
      </c>
      <c r="Y8" s="248" t="s">
        <v>167</v>
      </c>
      <c r="Z8" s="248" t="s">
        <v>167</v>
      </c>
      <c r="AA8" s="248" t="s">
        <v>167</v>
      </c>
      <c r="AB8" s="248" t="s">
        <v>167</v>
      </c>
      <c r="AC8" s="248" t="s">
        <v>167</v>
      </c>
      <c r="AD8" s="248" t="s">
        <v>167</v>
      </c>
      <c r="AE8" s="248" t="s">
        <v>167</v>
      </c>
      <c r="AF8" s="248" t="s">
        <v>167</v>
      </c>
      <c r="AG8" s="387">
        <v>3999</v>
      </c>
    </row>
    <row r="9" spans="1:52" s="199" customFormat="1" ht="99.75" customHeight="1">
      <c r="A9" s="202">
        <v>2012</v>
      </c>
      <c r="B9" s="248">
        <f t="shared" ref="B9:N9" si="0">SUM(C9:D9)</f>
        <v>5301620</v>
      </c>
      <c r="C9" s="248">
        <f t="shared" si="0"/>
        <v>3276575</v>
      </c>
      <c r="D9" s="248">
        <f t="shared" si="0"/>
        <v>2025045</v>
      </c>
      <c r="E9" s="248">
        <f t="shared" si="0"/>
        <v>1251530</v>
      </c>
      <c r="F9" s="248">
        <f t="shared" si="0"/>
        <v>773515</v>
      </c>
      <c r="G9" s="248">
        <f t="shared" si="0"/>
        <v>478015</v>
      </c>
      <c r="H9" s="248">
        <f t="shared" si="0"/>
        <v>295500</v>
      </c>
      <c r="I9" s="248">
        <f t="shared" si="0"/>
        <v>182515</v>
      </c>
      <c r="J9" s="248">
        <f t="shared" si="0"/>
        <v>112985</v>
      </c>
      <c r="K9" s="248">
        <f t="shared" si="0"/>
        <v>69530</v>
      </c>
      <c r="L9" s="248">
        <f t="shared" si="0"/>
        <v>43455</v>
      </c>
      <c r="M9" s="248">
        <f t="shared" si="0"/>
        <v>26075</v>
      </c>
      <c r="N9" s="248">
        <f t="shared" si="0"/>
        <v>17380</v>
      </c>
      <c r="O9" s="248">
        <f>SUM(P9:R9)</f>
        <v>8695</v>
      </c>
      <c r="P9" s="248">
        <f>SUM(R9:S9)</f>
        <v>8685</v>
      </c>
      <c r="Q9" s="248"/>
      <c r="R9" s="387">
        <v>10</v>
      </c>
      <c r="S9" s="387">
        <v>8675</v>
      </c>
      <c r="T9" s="387">
        <v>95411</v>
      </c>
      <c r="U9" s="248">
        <f t="shared" ref="U9:AF9" si="1">SUM(V9:W9)</f>
        <v>931767</v>
      </c>
      <c r="V9" s="248">
        <f t="shared" si="1"/>
        <v>575856</v>
      </c>
      <c r="W9" s="248">
        <f t="shared" si="1"/>
        <v>355911</v>
      </c>
      <c r="X9" s="248">
        <f t="shared" si="1"/>
        <v>219945</v>
      </c>
      <c r="Y9" s="248">
        <f t="shared" si="1"/>
        <v>135966</v>
      </c>
      <c r="Z9" s="248">
        <f t="shared" si="1"/>
        <v>83979</v>
      </c>
      <c r="AA9" s="248">
        <f t="shared" si="1"/>
        <v>51987</v>
      </c>
      <c r="AB9" s="248">
        <f t="shared" si="1"/>
        <v>31992</v>
      </c>
      <c r="AC9" s="248">
        <f t="shared" si="1"/>
        <v>19995</v>
      </c>
      <c r="AD9" s="248">
        <f t="shared" si="1"/>
        <v>11997</v>
      </c>
      <c r="AE9" s="248">
        <f t="shared" si="1"/>
        <v>7998</v>
      </c>
      <c r="AF9" s="248">
        <f t="shared" si="1"/>
        <v>3999</v>
      </c>
      <c r="AG9" s="387">
        <v>3999</v>
      </c>
    </row>
    <row r="10" spans="1:52" s="199" customFormat="1" ht="99.75" customHeight="1">
      <c r="A10" s="202">
        <v>2013</v>
      </c>
      <c r="B10" s="248" t="s">
        <v>167</v>
      </c>
      <c r="C10" s="248" t="s">
        <v>167</v>
      </c>
      <c r="D10" s="248" t="s">
        <v>167</v>
      </c>
      <c r="E10" s="248" t="s">
        <v>167</v>
      </c>
      <c r="F10" s="248" t="s">
        <v>167</v>
      </c>
      <c r="G10" s="248" t="s">
        <v>167</v>
      </c>
      <c r="H10" s="248" t="s">
        <v>167</v>
      </c>
      <c r="I10" s="248" t="s">
        <v>167</v>
      </c>
      <c r="J10" s="248" t="s">
        <v>167</v>
      </c>
      <c r="K10" s="248" t="s">
        <v>167</v>
      </c>
      <c r="L10" s="248" t="s">
        <v>167</v>
      </c>
      <c r="M10" s="248" t="s">
        <v>167</v>
      </c>
      <c r="N10" s="248" t="s">
        <v>167</v>
      </c>
      <c r="O10" s="248" t="s">
        <v>167</v>
      </c>
      <c r="P10" s="248" t="s">
        <v>167</v>
      </c>
      <c r="Q10" s="248"/>
      <c r="R10" s="387">
        <v>10</v>
      </c>
      <c r="S10" s="387">
        <v>8675</v>
      </c>
      <c r="T10" s="387">
        <v>94739</v>
      </c>
      <c r="U10" s="248" t="s">
        <v>167</v>
      </c>
      <c r="V10" s="248" t="s">
        <v>167</v>
      </c>
      <c r="W10" s="248" t="s">
        <v>167</v>
      </c>
      <c r="X10" s="248" t="s">
        <v>167</v>
      </c>
      <c r="Y10" s="248" t="s">
        <v>167</v>
      </c>
      <c r="Z10" s="248" t="s">
        <v>167</v>
      </c>
      <c r="AA10" s="248" t="s">
        <v>167</v>
      </c>
      <c r="AB10" s="248" t="s">
        <v>167</v>
      </c>
      <c r="AC10" s="248" t="s">
        <v>167</v>
      </c>
      <c r="AD10" s="248" t="s">
        <v>167</v>
      </c>
      <c r="AE10" s="248" t="s">
        <v>167</v>
      </c>
      <c r="AF10" s="248" t="s">
        <v>167</v>
      </c>
      <c r="AG10" s="387">
        <v>4078</v>
      </c>
    </row>
    <row r="11" spans="1:52" s="271" customFormat="1" ht="99.95" customHeight="1" thickBot="1">
      <c r="A11" s="270">
        <v>2014</v>
      </c>
      <c r="B11" s="213" t="s">
        <v>533</v>
      </c>
      <c r="C11" s="213" t="s">
        <v>533</v>
      </c>
      <c r="D11" s="213" t="s">
        <v>533</v>
      </c>
      <c r="E11" s="213" t="s">
        <v>533</v>
      </c>
      <c r="F11" s="213" t="s">
        <v>533</v>
      </c>
      <c r="G11" s="213" t="s">
        <v>533</v>
      </c>
      <c r="H11" s="213" t="s">
        <v>533</v>
      </c>
      <c r="I11" s="213" t="s">
        <v>533</v>
      </c>
      <c r="J11" s="213" t="s">
        <v>533</v>
      </c>
      <c r="K11" s="213" t="s">
        <v>533</v>
      </c>
      <c r="L11" s="213" t="s">
        <v>533</v>
      </c>
      <c r="M11" s="213" t="s">
        <v>533</v>
      </c>
      <c r="N11" s="213" t="s">
        <v>533</v>
      </c>
      <c r="O11" s="213" t="s">
        <v>533</v>
      </c>
      <c r="P11" s="213" t="s">
        <v>533</v>
      </c>
      <c r="Q11" s="248"/>
      <c r="R11" s="428">
        <v>10</v>
      </c>
      <c r="S11" s="428">
        <v>8675</v>
      </c>
      <c r="T11" s="428">
        <v>94739</v>
      </c>
      <c r="U11" s="213" t="s">
        <v>533</v>
      </c>
      <c r="V11" s="213" t="s">
        <v>533</v>
      </c>
      <c r="W11" s="213" t="s">
        <v>533</v>
      </c>
      <c r="X11" s="213" t="s">
        <v>533</v>
      </c>
      <c r="Y11" s="213" t="s">
        <v>533</v>
      </c>
      <c r="Z11" s="213" t="s">
        <v>533</v>
      </c>
      <c r="AA11" s="213" t="s">
        <v>533</v>
      </c>
      <c r="AB11" s="213" t="s">
        <v>533</v>
      </c>
      <c r="AC11" s="213" t="s">
        <v>533</v>
      </c>
      <c r="AD11" s="213" t="s">
        <v>533</v>
      </c>
      <c r="AE11" s="213" t="s">
        <v>533</v>
      </c>
      <c r="AF11" s="213" t="s">
        <v>533</v>
      </c>
      <c r="AG11" s="428">
        <v>4078</v>
      </c>
    </row>
    <row r="12" spans="1:52" s="217" customFormat="1" ht="12" customHeight="1" thickTop="1">
      <c r="A12" s="214" t="s">
        <v>473</v>
      </c>
      <c r="B12" s="215"/>
      <c r="C12" s="215"/>
      <c r="D12" s="257"/>
      <c r="E12" s="258"/>
      <c r="F12" s="259"/>
      <c r="G12" s="259"/>
      <c r="H12" s="216"/>
      <c r="I12" s="216"/>
      <c r="J12" s="215"/>
      <c r="K12" s="215"/>
      <c r="L12" s="215"/>
      <c r="M12" s="215"/>
      <c r="O12" s="214"/>
      <c r="P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15"/>
      <c r="AH12" s="261"/>
      <c r="AI12" s="260"/>
      <c r="AJ12" s="260"/>
      <c r="AK12" s="260"/>
      <c r="AL12" s="215"/>
      <c r="AM12" s="215"/>
      <c r="AN12" s="215"/>
      <c r="AO12" s="214"/>
      <c r="AP12" s="215"/>
      <c r="AQ12" s="218"/>
      <c r="AR12" s="218"/>
      <c r="AS12" s="218"/>
      <c r="AT12" s="260"/>
      <c r="AV12" s="215"/>
      <c r="AW12" s="215"/>
      <c r="AX12" s="215"/>
      <c r="AY12" s="218"/>
      <c r="AZ12" s="218"/>
    </row>
  </sheetData>
  <protectedRanges>
    <protectedRange sqref="U8:AG8 AG7 R7:T8" name="범위1_9_1_1_1_1_1_1"/>
    <protectedRange sqref="R9:AG9" name="범위1_9_1_1_1_1_1_1_1"/>
    <protectedRange sqref="R10:AG10" name="범위1_9_1_1_1_1_1_2"/>
    <protectedRange sqref="R11:AG11" name="범위1_9_1_1_1_1_1_2_1_1"/>
  </protectedRanges>
  <customSheetViews>
    <customSheetView guid="{FD9EB1CF-48FA-11D9-B3E6-0000B4A88D03}" showRuler="0">
      <pane xSplit="1" ySplit="13" topLeftCell="F15" activePane="bottomRight" state="frozen"/>
      <selection pane="bottomRight" activeCell="Q15" sqref="Q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9">
      <selection activeCell="G21" sqref="G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K10">
      <selection activeCell="X26" sqref="X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13" topLeftCell="B14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12" topLeftCell="J17" activePane="bottomRight" state="frozen"/>
      <selection pane="bottomRight" activeCell="X23" sqref="X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J9">
      <selection activeCell="M14" sqref="M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13" topLeftCell="G14" activePane="bottomRight" state="frozen"/>
      <selection pane="bottomRight" activeCell="K16" sqref="K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22" activePane="bottomRight" state="frozen"/>
      <selection pane="bottomRight" activeCell="B26" sqref="B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>
      <pane xSplit="1" ySplit="11" topLeftCell="B14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>
      <pane xSplit="1" ySplit="12" topLeftCell="J13" activePane="bottomRight" state="frozen"/>
      <selection pane="bottomRight" activeCell="U17" sqref="U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2">
    <mergeCell ref="X3:Z3"/>
    <mergeCell ref="A1:P1"/>
    <mergeCell ref="R1:AG1"/>
    <mergeCell ref="E4:G4"/>
    <mergeCell ref="K4:M4"/>
    <mergeCell ref="B3:D3"/>
    <mergeCell ref="AD3:AF3"/>
    <mergeCell ref="AD4:AF4"/>
    <mergeCell ref="X4:Z4"/>
    <mergeCell ref="AA3:AC3"/>
    <mergeCell ref="AA4:AC4"/>
    <mergeCell ref="B4:D4"/>
    <mergeCell ref="E3:G3"/>
    <mergeCell ref="U3:W3"/>
    <mergeCell ref="U4:W4"/>
    <mergeCell ref="N4:P4"/>
    <mergeCell ref="R4:T4"/>
    <mergeCell ref="N3:P3"/>
    <mergeCell ref="R3:T3"/>
    <mergeCell ref="H3:J3"/>
    <mergeCell ref="H4:J4"/>
    <mergeCell ref="K3:M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Normal="100" zoomScaleSheetLayoutView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K11" sqref="K11"/>
    </sheetView>
  </sheetViews>
  <sheetFormatPr defaultRowHeight="13.5"/>
  <cols>
    <col min="1" max="1" width="9.77734375" style="223" customWidth="1"/>
    <col min="2" max="2" width="11.6640625" style="223" customWidth="1"/>
    <col min="3" max="7" width="11.6640625" style="222" customWidth="1"/>
    <col min="8" max="8" width="3.109375" style="224" customWidth="1"/>
    <col min="9" max="14" width="9.77734375" style="222" customWidth="1"/>
    <col min="15" max="15" width="9.77734375" style="223" customWidth="1"/>
    <col min="16" max="16" width="9.77734375" style="222" customWidth="1"/>
    <col min="17" max="16384" width="8.88671875" style="222"/>
  </cols>
  <sheetData>
    <row r="1" spans="1:19" s="195" customFormat="1" ht="45" customHeight="1">
      <c r="A1" s="640" t="s">
        <v>474</v>
      </c>
      <c r="B1" s="640"/>
      <c r="C1" s="640"/>
      <c r="D1" s="640"/>
      <c r="E1" s="640"/>
      <c r="F1" s="640"/>
      <c r="G1" s="640"/>
      <c r="H1" s="194"/>
      <c r="I1" s="641" t="s">
        <v>475</v>
      </c>
      <c r="J1" s="641"/>
      <c r="K1" s="641"/>
      <c r="L1" s="641"/>
      <c r="M1" s="641"/>
      <c r="N1" s="641"/>
      <c r="O1" s="641"/>
      <c r="P1" s="641"/>
    </row>
    <row r="2" spans="1:19" s="199" customFormat="1" ht="25.5" customHeight="1" thickBot="1">
      <c r="A2" s="196" t="s">
        <v>476</v>
      </c>
      <c r="B2" s="197"/>
      <c r="C2" s="196"/>
      <c r="D2" s="196"/>
      <c r="E2" s="196"/>
      <c r="F2" s="196"/>
      <c r="G2" s="196"/>
      <c r="H2" s="198"/>
      <c r="I2" s="196"/>
      <c r="J2" s="196"/>
      <c r="K2" s="196"/>
      <c r="L2" s="196"/>
      <c r="M2" s="196"/>
      <c r="O2" s="196"/>
      <c r="P2" s="200" t="s">
        <v>477</v>
      </c>
    </row>
    <row r="3" spans="1:19" s="199" customFormat="1" ht="17.100000000000001" customHeight="1" thickTop="1">
      <c r="A3" s="378"/>
      <c r="B3" s="635" t="s">
        <v>478</v>
      </c>
      <c r="C3" s="636"/>
      <c r="D3" s="646" t="s">
        <v>479</v>
      </c>
      <c r="E3" s="647"/>
      <c r="F3" s="646" t="s">
        <v>480</v>
      </c>
      <c r="G3" s="647"/>
      <c r="H3" s="201"/>
      <c r="I3" s="647" t="s">
        <v>515</v>
      </c>
      <c r="J3" s="648"/>
      <c r="K3" s="646" t="s">
        <v>481</v>
      </c>
      <c r="L3" s="648"/>
      <c r="M3" s="646" t="s">
        <v>482</v>
      </c>
      <c r="N3" s="647"/>
      <c r="O3" s="646" t="s">
        <v>483</v>
      </c>
      <c r="P3" s="647"/>
    </row>
    <row r="4" spans="1:19" s="199" customFormat="1" ht="17.100000000000001" customHeight="1">
      <c r="A4" s="202" t="s">
        <v>88</v>
      </c>
      <c r="B4" s="637" t="s">
        <v>484</v>
      </c>
      <c r="C4" s="639"/>
      <c r="D4" s="645" t="s">
        <v>485</v>
      </c>
      <c r="E4" s="645"/>
      <c r="F4" s="644" t="s">
        <v>451</v>
      </c>
      <c r="G4" s="645"/>
      <c r="H4" s="201"/>
      <c r="I4" s="645" t="s">
        <v>486</v>
      </c>
      <c r="J4" s="649"/>
      <c r="K4" s="644" t="s">
        <v>487</v>
      </c>
      <c r="L4" s="649"/>
      <c r="M4" s="644" t="s">
        <v>488</v>
      </c>
      <c r="N4" s="645"/>
      <c r="O4" s="644" t="s">
        <v>489</v>
      </c>
      <c r="P4" s="645"/>
    </row>
    <row r="5" spans="1:19" s="199" customFormat="1" ht="17.100000000000001" customHeight="1">
      <c r="A5" s="202" t="s">
        <v>225</v>
      </c>
      <c r="B5" s="203" t="s">
        <v>490</v>
      </c>
      <c r="C5" s="204" t="s">
        <v>491</v>
      </c>
      <c r="D5" s="203" t="s">
        <v>490</v>
      </c>
      <c r="E5" s="205" t="s">
        <v>491</v>
      </c>
      <c r="F5" s="201" t="s">
        <v>490</v>
      </c>
      <c r="G5" s="203" t="s">
        <v>491</v>
      </c>
      <c r="H5" s="201"/>
      <c r="I5" s="201" t="s">
        <v>490</v>
      </c>
      <c r="J5" s="204" t="s">
        <v>491</v>
      </c>
      <c r="K5" s="203" t="s">
        <v>490</v>
      </c>
      <c r="L5" s="204" t="s">
        <v>491</v>
      </c>
      <c r="M5" s="203" t="s">
        <v>490</v>
      </c>
      <c r="N5" s="203" t="s">
        <v>491</v>
      </c>
      <c r="O5" s="203" t="s">
        <v>490</v>
      </c>
      <c r="P5" s="203" t="s">
        <v>491</v>
      </c>
    </row>
    <row r="6" spans="1:19" s="199" customFormat="1" ht="17.100000000000001" customHeight="1">
      <c r="A6" s="206"/>
      <c r="B6" s="207" t="s">
        <v>430</v>
      </c>
      <c r="C6" s="380" t="s">
        <v>446</v>
      </c>
      <c r="D6" s="380" t="s">
        <v>430</v>
      </c>
      <c r="E6" s="207" t="s">
        <v>446</v>
      </c>
      <c r="F6" s="380" t="s">
        <v>430</v>
      </c>
      <c r="G6" s="379" t="s">
        <v>446</v>
      </c>
      <c r="H6" s="201"/>
      <c r="I6" s="380" t="s">
        <v>430</v>
      </c>
      <c r="J6" s="380" t="s">
        <v>446</v>
      </c>
      <c r="K6" s="380" t="s">
        <v>430</v>
      </c>
      <c r="L6" s="380" t="s">
        <v>446</v>
      </c>
      <c r="M6" s="380" t="s">
        <v>430</v>
      </c>
      <c r="N6" s="207" t="s">
        <v>446</v>
      </c>
      <c r="O6" s="202" t="s">
        <v>430</v>
      </c>
      <c r="P6" s="379" t="s">
        <v>446</v>
      </c>
    </row>
    <row r="7" spans="1:19" s="211" customFormat="1" ht="99.75" customHeight="1">
      <c r="A7" s="210">
        <v>2010</v>
      </c>
      <c r="B7" s="386">
        <v>147</v>
      </c>
      <c r="C7" s="386">
        <v>14420.800000000001</v>
      </c>
      <c r="D7" s="208">
        <v>54</v>
      </c>
      <c r="E7" s="208">
        <v>10637</v>
      </c>
      <c r="F7" s="208">
        <v>26</v>
      </c>
      <c r="G7" s="208">
        <v>1248</v>
      </c>
      <c r="I7" s="209" t="s">
        <v>167</v>
      </c>
      <c r="J7" s="209" t="s">
        <v>167</v>
      </c>
      <c r="K7" s="387">
        <v>36</v>
      </c>
      <c r="L7" s="387">
        <v>1290</v>
      </c>
      <c r="M7" s="212">
        <v>31</v>
      </c>
      <c r="N7" s="212">
        <v>1246</v>
      </c>
      <c r="O7" s="209" t="s">
        <v>167</v>
      </c>
      <c r="P7" s="209" t="s">
        <v>167</v>
      </c>
    </row>
    <row r="8" spans="1:19" s="211" customFormat="1" ht="99.75" customHeight="1">
      <c r="A8" s="210">
        <v>2011</v>
      </c>
      <c r="B8" s="386">
        <v>146</v>
      </c>
      <c r="C8" s="386">
        <v>14371</v>
      </c>
      <c r="D8" s="211">
        <v>54</v>
      </c>
      <c r="E8" s="211">
        <v>10637</v>
      </c>
      <c r="F8" s="211">
        <v>26</v>
      </c>
      <c r="G8" s="211">
        <v>1259</v>
      </c>
      <c r="I8" s="248" t="s">
        <v>167</v>
      </c>
      <c r="J8" s="248" t="s">
        <v>167</v>
      </c>
      <c r="K8" s="211">
        <v>35</v>
      </c>
      <c r="L8" s="211">
        <v>1230</v>
      </c>
      <c r="M8" s="212">
        <v>31</v>
      </c>
      <c r="N8" s="212">
        <v>1246</v>
      </c>
      <c r="O8" s="248" t="s">
        <v>167</v>
      </c>
      <c r="P8" s="248" t="s">
        <v>167</v>
      </c>
    </row>
    <row r="9" spans="1:19" s="211" customFormat="1" ht="99.75" customHeight="1">
      <c r="A9" s="210">
        <v>2012</v>
      </c>
      <c r="B9" s="386">
        <v>147</v>
      </c>
      <c r="C9" s="386">
        <v>14402</v>
      </c>
      <c r="D9" s="211">
        <v>52</v>
      </c>
      <c r="E9" s="211">
        <v>10591</v>
      </c>
      <c r="F9" s="211">
        <v>29</v>
      </c>
      <c r="G9" s="211">
        <v>1335</v>
      </c>
      <c r="I9" s="248">
        <f>SUM(J9:K9)</f>
        <v>1300</v>
      </c>
      <c r="J9" s="248">
        <f>SUM(K9:L9)</f>
        <v>1265</v>
      </c>
      <c r="K9" s="211">
        <v>35</v>
      </c>
      <c r="L9" s="211">
        <v>1230</v>
      </c>
      <c r="M9" s="212">
        <v>31</v>
      </c>
      <c r="N9" s="212">
        <v>1246</v>
      </c>
      <c r="O9" s="248">
        <f>SUM(P9:Q9)</f>
        <v>0</v>
      </c>
      <c r="P9" s="248">
        <f>SUM(Q9:R9)</f>
        <v>0</v>
      </c>
    </row>
    <row r="10" spans="1:19" s="211" customFormat="1" ht="99.75" customHeight="1">
      <c r="A10" s="210">
        <v>2013</v>
      </c>
      <c r="B10" s="386">
        <v>153</v>
      </c>
      <c r="C10" s="386">
        <v>14749</v>
      </c>
      <c r="D10" s="211">
        <v>53</v>
      </c>
      <c r="E10" s="211">
        <v>10599</v>
      </c>
      <c r="F10" s="211">
        <v>29</v>
      </c>
      <c r="G10" s="211">
        <v>1336</v>
      </c>
      <c r="I10" s="248" t="s">
        <v>167</v>
      </c>
      <c r="J10" s="248" t="s">
        <v>167</v>
      </c>
      <c r="K10" s="211">
        <v>40</v>
      </c>
      <c r="L10" s="211">
        <v>1569</v>
      </c>
      <c r="M10" s="212">
        <v>31</v>
      </c>
      <c r="N10" s="212">
        <v>1246</v>
      </c>
      <c r="O10" s="248" t="s">
        <v>167</v>
      </c>
      <c r="P10" s="248" t="s">
        <v>167</v>
      </c>
    </row>
    <row r="11" spans="1:19" s="432" customFormat="1" ht="99.95" customHeight="1" thickBot="1">
      <c r="A11" s="429">
        <v>2014</v>
      </c>
      <c r="B11" s="430">
        <f>D11+F11+K11+M11</f>
        <v>155</v>
      </c>
      <c r="C11" s="430">
        <f>E11+G11+L11+N11</f>
        <v>14878</v>
      </c>
      <c r="D11" s="431">
        <v>53</v>
      </c>
      <c r="E11" s="431">
        <v>10598</v>
      </c>
      <c r="F11" s="431">
        <v>31</v>
      </c>
      <c r="G11" s="431">
        <v>1434</v>
      </c>
      <c r="I11" s="213" t="s">
        <v>533</v>
      </c>
      <c r="J11" s="213" t="s">
        <v>533</v>
      </c>
      <c r="K11" s="431">
        <v>40</v>
      </c>
      <c r="L11" s="431">
        <v>1600</v>
      </c>
      <c r="M11" s="419">
        <v>31</v>
      </c>
      <c r="N11" s="419">
        <v>1246</v>
      </c>
      <c r="O11" s="213" t="s">
        <v>533</v>
      </c>
      <c r="P11" s="213" t="s">
        <v>533</v>
      </c>
    </row>
    <row r="12" spans="1:19" s="217" customFormat="1" ht="12" customHeight="1" thickTop="1">
      <c r="A12" s="214" t="s">
        <v>324</v>
      </c>
      <c r="B12" s="215"/>
      <c r="C12" s="215"/>
      <c r="D12" s="216"/>
      <c r="E12" s="216"/>
      <c r="F12" s="216"/>
      <c r="G12" s="216"/>
      <c r="H12" s="215"/>
      <c r="I12" s="215"/>
      <c r="J12" s="215"/>
      <c r="K12" s="215"/>
      <c r="L12" s="215"/>
      <c r="P12" s="214"/>
      <c r="Q12" s="215"/>
      <c r="R12" s="218"/>
      <c r="S12" s="218"/>
    </row>
    <row r="13" spans="1:19">
      <c r="A13" s="219"/>
      <c r="B13" s="220"/>
      <c r="C13" s="221"/>
      <c r="H13" s="198"/>
      <c r="O13" s="219"/>
    </row>
    <row r="14" spans="1:19">
      <c r="C14" s="221"/>
      <c r="H14" s="198"/>
    </row>
    <row r="15" spans="1:19">
      <c r="C15" s="221"/>
      <c r="H15" s="198"/>
    </row>
    <row r="16" spans="1:19">
      <c r="H16" s="198"/>
    </row>
  </sheetData>
  <protectedRanges>
    <protectedRange sqref="K7:L7" name="범위1_2_1_1_2_1_1_1"/>
  </protectedRanges>
  <customSheetViews>
    <customSheetView guid="{FD9EB1CF-48FA-11D9-B3E6-0000B4A88D0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7" activePane="bottomRight" state="frozen"/>
      <selection pane="bottomRight" activeCell="K12" sqref="K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W22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17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19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view="pageBreakPreview" showRuler="0">
      <pane xSplit="1" ySplit="6" topLeftCell="W20" activePane="bottomRight" state="frozen"/>
      <selection pane="bottomRight" activeCell="AD27" sqref="AD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6">
    <mergeCell ref="F4:G4"/>
    <mergeCell ref="F3:G3"/>
    <mergeCell ref="B4:C4"/>
    <mergeCell ref="D4:E4"/>
    <mergeCell ref="I1:P1"/>
    <mergeCell ref="D3:E3"/>
    <mergeCell ref="B3:C3"/>
    <mergeCell ref="I3:J3"/>
    <mergeCell ref="K3:L3"/>
    <mergeCell ref="A1:G1"/>
    <mergeCell ref="M3:N3"/>
    <mergeCell ref="O3:P3"/>
    <mergeCell ref="O4:P4"/>
    <mergeCell ref="K4:L4"/>
    <mergeCell ref="I4:J4"/>
    <mergeCell ref="M4:N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4" zoomScaleNormal="100" workbookViewId="0">
      <selection activeCell="I8" sqref="I8"/>
    </sheetView>
  </sheetViews>
  <sheetFormatPr defaultRowHeight="13.5"/>
  <cols>
    <col min="1" max="1" width="9.77734375" style="126" customWidth="1"/>
    <col min="2" max="2" width="10.33203125" style="17" customWidth="1"/>
    <col min="3" max="8" width="10.33203125" style="122" customWidth="1"/>
    <col min="9" max="9" width="2.77734375" style="120" customWidth="1"/>
    <col min="10" max="16" width="8.77734375" style="122" customWidth="1"/>
    <col min="17" max="17" width="8.77734375" style="17" customWidth="1"/>
    <col min="18" max="16384" width="8.88671875" style="122"/>
  </cols>
  <sheetData>
    <row r="1" spans="1:17" s="117" customFormat="1" ht="45" customHeight="1">
      <c r="A1" s="660" t="s">
        <v>202</v>
      </c>
      <c r="B1" s="660"/>
      <c r="C1" s="660"/>
      <c r="D1" s="660"/>
      <c r="E1" s="660"/>
      <c r="F1" s="660"/>
      <c r="G1" s="660"/>
      <c r="H1" s="660"/>
      <c r="I1" s="116"/>
      <c r="J1" s="661" t="s">
        <v>203</v>
      </c>
      <c r="K1" s="661"/>
      <c r="L1" s="661"/>
      <c r="M1" s="661"/>
      <c r="N1" s="661"/>
      <c r="O1" s="661"/>
      <c r="P1" s="661"/>
      <c r="Q1" s="661"/>
    </row>
    <row r="2" spans="1:17" ht="25.5" customHeight="1" thickBot="1">
      <c r="A2" s="118" t="s">
        <v>16</v>
      </c>
      <c r="B2" s="3"/>
      <c r="C2" s="119"/>
      <c r="D2" s="119"/>
      <c r="E2" s="119"/>
      <c r="F2" s="119"/>
      <c r="G2" s="119"/>
      <c r="H2" s="119"/>
      <c r="J2" s="119"/>
      <c r="K2" s="119"/>
      <c r="L2" s="119"/>
      <c r="M2" s="119"/>
      <c r="N2" s="119"/>
      <c r="O2" s="119"/>
      <c r="P2" s="119"/>
      <c r="Q2" s="121" t="s">
        <v>204</v>
      </c>
    </row>
    <row r="3" spans="1:17" s="123" customFormat="1" ht="16.5" customHeight="1" thickTop="1">
      <c r="A3" s="130"/>
      <c r="B3" s="19" t="s">
        <v>17</v>
      </c>
      <c r="C3" s="131" t="s">
        <v>50</v>
      </c>
      <c r="D3" s="132" t="s">
        <v>51</v>
      </c>
      <c r="E3" s="131" t="s">
        <v>52</v>
      </c>
      <c r="F3" s="132" t="s">
        <v>53</v>
      </c>
      <c r="G3" s="131" t="s">
        <v>54</v>
      </c>
      <c r="H3" s="132" t="s">
        <v>55</v>
      </c>
      <c r="I3" s="132"/>
      <c r="J3" s="132" t="s">
        <v>18</v>
      </c>
      <c r="K3" s="131" t="s">
        <v>205</v>
      </c>
      <c r="L3" s="133" t="s">
        <v>19</v>
      </c>
      <c r="M3" s="670" t="s">
        <v>20</v>
      </c>
      <c r="N3" s="671"/>
      <c r="O3" s="671"/>
      <c r="P3" s="671"/>
      <c r="Q3" s="671"/>
    </row>
    <row r="4" spans="1:17" s="123" customFormat="1" ht="15.95" customHeight="1">
      <c r="A4" s="130" t="s">
        <v>28</v>
      </c>
      <c r="B4" s="135"/>
      <c r="C4" s="136"/>
      <c r="D4" s="132"/>
      <c r="E4" s="136"/>
      <c r="F4" s="132"/>
      <c r="G4" s="136"/>
      <c r="H4" s="132"/>
      <c r="I4" s="132"/>
      <c r="J4" s="132"/>
      <c r="K4" s="136" t="s">
        <v>206</v>
      </c>
      <c r="L4" s="133"/>
      <c r="M4" s="133" t="s">
        <v>56</v>
      </c>
      <c r="N4" s="133" t="s">
        <v>207</v>
      </c>
      <c r="O4" s="133" t="s">
        <v>57</v>
      </c>
      <c r="P4" s="137" t="s">
        <v>58</v>
      </c>
      <c r="Q4" s="19" t="s">
        <v>21</v>
      </c>
    </row>
    <row r="5" spans="1:17" s="123" customFormat="1" ht="15.95" customHeight="1">
      <c r="A5" s="130" t="s">
        <v>208</v>
      </c>
      <c r="B5" s="135"/>
      <c r="C5" s="136"/>
      <c r="D5" s="132"/>
      <c r="E5" s="136"/>
      <c r="F5" s="132"/>
      <c r="G5" s="136"/>
      <c r="H5" s="132"/>
      <c r="I5" s="132"/>
      <c r="J5" s="132"/>
      <c r="K5" s="136" t="s">
        <v>209</v>
      </c>
      <c r="L5" s="133"/>
      <c r="M5" s="133" t="s">
        <v>520</v>
      </c>
      <c r="N5" s="129"/>
      <c r="O5" s="129"/>
      <c r="P5" s="138"/>
      <c r="Q5" s="60"/>
    </row>
    <row r="6" spans="1:17" s="123" customFormat="1" ht="15.95" customHeight="1">
      <c r="A6" s="139"/>
      <c r="B6" s="29" t="s">
        <v>26</v>
      </c>
      <c r="C6" s="140" t="s">
        <v>210</v>
      </c>
      <c r="D6" s="134" t="s">
        <v>211</v>
      </c>
      <c r="E6" s="140" t="s">
        <v>212</v>
      </c>
      <c r="F6" s="134" t="s">
        <v>213</v>
      </c>
      <c r="G6" s="140" t="s">
        <v>214</v>
      </c>
      <c r="H6" s="134" t="s">
        <v>215</v>
      </c>
      <c r="I6" s="132"/>
      <c r="J6" s="134" t="s">
        <v>216</v>
      </c>
      <c r="K6" s="140" t="s">
        <v>217</v>
      </c>
      <c r="L6" s="141" t="s">
        <v>218</v>
      </c>
      <c r="M6" s="141" t="s">
        <v>219</v>
      </c>
      <c r="N6" s="141" t="s">
        <v>220</v>
      </c>
      <c r="O6" s="141" t="s">
        <v>221</v>
      </c>
      <c r="P6" s="140" t="s">
        <v>222</v>
      </c>
      <c r="Q6" s="29" t="s">
        <v>223</v>
      </c>
    </row>
    <row r="7" spans="1:17" ht="40.5" customHeight="1">
      <c r="A7" s="124">
        <v>2010</v>
      </c>
      <c r="B7" s="193">
        <v>323</v>
      </c>
      <c r="C7" s="152">
        <v>1</v>
      </c>
      <c r="D7" s="152">
        <v>176</v>
      </c>
      <c r="E7" s="152">
        <v>26</v>
      </c>
      <c r="F7" s="152">
        <v>61</v>
      </c>
      <c r="G7" s="173" t="s">
        <v>224</v>
      </c>
      <c r="H7" s="152">
        <v>28</v>
      </c>
      <c r="I7" s="152"/>
      <c r="J7" s="173" t="s">
        <v>224</v>
      </c>
      <c r="K7" s="173" t="s">
        <v>224</v>
      </c>
      <c r="L7" s="173" t="s">
        <v>224</v>
      </c>
      <c r="M7" s="173" t="s">
        <v>224</v>
      </c>
      <c r="N7" s="173" t="s">
        <v>224</v>
      </c>
      <c r="O7" s="173" t="s">
        <v>224</v>
      </c>
      <c r="P7" s="152">
        <v>22</v>
      </c>
      <c r="Q7" s="148">
        <v>2</v>
      </c>
    </row>
    <row r="8" spans="1:17" ht="40.5" customHeight="1">
      <c r="A8" s="124">
        <v>2011</v>
      </c>
      <c r="B8" s="193">
        <v>311</v>
      </c>
      <c r="C8" s="152">
        <v>1</v>
      </c>
      <c r="D8" s="152">
        <v>162</v>
      </c>
      <c r="E8" s="152">
        <v>18</v>
      </c>
      <c r="F8" s="152">
        <v>72</v>
      </c>
      <c r="G8" s="173" t="s">
        <v>224</v>
      </c>
      <c r="H8" s="152">
        <v>30</v>
      </c>
      <c r="I8" s="152"/>
      <c r="J8" s="173" t="s">
        <v>224</v>
      </c>
      <c r="K8" s="173" t="s">
        <v>224</v>
      </c>
      <c r="L8" s="173" t="s">
        <v>224</v>
      </c>
      <c r="M8" s="173" t="s">
        <v>224</v>
      </c>
      <c r="N8" s="173" t="s">
        <v>224</v>
      </c>
      <c r="O8" s="173" t="s">
        <v>224</v>
      </c>
      <c r="P8" s="152">
        <v>23</v>
      </c>
      <c r="Q8" s="148">
        <v>2</v>
      </c>
    </row>
    <row r="9" spans="1:17" ht="40.5" customHeight="1">
      <c r="A9" s="124">
        <v>2012</v>
      </c>
      <c r="B9" s="193">
        <v>346</v>
      </c>
      <c r="C9" s="152">
        <v>2</v>
      </c>
      <c r="D9" s="152">
        <v>179</v>
      </c>
      <c r="E9" s="152">
        <v>20</v>
      </c>
      <c r="F9" s="152">
        <v>80</v>
      </c>
      <c r="G9" s="7" t="s">
        <v>224</v>
      </c>
      <c r="H9" s="152">
        <v>38</v>
      </c>
      <c r="I9" s="152"/>
      <c r="J9" s="7" t="s">
        <v>224</v>
      </c>
      <c r="K9" s="7" t="s">
        <v>224</v>
      </c>
      <c r="L9" s="7" t="s">
        <v>224</v>
      </c>
      <c r="M9" s="7" t="s">
        <v>224</v>
      </c>
      <c r="N9" s="7" t="s">
        <v>224</v>
      </c>
      <c r="O9" s="7" t="s">
        <v>224</v>
      </c>
      <c r="P9" s="152">
        <v>21</v>
      </c>
      <c r="Q9" s="148">
        <v>3</v>
      </c>
    </row>
    <row r="10" spans="1:17" ht="40.5" customHeight="1">
      <c r="A10" s="124">
        <v>2013</v>
      </c>
      <c r="B10" s="7">
        <f>SUM(C10:Q10,H21)</f>
        <v>374</v>
      </c>
      <c r="C10" s="7">
        <v>1</v>
      </c>
      <c r="D10" s="7">
        <v>198</v>
      </c>
      <c r="E10" s="7">
        <v>24</v>
      </c>
      <c r="F10" s="7">
        <v>81</v>
      </c>
      <c r="G10" s="7" t="s">
        <v>167</v>
      </c>
      <c r="H10" s="125">
        <v>42</v>
      </c>
      <c r="I10" s="125"/>
      <c r="J10" s="7" t="s">
        <v>167</v>
      </c>
      <c r="K10" s="7" t="s">
        <v>167</v>
      </c>
      <c r="L10" s="7" t="s">
        <v>167</v>
      </c>
      <c r="M10" s="7" t="s">
        <v>167</v>
      </c>
      <c r="N10" s="7" t="s">
        <v>167</v>
      </c>
      <c r="O10" s="7" t="s">
        <v>167</v>
      </c>
      <c r="P10" s="7">
        <v>21</v>
      </c>
      <c r="Q10" s="7">
        <v>3</v>
      </c>
    </row>
    <row r="11" spans="1:17" s="334" customFormat="1" ht="40.5" customHeight="1" thickBot="1">
      <c r="A11" s="154">
        <v>2014</v>
      </c>
      <c r="B11" s="178">
        <v>412</v>
      </c>
      <c r="C11" s="178">
        <v>2</v>
      </c>
      <c r="D11" s="178">
        <v>218</v>
      </c>
      <c r="E11" s="178">
        <v>31</v>
      </c>
      <c r="F11" s="178">
        <v>94</v>
      </c>
      <c r="G11" s="433">
        <v>0</v>
      </c>
      <c r="H11" s="127">
        <v>42</v>
      </c>
      <c r="I11" s="333"/>
      <c r="J11" s="433">
        <v>0</v>
      </c>
      <c r="K11" s="433">
        <v>0</v>
      </c>
      <c r="L11" s="433">
        <v>0</v>
      </c>
      <c r="M11" s="433">
        <v>0</v>
      </c>
      <c r="N11" s="433">
        <v>0</v>
      </c>
      <c r="O11" s="433">
        <v>0</v>
      </c>
      <c r="P11" s="178">
        <v>19</v>
      </c>
      <c r="Q11" s="178">
        <v>3</v>
      </c>
    </row>
    <row r="12" spans="1:17" ht="30" customHeight="1" thickTop="1">
      <c r="B12" s="43"/>
      <c r="Q12" s="41"/>
    </row>
    <row r="13" spans="1:17" ht="14.25" thickBot="1">
      <c r="A13" s="118" t="s">
        <v>16</v>
      </c>
      <c r="Q13" s="121" t="s">
        <v>204</v>
      </c>
    </row>
    <row r="14" spans="1:17" ht="16.5" customHeight="1" thickTop="1">
      <c r="A14" s="142"/>
      <c r="B14" s="553" t="s">
        <v>22</v>
      </c>
      <c r="C14" s="550"/>
      <c r="D14" s="590"/>
      <c r="E14" s="143" t="s">
        <v>59</v>
      </c>
      <c r="F14" s="143" t="s">
        <v>60</v>
      </c>
      <c r="G14" s="131" t="s">
        <v>61</v>
      </c>
      <c r="H14" s="144" t="s">
        <v>62</v>
      </c>
      <c r="I14" s="132"/>
      <c r="J14" s="143" t="s">
        <v>63</v>
      </c>
      <c r="K14" s="131" t="s">
        <v>64</v>
      </c>
      <c r="L14" s="665" t="s">
        <v>65</v>
      </c>
      <c r="M14" s="666"/>
      <c r="N14" s="662" t="s">
        <v>23</v>
      </c>
      <c r="O14" s="672"/>
      <c r="P14" s="662" t="s">
        <v>72</v>
      </c>
      <c r="Q14" s="663"/>
    </row>
    <row r="15" spans="1:17" ht="16.5" customHeight="1">
      <c r="A15" s="130" t="s">
        <v>28</v>
      </c>
      <c r="B15" s="20" t="s">
        <v>66</v>
      </c>
      <c r="C15" s="133" t="s">
        <v>207</v>
      </c>
      <c r="D15" s="133" t="s">
        <v>57</v>
      </c>
      <c r="E15" s="133"/>
      <c r="F15" s="133"/>
      <c r="G15" s="136"/>
      <c r="H15" s="132"/>
      <c r="I15" s="132"/>
      <c r="J15" s="133"/>
      <c r="K15" s="136"/>
      <c r="L15" s="656"/>
      <c r="M15" s="667"/>
      <c r="N15" s="658"/>
      <c r="O15" s="659"/>
      <c r="P15" s="656"/>
      <c r="Q15" s="657"/>
    </row>
    <row r="16" spans="1:17" ht="16.5" customHeight="1">
      <c r="A16" s="130" t="s">
        <v>225</v>
      </c>
      <c r="B16" s="20"/>
      <c r="C16" s="133"/>
      <c r="D16" s="133"/>
      <c r="E16" s="133" t="s">
        <v>226</v>
      </c>
      <c r="F16" s="133"/>
      <c r="G16" s="136"/>
      <c r="H16" s="132" t="s">
        <v>227</v>
      </c>
      <c r="I16" s="132"/>
      <c r="J16" s="133" t="s">
        <v>228</v>
      </c>
      <c r="K16" s="136"/>
      <c r="L16" s="656" t="s">
        <v>67</v>
      </c>
      <c r="M16" s="667"/>
      <c r="N16" s="659"/>
      <c r="O16" s="659"/>
      <c r="P16" s="654"/>
      <c r="Q16" s="655"/>
    </row>
    <row r="17" spans="1:17" ht="16.5" customHeight="1">
      <c r="A17" s="139"/>
      <c r="B17" s="28" t="s">
        <v>229</v>
      </c>
      <c r="C17" s="141" t="s">
        <v>230</v>
      </c>
      <c r="D17" s="141" t="s">
        <v>231</v>
      </c>
      <c r="E17" s="141" t="s">
        <v>232</v>
      </c>
      <c r="F17" s="141" t="s">
        <v>233</v>
      </c>
      <c r="G17" s="140" t="s">
        <v>234</v>
      </c>
      <c r="H17" s="134" t="s">
        <v>68</v>
      </c>
      <c r="I17" s="132"/>
      <c r="J17" s="141" t="s">
        <v>235</v>
      </c>
      <c r="K17" s="140" t="s">
        <v>236</v>
      </c>
      <c r="L17" s="668" t="s">
        <v>237</v>
      </c>
      <c r="M17" s="669"/>
      <c r="N17" s="652" t="s">
        <v>238</v>
      </c>
      <c r="O17" s="653"/>
      <c r="P17" s="652" t="s">
        <v>239</v>
      </c>
      <c r="Q17" s="664"/>
    </row>
    <row r="18" spans="1:17" ht="40.5" customHeight="1">
      <c r="A18" s="124">
        <v>2010</v>
      </c>
      <c r="B18" s="173" t="s">
        <v>167</v>
      </c>
      <c r="C18" s="173" t="s">
        <v>167</v>
      </c>
      <c r="D18" s="173" t="s">
        <v>167</v>
      </c>
      <c r="E18" s="173" t="s">
        <v>167</v>
      </c>
      <c r="F18" s="173" t="s">
        <v>167</v>
      </c>
      <c r="G18" s="125">
        <v>3</v>
      </c>
      <c r="H18" s="125">
        <v>4</v>
      </c>
      <c r="I18" s="125"/>
      <c r="J18" s="173" t="s">
        <v>167</v>
      </c>
      <c r="K18" s="173" t="s">
        <v>167</v>
      </c>
      <c r="L18" s="173" t="s">
        <v>167</v>
      </c>
      <c r="M18" s="173" t="s">
        <v>167</v>
      </c>
      <c r="N18" s="173" t="s">
        <v>167</v>
      </c>
      <c r="O18" s="173" t="s">
        <v>167</v>
      </c>
      <c r="P18" s="650" t="s">
        <v>167</v>
      </c>
      <c r="Q18" s="651"/>
    </row>
    <row r="19" spans="1:17" ht="40.5" customHeight="1">
      <c r="A19" s="124">
        <v>2011</v>
      </c>
      <c r="B19" s="173" t="s">
        <v>167</v>
      </c>
      <c r="C19" s="173" t="s">
        <v>167</v>
      </c>
      <c r="D19" s="173" t="s">
        <v>167</v>
      </c>
      <c r="E19" s="173" t="s">
        <v>167</v>
      </c>
      <c r="F19" s="173" t="s">
        <v>167</v>
      </c>
      <c r="G19" s="173" t="s">
        <v>167</v>
      </c>
      <c r="H19" s="125">
        <v>3</v>
      </c>
      <c r="I19" s="125"/>
      <c r="J19" s="173" t="s">
        <v>167</v>
      </c>
      <c r="K19" s="173" t="s">
        <v>167</v>
      </c>
      <c r="L19" s="173" t="s">
        <v>167</v>
      </c>
      <c r="M19" s="173" t="s">
        <v>167</v>
      </c>
      <c r="N19" s="173" t="s">
        <v>167</v>
      </c>
      <c r="O19" s="173" t="s">
        <v>167</v>
      </c>
      <c r="P19" s="650" t="s">
        <v>167</v>
      </c>
      <c r="Q19" s="651"/>
    </row>
    <row r="20" spans="1:17" ht="40.5" customHeight="1">
      <c r="A20" s="124">
        <v>2012</v>
      </c>
      <c r="B20" s="7" t="s">
        <v>167</v>
      </c>
      <c r="C20" s="7" t="s">
        <v>167</v>
      </c>
      <c r="D20" s="7" t="s">
        <v>167</v>
      </c>
      <c r="E20" s="7" t="s">
        <v>167</v>
      </c>
      <c r="F20" s="7" t="s">
        <v>167</v>
      </c>
      <c r="G20" s="7" t="s">
        <v>167</v>
      </c>
      <c r="H20" s="125">
        <v>3</v>
      </c>
      <c r="I20" s="125"/>
      <c r="J20" s="7" t="s">
        <v>167</v>
      </c>
      <c r="K20" s="7" t="s">
        <v>167</v>
      </c>
      <c r="L20" s="7" t="s">
        <v>167</v>
      </c>
      <c r="M20" s="7" t="s">
        <v>167</v>
      </c>
      <c r="N20" s="7" t="s">
        <v>167</v>
      </c>
      <c r="O20" s="7" t="s">
        <v>167</v>
      </c>
      <c r="P20" s="650" t="s">
        <v>167</v>
      </c>
      <c r="Q20" s="651"/>
    </row>
    <row r="21" spans="1:17" ht="40.5" customHeight="1">
      <c r="A21" s="124">
        <v>2013</v>
      </c>
      <c r="B21" s="7" t="s">
        <v>167</v>
      </c>
      <c r="C21" s="7" t="s">
        <v>167</v>
      </c>
      <c r="D21" s="7" t="s">
        <v>167</v>
      </c>
      <c r="E21" s="7" t="s">
        <v>167</v>
      </c>
      <c r="F21" s="7" t="s">
        <v>167</v>
      </c>
      <c r="G21" s="335" t="s">
        <v>167</v>
      </c>
      <c r="H21" s="125">
        <v>4</v>
      </c>
      <c r="I21" s="125"/>
      <c r="J21" s="7" t="s">
        <v>167</v>
      </c>
      <c r="K21" s="7" t="s">
        <v>167</v>
      </c>
      <c r="L21" s="7" t="s">
        <v>167</v>
      </c>
      <c r="M21" s="7" t="s">
        <v>167</v>
      </c>
      <c r="N21" s="7" t="s">
        <v>167</v>
      </c>
      <c r="O21" s="7" t="s">
        <v>167</v>
      </c>
      <c r="P21" s="650" t="s">
        <v>167</v>
      </c>
      <c r="Q21" s="651"/>
    </row>
    <row r="22" spans="1:17" ht="40.5" customHeight="1" thickBot="1">
      <c r="A22" s="154">
        <v>2014</v>
      </c>
      <c r="B22" s="368">
        <v>0</v>
      </c>
      <c r="C22" s="368">
        <v>0</v>
      </c>
      <c r="D22" s="368">
        <v>0</v>
      </c>
      <c r="E22" s="368">
        <v>0</v>
      </c>
      <c r="F22" s="368">
        <v>0</v>
      </c>
      <c r="G22" s="434">
        <v>0</v>
      </c>
      <c r="H22" s="127">
        <v>3</v>
      </c>
      <c r="I22" s="125"/>
      <c r="J22" s="368">
        <v>0</v>
      </c>
      <c r="K22" s="368">
        <v>0</v>
      </c>
      <c r="L22" s="368">
        <v>0</v>
      </c>
      <c r="M22" s="368">
        <v>0</v>
      </c>
      <c r="N22" s="368">
        <v>0</v>
      </c>
      <c r="O22" s="368">
        <v>0</v>
      </c>
      <c r="P22" s="368">
        <v>0</v>
      </c>
      <c r="Q22" s="368">
        <v>0</v>
      </c>
    </row>
    <row r="23" spans="1:17" ht="12" customHeight="1" thickTop="1">
      <c r="A23" s="126" t="s">
        <v>168</v>
      </c>
      <c r="Q23" s="41"/>
    </row>
    <row r="24" spans="1:17">
      <c r="Q24" s="41"/>
    </row>
    <row r="25" spans="1:17">
      <c r="Q25" s="41"/>
    </row>
    <row r="26" spans="1:17">
      <c r="Q26" s="41"/>
    </row>
    <row r="27" spans="1:17">
      <c r="Q27" s="41"/>
    </row>
    <row r="28" spans="1:17">
      <c r="Q28" s="41"/>
    </row>
    <row r="29" spans="1:17">
      <c r="Q29" s="41"/>
    </row>
    <row r="30" spans="1:17">
      <c r="Q30" s="41"/>
    </row>
    <row r="31" spans="1:17">
      <c r="Q31" s="41"/>
    </row>
    <row r="32" spans="1:17">
      <c r="Q32" s="41"/>
    </row>
    <row r="33" spans="17:17">
      <c r="Q33" s="41"/>
    </row>
    <row r="34" spans="17:17">
      <c r="Q34" s="41"/>
    </row>
    <row r="35" spans="17:17">
      <c r="Q35" s="41"/>
    </row>
    <row r="36" spans="17:17">
      <c r="Q36" s="41"/>
    </row>
    <row r="37" spans="17:17">
      <c r="Q37" s="41"/>
    </row>
    <row r="38" spans="17:17">
      <c r="Q38" s="41"/>
    </row>
    <row r="39" spans="17:17">
      <c r="Q39" s="41"/>
    </row>
    <row r="40" spans="17:17">
      <c r="Q40" s="41"/>
    </row>
    <row r="41" spans="17:17">
      <c r="Q41" s="41"/>
    </row>
    <row r="42" spans="17:17">
      <c r="Q42" s="41"/>
    </row>
    <row r="43" spans="17:17">
      <c r="Q43" s="41"/>
    </row>
    <row r="44" spans="17:17">
      <c r="Q44" s="41"/>
    </row>
    <row r="45" spans="17:17">
      <c r="Q45" s="41"/>
    </row>
    <row r="46" spans="17:17">
      <c r="Q46" s="41"/>
    </row>
  </sheetData>
  <protectedRanges>
    <protectedRange sqref="G9" name="범위1_1_2_1_1_1_1_4_1_1"/>
    <protectedRange sqref="J9:O9" name="범위1_1_2_1_1_1_1_1_1_1_1"/>
    <protectedRange sqref="B20:G21 B10:G10" name="범위1_1_2_1_1_1_1_2_1_1_1"/>
    <protectedRange sqref="J10:Q10 J20:O21" name="범위1_1_2_1_1_1_1_3_1_1_1"/>
    <protectedRange sqref="B11:G11" name="범위1_1_2_1_1_1_1_2_1_1_1_1"/>
    <protectedRange sqref="J11:Q11" name="범위1_1_2_1_1_1_1_3_1_1_1_1"/>
    <protectedRange sqref="B22:G22" name="범위1_1_2_1_1_1_1_2_1_1_1_2"/>
    <protectedRange sqref="J22:Q22" name="범위1_1_2_1_1_1_1_3_1_1_1_2"/>
  </protectedRanges>
  <customSheetViews>
    <customSheetView guid="{FD9EB1CF-48FA-11D9-B3E6-0000B4A88D03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A6">
      <selection activeCell="A29" sqref="A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F1">
      <selection activeCell="Q13" sqref="Q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 topLeftCell="G1">
      <selection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0">
    <mergeCell ref="A1:H1"/>
    <mergeCell ref="J1:Q1"/>
    <mergeCell ref="P14:Q14"/>
    <mergeCell ref="P17:Q17"/>
    <mergeCell ref="L14:M14"/>
    <mergeCell ref="B14:D14"/>
    <mergeCell ref="L16:M16"/>
    <mergeCell ref="L17:M17"/>
    <mergeCell ref="M3:Q3"/>
    <mergeCell ref="L15:M15"/>
    <mergeCell ref="N14:O14"/>
    <mergeCell ref="P21:Q21"/>
    <mergeCell ref="P18:Q18"/>
    <mergeCell ref="N17:O17"/>
    <mergeCell ref="P16:Q16"/>
    <mergeCell ref="P15:Q15"/>
    <mergeCell ref="P20:Q20"/>
    <mergeCell ref="P19:Q19"/>
    <mergeCell ref="N15:O15"/>
    <mergeCell ref="N16:O16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8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RowHeight="13.5"/>
  <cols>
    <col min="1" max="1" width="14.5546875" style="89" customWidth="1"/>
    <col min="2" max="4" width="14" style="89" customWidth="1"/>
    <col min="5" max="6" width="14" style="90" customWidth="1"/>
    <col min="7" max="7" width="3" style="90" customWidth="1"/>
    <col min="8" max="11" width="17.88671875" style="90" customWidth="1"/>
    <col min="12" max="16384" width="8.88671875" style="90"/>
  </cols>
  <sheetData>
    <row r="1" spans="1:14" s="286" customFormat="1" ht="45" customHeight="1">
      <c r="A1" s="525" t="s">
        <v>84</v>
      </c>
      <c r="B1" s="525"/>
      <c r="C1" s="525"/>
      <c r="D1" s="525"/>
      <c r="E1" s="525"/>
      <c r="F1" s="525"/>
      <c r="G1" s="285"/>
      <c r="H1" s="525" t="s">
        <v>85</v>
      </c>
      <c r="I1" s="525"/>
      <c r="J1" s="525"/>
      <c r="K1" s="525"/>
    </row>
    <row r="2" spans="1:14" s="39" customFormat="1" ht="25.5" customHeight="1" thickBot="1">
      <c r="A2" s="95" t="s">
        <v>86</v>
      </c>
      <c r="B2" s="95"/>
      <c r="C2" s="287"/>
      <c r="D2" s="287"/>
      <c r="E2" s="95"/>
      <c r="H2" s="95"/>
      <c r="I2" s="95"/>
      <c r="K2" s="96" t="s">
        <v>87</v>
      </c>
    </row>
    <row r="3" spans="1:14" s="39" customFormat="1" ht="17.100000000000001" customHeight="1" thickTop="1">
      <c r="A3" s="281" t="s">
        <v>88</v>
      </c>
      <c r="B3" s="288" t="s">
        <v>89</v>
      </c>
      <c r="D3" s="283"/>
      <c r="E3" s="526" t="s">
        <v>90</v>
      </c>
      <c r="F3" s="526"/>
      <c r="G3" s="155"/>
      <c r="H3" s="526" t="s">
        <v>91</v>
      </c>
      <c r="I3" s="526"/>
      <c r="J3" s="526"/>
      <c r="K3" s="280" t="s">
        <v>92</v>
      </c>
    </row>
    <row r="4" spans="1:14" s="39" customFormat="1" ht="17.100000000000001" customHeight="1">
      <c r="A4" s="97" t="s">
        <v>516</v>
      </c>
      <c r="B4" s="289"/>
      <c r="C4" s="158" t="s">
        <v>70</v>
      </c>
      <c r="D4" s="290" t="s">
        <v>24</v>
      </c>
      <c r="E4" s="155"/>
      <c r="F4" s="290" t="s">
        <v>94</v>
      </c>
      <c r="G4" s="155"/>
      <c r="H4" s="155" t="s">
        <v>95</v>
      </c>
      <c r="I4" s="157" t="s">
        <v>96</v>
      </c>
      <c r="J4" s="177" t="s">
        <v>97</v>
      </c>
      <c r="K4" s="282" t="s">
        <v>77</v>
      </c>
    </row>
    <row r="5" spans="1:14" s="39" customFormat="1" ht="17.100000000000001" customHeight="1">
      <c r="A5" s="97" t="s">
        <v>98</v>
      </c>
      <c r="B5" s="291" t="s">
        <v>99</v>
      </c>
      <c r="C5" s="158"/>
      <c r="D5" s="282" t="s">
        <v>25</v>
      </c>
      <c r="E5" s="290" t="s">
        <v>100</v>
      </c>
      <c r="F5" s="282"/>
      <c r="G5" s="155"/>
      <c r="H5" s="155"/>
      <c r="I5" s="158" t="s">
        <v>101</v>
      </c>
      <c r="J5" s="292" t="s">
        <v>102</v>
      </c>
      <c r="K5" s="282" t="s">
        <v>78</v>
      </c>
    </row>
    <row r="6" spans="1:14" s="39" customFormat="1" ht="17.100000000000001" customHeight="1">
      <c r="A6" s="181" t="s">
        <v>517</v>
      </c>
      <c r="B6" s="167" t="s">
        <v>103</v>
      </c>
      <c r="C6" s="279" t="s">
        <v>26</v>
      </c>
      <c r="D6" s="279" t="s">
        <v>27</v>
      </c>
      <c r="E6" s="279" t="s">
        <v>104</v>
      </c>
      <c r="F6" s="279" t="s">
        <v>105</v>
      </c>
      <c r="G6" s="155"/>
      <c r="H6" s="167" t="s">
        <v>106</v>
      </c>
      <c r="I6" s="160" t="s">
        <v>107</v>
      </c>
      <c r="J6" s="293" t="s">
        <v>108</v>
      </c>
      <c r="K6" s="279" t="s">
        <v>109</v>
      </c>
    </row>
    <row r="7" spans="1:14" s="39" customFormat="1" ht="41.25" customHeight="1">
      <c r="A7" s="294">
        <v>2010</v>
      </c>
      <c r="B7" s="295">
        <v>8300</v>
      </c>
      <c r="C7" s="163">
        <v>8945</v>
      </c>
      <c r="D7" s="161">
        <v>7961</v>
      </c>
      <c r="E7" s="295">
        <v>183</v>
      </c>
      <c r="F7" s="295">
        <v>417</v>
      </c>
      <c r="G7" s="295"/>
      <c r="H7" s="295">
        <v>439</v>
      </c>
      <c r="I7" s="295">
        <v>49</v>
      </c>
      <c r="J7" s="295">
        <v>79</v>
      </c>
      <c r="K7" s="192">
        <v>107.77108433734939</v>
      </c>
    </row>
    <row r="8" spans="1:14" s="39" customFormat="1" ht="41.25" customHeight="1">
      <c r="A8" s="294">
        <v>2011</v>
      </c>
      <c r="B8" s="161">
        <v>8317</v>
      </c>
      <c r="C8" s="161">
        <v>8936</v>
      </c>
      <c r="D8" s="161">
        <v>8031</v>
      </c>
      <c r="E8" s="161">
        <v>304</v>
      </c>
      <c r="F8" s="161">
        <v>417</v>
      </c>
      <c r="G8" s="295"/>
      <c r="H8" s="161">
        <v>439</v>
      </c>
      <c r="I8" s="161">
        <v>49</v>
      </c>
      <c r="J8" s="295" t="s">
        <v>110</v>
      </c>
      <c r="K8" s="192">
        <v>111.09775159312252</v>
      </c>
      <c r="M8" s="324"/>
    </row>
    <row r="9" spans="1:14" s="39" customFormat="1" ht="41.25" customHeight="1">
      <c r="A9" s="294">
        <v>2012</v>
      </c>
      <c r="B9" s="161">
        <v>8332</v>
      </c>
      <c r="C9" s="161">
        <v>9347</v>
      </c>
      <c r="D9" s="161">
        <v>8426</v>
      </c>
      <c r="E9" s="161">
        <v>337</v>
      </c>
      <c r="F9" s="161">
        <v>417</v>
      </c>
      <c r="G9" s="295"/>
      <c r="H9" s="161">
        <v>455</v>
      </c>
      <c r="I9" s="161">
        <v>49</v>
      </c>
      <c r="J9" s="176" t="s">
        <v>110</v>
      </c>
      <c r="K9" s="192">
        <v>112.2</v>
      </c>
      <c r="N9" s="324"/>
    </row>
    <row r="10" spans="1:14" s="39" customFormat="1" ht="41.25" customHeight="1">
      <c r="A10" s="294">
        <v>2013</v>
      </c>
      <c r="B10" s="161">
        <v>8347</v>
      </c>
      <c r="C10" s="161">
        <v>9507</v>
      </c>
      <c r="D10" s="161">
        <v>8186</v>
      </c>
      <c r="E10" s="161">
        <v>343</v>
      </c>
      <c r="F10" s="161">
        <v>431</v>
      </c>
      <c r="G10" s="295"/>
      <c r="H10" s="161">
        <v>471</v>
      </c>
      <c r="I10" s="161">
        <v>76</v>
      </c>
      <c r="J10" s="176" t="s">
        <v>110</v>
      </c>
      <c r="K10" s="192">
        <v>113.89720857793219</v>
      </c>
    </row>
    <row r="11" spans="1:14" s="300" customFormat="1" ht="41.25" customHeight="1">
      <c r="A11" s="296">
        <v>2014</v>
      </c>
      <c r="B11" s="396">
        <v>8362</v>
      </c>
      <c r="C11" s="673">
        <v>9701</v>
      </c>
      <c r="D11" s="396">
        <v>8251</v>
      </c>
      <c r="E11" s="396">
        <v>357</v>
      </c>
      <c r="F11" s="396">
        <v>520</v>
      </c>
      <c r="G11" s="397"/>
      <c r="H11" s="396">
        <v>471</v>
      </c>
      <c r="I11" s="396">
        <v>102</v>
      </c>
      <c r="J11" s="674" t="s">
        <v>521</v>
      </c>
      <c r="K11" s="399">
        <f>C11/B11*100</f>
        <v>116.01291557043768</v>
      </c>
    </row>
    <row r="12" spans="1:14" s="300" customFormat="1" ht="41.25" customHeight="1">
      <c r="A12" s="184" t="s">
        <v>111</v>
      </c>
      <c r="B12" s="400">
        <v>2788</v>
      </c>
      <c r="C12" s="401">
        <v>3064</v>
      </c>
      <c r="D12" s="402">
        <v>2079</v>
      </c>
      <c r="E12" s="403">
        <v>214</v>
      </c>
      <c r="F12" s="401">
        <v>431</v>
      </c>
      <c r="G12" s="403"/>
      <c r="H12" s="403">
        <v>281</v>
      </c>
      <c r="I12" s="403">
        <v>59</v>
      </c>
      <c r="J12" s="398" t="s">
        <v>521</v>
      </c>
      <c r="K12" s="404">
        <f>C12/B12*100</f>
        <v>109.89956958393113</v>
      </c>
      <c r="N12" s="325"/>
    </row>
    <row r="13" spans="1:14" s="300" customFormat="1" ht="41.25" customHeight="1">
      <c r="A13" s="184" t="s">
        <v>112</v>
      </c>
      <c r="B13" s="405">
        <v>872</v>
      </c>
      <c r="C13" s="401">
        <v>1000</v>
      </c>
      <c r="D13" s="402">
        <v>981</v>
      </c>
      <c r="E13" s="403">
        <v>7</v>
      </c>
      <c r="F13" s="403" t="s">
        <v>522</v>
      </c>
      <c r="G13" s="403"/>
      <c r="H13" s="406">
        <v>12</v>
      </c>
      <c r="I13" s="403" t="s">
        <v>521</v>
      </c>
      <c r="J13" s="398" t="s">
        <v>521</v>
      </c>
      <c r="K13" s="404">
        <f t="shared" ref="K13:K18" si="0">C13/B13*100</f>
        <v>114.6788990825688</v>
      </c>
    </row>
    <row r="14" spans="1:14" s="300" customFormat="1" ht="41.25" customHeight="1">
      <c r="A14" s="184" t="s">
        <v>113</v>
      </c>
      <c r="B14" s="405">
        <v>945</v>
      </c>
      <c r="C14" s="401">
        <v>1123</v>
      </c>
      <c r="D14" s="402">
        <v>1059</v>
      </c>
      <c r="E14" s="403">
        <v>6</v>
      </c>
      <c r="F14" s="403">
        <v>1</v>
      </c>
      <c r="G14" s="403"/>
      <c r="H14" s="406">
        <v>56</v>
      </c>
      <c r="I14" s="403">
        <v>1</v>
      </c>
      <c r="J14" s="398" t="s">
        <v>521</v>
      </c>
      <c r="K14" s="404">
        <f t="shared" si="0"/>
        <v>118.83597883597884</v>
      </c>
    </row>
    <row r="15" spans="1:14" s="300" customFormat="1" ht="41.25" customHeight="1">
      <c r="A15" s="184" t="s">
        <v>114</v>
      </c>
      <c r="B15" s="400">
        <v>1763</v>
      </c>
      <c r="C15" s="401">
        <v>1990</v>
      </c>
      <c r="D15" s="402">
        <v>1608</v>
      </c>
      <c r="E15" s="403">
        <v>130</v>
      </c>
      <c r="F15" s="406">
        <v>88</v>
      </c>
      <c r="G15" s="403"/>
      <c r="H15" s="406">
        <v>122</v>
      </c>
      <c r="I15" s="407">
        <v>42</v>
      </c>
      <c r="J15" s="398" t="s">
        <v>521</v>
      </c>
      <c r="K15" s="404">
        <f t="shared" si="0"/>
        <v>112.87577992058991</v>
      </c>
    </row>
    <row r="16" spans="1:14" s="300" customFormat="1" ht="41.25" customHeight="1">
      <c r="A16" s="184" t="s">
        <v>115</v>
      </c>
      <c r="B16" s="405">
        <v>746</v>
      </c>
      <c r="C16" s="401">
        <v>978</v>
      </c>
      <c r="D16" s="402">
        <v>978</v>
      </c>
      <c r="E16" s="403" t="s">
        <v>521</v>
      </c>
      <c r="F16" s="403" t="s">
        <v>521</v>
      </c>
      <c r="G16" s="403"/>
      <c r="H16" s="403" t="s">
        <v>521</v>
      </c>
      <c r="I16" s="403" t="s">
        <v>521</v>
      </c>
      <c r="J16" s="398" t="s">
        <v>521</v>
      </c>
      <c r="K16" s="404">
        <f t="shared" si="0"/>
        <v>131.09919571045577</v>
      </c>
    </row>
    <row r="17" spans="1:14" s="300" customFormat="1" ht="41.25" customHeight="1">
      <c r="A17" s="184" t="s">
        <v>116</v>
      </c>
      <c r="B17" s="405">
        <v>726</v>
      </c>
      <c r="C17" s="401">
        <v>870</v>
      </c>
      <c r="D17" s="402">
        <v>870</v>
      </c>
      <c r="E17" s="403" t="s">
        <v>521</v>
      </c>
      <c r="F17" s="403" t="s">
        <v>521</v>
      </c>
      <c r="G17" s="403"/>
      <c r="H17" s="403" t="s">
        <v>521</v>
      </c>
      <c r="I17" s="403" t="s">
        <v>521</v>
      </c>
      <c r="J17" s="398" t="s">
        <v>521</v>
      </c>
      <c r="K17" s="404">
        <f t="shared" si="0"/>
        <v>119.83471074380165</v>
      </c>
    </row>
    <row r="18" spans="1:14" s="300" customFormat="1" ht="41.25" customHeight="1" thickBot="1">
      <c r="A18" s="302" t="s">
        <v>117</v>
      </c>
      <c r="B18" s="408">
        <v>522</v>
      </c>
      <c r="C18" s="409">
        <v>676</v>
      </c>
      <c r="D18" s="409">
        <v>676</v>
      </c>
      <c r="E18" s="410">
        <v>0</v>
      </c>
      <c r="F18" s="410">
        <v>0</v>
      </c>
      <c r="G18" s="403"/>
      <c r="H18" s="410">
        <v>0</v>
      </c>
      <c r="I18" s="410">
        <v>0</v>
      </c>
      <c r="J18" s="410" t="s">
        <v>521</v>
      </c>
      <c r="K18" s="411">
        <f t="shared" si="0"/>
        <v>129.50191570881228</v>
      </c>
      <c r="M18" s="90"/>
      <c r="N18" s="90"/>
    </row>
    <row r="19" spans="1:14" ht="12" customHeight="1" thickTop="1">
      <c r="A19" s="304" t="s">
        <v>118</v>
      </c>
      <c r="C19" s="305"/>
      <c r="D19" s="305"/>
      <c r="E19" s="179"/>
      <c r="F19" s="179"/>
      <c r="G19" s="15"/>
      <c r="H19" s="15"/>
      <c r="J19" s="89"/>
    </row>
    <row r="20" spans="1:14" s="306" customFormat="1" ht="11.25" customHeight="1">
      <c r="A20" s="323" t="s">
        <v>119</v>
      </c>
    </row>
    <row r="22" spans="1:14">
      <c r="C22" s="307"/>
    </row>
    <row r="25" spans="1:14">
      <c r="A25" s="308"/>
      <c r="D25" s="308"/>
    </row>
    <row r="34" spans="4:13">
      <c r="D34" s="298"/>
      <c r="E34" s="309"/>
      <c r="F34" s="297"/>
      <c r="G34" s="298"/>
      <c r="H34" s="298"/>
      <c r="I34" s="298"/>
      <c r="J34" s="298"/>
      <c r="K34" s="298"/>
      <c r="L34" s="298"/>
      <c r="M34" s="299"/>
    </row>
    <row r="35" spans="4:13">
      <c r="D35" s="390"/>
      <c r="E35" s="391"/>
      <c r="F35" s="390"/>
      <c r="G35" s="392"/>
      <c r="H35" s="393"/>
      <c r="I35" s="390"/>
      <c r="J35" s="390"/>
      <c r="K35" s="390"/>
      <c r="L35" s="390"/>
      <c r="M35" s="394"/>
    </row>
    <row r="38" spans="4:13">
      <c r="E38" s="310"/>
      <c r="F38" s="310"/>
      <c r="G38" s="310"/>
      <c r="H38" s="310"/>
      <c r="I38" s="310"/>
      <c r="J38" s="310"/>
      <c r="K38" s="310"/>
      <c r="L38" s="310"/>
      <c r="M38" s="310"/>
    </row>
  </sheetData>
  <customSheetViews>
    <customSheetView guid="{FD9EB1CF-48FA-11D9-B3E6-0000B4A88D03}" showRuler="0">
      <pane xSplit="1" ySplit="6" topLeftCell="B15" activePane="bottomRight" state="frozen"/>
      <selection pane="bottomRight"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F16" activePane="bottomRight" state="frozen"/>
      <selection pane="bottomRight" activeCell="A23" sqref="A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19" activePane="bottomRight" state="frozen"/>
      <selection pane="bottomRight" activeCell="E24" sqref="E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B22" activePane="bottomRight" state="frozen"/>
      <selection pane="bottomRight" activeCell="B22" sqref="B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J9" activePane="bottomRight" state="frozen"/>
      <selection pane="bottomRight" activeCell="C18" sqref="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B13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20" activePane="bottomRight" state="frozen"/>
      <selection pane="bottomRight" activeCell="D28" sqref="D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showRuler="0">
      <pane xSplit="1" ySplit="6" topLeftCell="G7" activePane="bottomRight" state="frozen"/>
      <selection pane="bottomRigh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>
      <pane xSplit="1" ySplit="6" topLeftCell="F14" activePane="bottomRight" state="frozen"/>
      <selection pane="bottomRight" activeCell="N6" sqref="N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4">
    <mergeCell ref="H1:K1"/>
    <mergeCell ref="H3:J3"/>
    <mergeCell ref="E3:F3"/>
    <mergeCell ref="A1:F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5" zoomScaleNormal="85" zoomScaleSheetLayoutView="100" workbookViewId="0">
      <pane ySplit="7" topLeftCell="A8" activePane="bottomLeft" state="frozen"/>
      <selection pane="bottomLeft" activeCell="E14" sqref="E14"/>
    </sheetView>
  </sheetViews>
  <sheetFormatPr defaultRowHeight="13.5"/>
  <cols>
    <col min="1" max="1" width="20.33203125" style="521" customWidth="1"/>
    <col min="2" max="2" width="7.77734375" style="517" customWidth="1"/>
    <col min="3" max="9" width="7.77734375" style="520" customWidth="1"/>
    <col min="10" max="10" width="2.44140625" style="522" customWidth="1"/>
    <col min="11" max="18" width="8.77734375" style="520" customWidth="1"/>
    <col min="19" max="256" width="8.88671875" style="520"/>
    <col min="257" max="257" width="20.33203125" style="520" customWidth="1"/>
    <col min="258" max="265" width="7.77734375" style="520" customWidth="1"/>
    <col min="266" max="266" width="2.44140625" style="520" customWidth="1"/>
    <col min="267" max="274" width="8.77734375" style="520" customWidth="1"/>
    <col min="275" max="512" width="8.88671875" style="520"/>
    <col min="513" max="513" width="20.33203125" style="520" customWidth="1"/>
    <col min="514" max="521" width="7.77734375" style="520" customWidth="1"/>
    <col min="522" max="522" width="2.44140625" style="520" customWidth="1"/>
    <col min="523" max="530" width="8.77734375" style="520" customWidth="1"/>
    <col min="531" max="768" width="8.88671875" style="520"/>
    <col min="769" max="769" width="20.33203125" style="520" customWidth="1"/>
    <col min="770" max="777" width="7.77734375" style="520" customWidth="1"/>
    <col min="778" max="778" width="2.44140625" style="520" customWidth="1"/>
    <col min="779" max="786" width="8.77734375" style="520" customWidth="1"/>
    <col min="787" max="1024" width="8.88671875" style="520"/>
    <col min="1025" max="1025" width="20.33203125" style="520" customWidth="1"/>
    <col min="1026" max="1033" width="7.77734375" style="520" customWidth="1"/>
    <col min="1034" max="1034" width="2.44140625" style="520" customWidth="1"/>
    <col min="1035" max="1042" width="8.77734375" style="520" customWidth="1"/>
    <col min="1043" max="1280" width="8.88671875" style="520"/>
    <col min="1281" max="1281" width="20.33203125" style="520" customWidth="1"/>
    <col min="1282" max="1289" width="7.77734375" style="520" customWidth="1"/>
    <col min="1290" max="1290" width="2.44140625" style="520" customWidth="1"/>
    <col min="1291" max="1298" width="8.77734375" style="520" customWidth="1"/>
    <col min="1299" max="1536" width="8.88671875" style="520"/>
    <col min="1537" max="1537" width="20.33203125" style="520" customWidth="1"/>
    <col min="1538" max="1545" width="7.77734375" style="520" customWidth="1"/>
    <col min="1546" max="1546" width="2.44140625" style="520" customWidth="1"/>
    <col min="1547" max="1554" width="8.77734375" style="520" customWidth="1"/>
    <col min="1555" max="1792" width="8.88671875" style="520"/>
    <col min="1793" max="1793" width="20.33203125" style="520" customWidth="1"/>
    <col min="1794" max="1801" width="7.77734375" style="520" customWidth="1"/>
    <col min="1802" max="1802" width="2.44140625" style="520" customWidth="1"/>
    <col min="1803" max="1810" width="8.77734375" style="520" customWidth="1"/>
    <col min="1811" max="2048" width="8.88671875" style="520"/>
    <col min="2049" max="2049" width="20.33203125" style="520" customWidth="1"/>
    <col min="2050" max="2057" width="7.77734375" style="520" customWidth="1"/>
    <col min="2058" max="2058" width="2.44140625" style="520" customWidth="1"/>
    <col min="2059" max="2066" width="8.77734375" style="520" customWidth="1"/>
    <col min="2067" max="2304" width="8.88671875" style="520"/>
    <col min="2305" max="2305" width="20.33203125" style="520" customWidth="1"/>
    <col min="2306" max="2313" width="7.77734375" style="520" customWidth="1"/>
    <col min="2314" max="2314" width="2.44140625" style="520" customWidth="1"/>
    <col min="2315" max="2322" width="8.77734375" style="520" customWidth="1"/>
    <col min="2323" max="2560" width="8.88671875" style="520"/>
    <col min="2561" max="2561" width="20.33203125" style="520" customWidth="1"/>
    <col min="2562" max="2569" width="7.77734375" style="520" customWidth="1"/>
    <col min="2570" max="2570" width="2.44140625" style="520" customWidth="1"/>
    <col min="2571" max="2578" width="8.77734375" style="520" customWidth="1"/>
    <col min="2579" max="2816" width="8.88671875" style="520"/>
    <col min="2817" max="2817" width="20.33203125" style="520" customWidth="1"/>
    <col min="2818" max="2825" width="7.77734375" style="520" customWidth="1"/>
    <col min="2826" max="2826" width="2.44140625" style="520" customWidth="1"/>
    <col min="2827" max="2834" width="8.77734375" style="520" customWidth="1"/>
    <col min="2835" max="3072" width="8.88671875" style="520"/>
    <col min="3073" max="3073" width="20.33203125" style="520" customWidth="1"/>
    <col min="3074" max="3081" width="7.77734375" style="520" customWidth="1"/>
    <col min="3082" max="3082" width="2.44140625" style="520" customWidth="1"/>
    <col min="3083" max="3090" width="8.77734375" style="520" customWidth="1"/>
    <col min="3091" max="3328" width="8.88671875" style="520"/>
    <col min="3329" max="3329" width="20.33203125" style="520" customWidth="1"/>
    <col min="3330" max="3337" width="7.77734375" style="520" customWidth="1"/>
    <col min="3338" max="3338" width="2.44140625" style="520" customWidth="1"/>
    <col min="3339" max="3346" width="8.77734375" style="520" customWidth="1"/>
    <col min="3347" max="3584" width="8.88671875" style="520"/>
    <col min="3585" max="3585" width="20.33203125" style="520" customWidth="1"/>
    <col min="3586" max="3593" width="7.77734375" style="520" customWidth="1"/>
    <col min="3594" max="3594" width="2.44140625" style="520" customWidth="1"/>
    <col min="3595" max="3602" width="8.77734375" style="520" customWidth="1"/>
    <col min="3603" max="3840" width="8.88671875" style="520"/>
    <col min="3841" max="3841" width="20.33203125" style="520" customWidth="1"/>
    <col min="3842" max="3849" width="7.77734375" style="520" customWidth="1"/>
    <col min="3850" max="3850" width="2.44140625" style="520" customWidth="1"/>
    <col min="3851" max="3858" width="8.77734375" style="520" customWidth="1"/>
    <col min="3859" max="4096" width="8.88671875" style="520"/>
    <col min="4097" max="4097" width="20.33203125" style="520" customWidth="1"/>
    <col min="4098" max="4105" width="7.77734375" style="520" customWidth="1"/>
    <col min="4106" max="4106" width="2.44140625" style="520" customWidth="1"/>
    <col min="4107" max="4114" width="8.77734375" style="520" customWidth="1"/>
    <col min="4115" max="4352" width="8.88671875" style="520"/>
    <col min="4353" max="4353" width="20.33203125" style="520" customWidth="1"/>
    <col min="4354" max="4361" width="7.77734375" style="520" customWidth="1"/>
    <col min="4362" max="4362" width="2.44140625" style="520" customWidth="1"/>
    <col min="4363" max="4370" width="8.77734375" style="520" customWidth="1"/>
    <col min="4371" max="4608" width="8.88671875" style="520"/>
    <col min="4609" max="4609" width="20.33203125" style="520" customWidth="1"/>
    <col min="4610" max="4617" width="7.77734375" style="520" customWidth="1"/>
    <col min="4618" max="4618" width="2.44140625" style="520" customWidth="1"/>
    <col min="4619" max="4626" width="8.77734375" style="520" customWidth="1"/>
    <col min="4627" max="4864" width="8.88671875" style="520"/>
    <col min="4865" max="4865" width="20.33203125" style="520" customWidth="1"/>
    <col min="4866" max="4873" width="7.77734375" style="520" customWidth="1"/>
    <col min="4874" max="4874" width="2.44140625" style="520" customWidth="1"/>
    <col min="4875" max="4882" width="8.77734375" style="520" customWidth="1"/>
    <col min="4883" max="5120" width="8.88671875" style="520"/>
    <col min="5121" max="5121" width="20.33203125" style="520" customWidth="1"/>
    <col min="5122" max="5129" width="7.77734375" style="520" customWidth="1"/>
    <col min="5130" max="5130" width="2.44140625" style="520" customWidth="1"/>
    <col min="5131" max="5138" width="8.77734375" style="520" customWidth="1"/>
    <col min="5139" max="5376" width="8.88671875" style="520"/>
    <col min="5377" max="5377" width="20.33203125" style="520" customWidth="1"/>
    <col min="5378" max="5385" width="7.77734375" style="520" customWidth="1"/>
    <col min="5386" max="5386" width="2.44140625" style="520" customWidth="1"/>
    <col min="5387" max="5394" width="8.77734375" style="520" customWidth="1"/>
    <col min="5395" max="5632" width="8.88671875" style="520"/>
    <col min="5633" max="5633" width="20.33203125" style="520" customWidth="1"/>
    <col min="5634" max="5641" width="7.77734375" style="520" customWidth="1"/>
    <col min="5642" max="5642" width="2.44140625" style="520" customWidth="1"/>
    <col min="5643" max="5650" width="8.77734375" style="520" customWidth="1"/>
    <col min="5651" max="5888" width="8.88671875" style="520"/>
    <col min="5889" max="5889" width="20.33203125" style="520" customWidth="1"/>
    <col min="5890" max="5897" width="7.77734375" style="520" customWidth="1"/>
    <col min="5898" max="5898" width="2.44140625" style="520" customWidth="1"/>
    <col min="5899" max="5906" width="8.77734375" style="520" customWidth="1"/>
    <col min="5907" max="6144" width="8.88671875" style="520"/>
    <col min="6145" max="6145" width="20.33203125" style="520" customWidth="1"/>
    <col min="6146" max="6153" width="7.77734375" style="520" customWidth="1"/>
    <col min="6154" max="6154" width="2.44140625" style="520" customWidth="1"/>
    <col min="6155" max="6162" width="8.77734375" style="520" customWidth="1"/>
    <col min="6163" max="6400" width="8.88671875" style="520"/>
    <col min="6401" max="6401" width="20.33203125" style="520" customWidth="1"/>
    <col min="6402" max="6409" width="7.77734375" style="520" customWidth="1"/>
    <col min="6410" max="6410" width="2.44140625" style="520" customWidth="1"/>
    <col min="6411" max="6418" width="8.77734375" style="520" customWidth="1"/>
    <col min="6419" max="6656" width="8.88671875" style="520"/>
    <col min="6657" max="6657" width="20.33203125" style="520" customWidth="1"/>
    <col min="6658" max="6665" width="7.77734375" style="520" customWidth="1"/>
    <col min="6666" max="6666" width="2.44140625" style="520" customWidth="1"/>
    <col min="6667" max="6674" width="8.77734375" style="520" customWidth="1"/>
    <col min="6675" max="6912" width="8.88671875" style="520"/>
    <col min="6913" max="6913" width="20.33203125" style="520" customWidth="1"/>
    <col min="6914" max="6921" width="7.77734375" style="520" customWidth="1"/>
    <col min="6922" max="6922" width="2.44140625" style="520" customWidth="1"/>
    <col min="6923" max="6930" width="8.77734375" style="520" customWidth="1"/>
    <col min="6931" max="7168" width="8.88671875" style="520"/>
    <col min="7169" max="7169" width="20.33203125" style="520" customWidth="1"/>
    <col min="7170" max="7177" width="7.77734375" style="520" customWidth="1"/>
    <col min="7178" max="7178" width="2.44140625" style="520" customWidth="1"/>
    <col min="7179" max="7186" width="8.77734375" style="520" customWidth="1"/>
    <col min="7187" max="7424" width="8.88671875" style="520"/>
    <col min="7425" max="7425" width="20.33203125" style="520" customWidth="1"/>
    <col min="7426" max="7433" width="7.77734375" style="520" customWidth="1"/>
    <col min="7434" max="7434" width="2.44140625" style="520" customWidth="1"/>
    <col min="7435" max="7442" width="8.77734375" style="520" customWidth="1"/>
    <col min="7443" max="7680" width="8.88671875" style="520"/>
    <col min="7681" max="7681" width="20.33203125" style="520" customWidth="1"/>
    <col min="7682" max="7689" width="7.77734375" style="520" customWidth="1"/>
    <col min="7690" max="7690" width="2.44140625" style="520" customWidth="1"/>
    <col min="7691" max="7698" width="8.77734375" style="520" customWidth="1"/>
    <col min="7699" max="7936" width="8.88671875" style="520"/>
    <col min="7937" max="7937" width="20.33203125" style="520" customWidth="1"/>
    <col min="7938" max="7945" width="7.77734375" style="520" customWidth="1"/>
    <col min="7946" max="7946" width="2.44140625" style="520" customWidth="1"/>
    <col min="7947" max="7954" width="8.77734375" style="520" customWidth="1"/>
    <col min="7955" max="8192" width="8.88671875" style="520"/>
    <col min="8193" max="8193" width="20.33203125" style="520" customWidth="1"/>
    <col min="8194" max="8201" width="7.77734375" style="520" customWidth="1"/>
    <col min="8202" max="8202" width="2.44140625" style="520" customWidth="1"/>
    <col min="8203" max="8210" width="8.77734375" style="520" customWidth="1"/>
    <col min="8211" max="8448" width="8.88671875" style="520"/>
    <col min="8449" max="8449" width="20.33203125" style="520" customWidth="1"/>
    <col min="8450" max="8457" width="7.77734375" style="520" customWidth="1"/>
    <col min="8458" max="8458" width="2.44140625" style="520" customWidth="1"/>
    <col min="8459" max="8466" width="8.77734375" style="520" customWidth="1"/>
    <col min="8467" max="8704" width="8.88671875" style="520"/>
    <col min="8705" max="8705" width="20.33203125" style="520" customWidth="1"/>
    <col min="8706" max="8713" width="7.77734375" style="520" customWidth="1"/>
    <col min="8714" max="8714" width="2.44140625" style="520" customWidth="1"/>
    <col min="8715" max="8722" width="8.77734375" style="520" customWidth="1"/>
    <col min="8723" max="8960" width="8.88671875" style="520"/>
    <col min="8961" max="8961" width="20.33203125" style="520" customWidth="1"/>
    <col min="8962" max="8969" width="7.77734375" style="520" customWidth="1"/>
    <col min="8970" max="8970" width="2.44140625" style="520" customWidth="1"/>
    <col min="8971" max="8978" width="8.77734375" style="520" customWidth="1"/>
    <col min="8979" max="9216" width="8.88671875" style="520"/>
    <col min="9217" max="9217" width="20.33203125" style="520" customWidth="1"/>
    <col min="9218" max="9225" width="7.77734375" style="520" customWidth="1"/>
    <col min="9226" max="9226" width="2.44140625" style="520" customWidth="1"/>
    <col min="9227" max="9234" width="8.77734375" style="520" customWidth="1"/>
    <col min="9235" max="9472" width="8.88671875" style="520"/>
    <col min="9473" max="9473" width="20.33203125" style="520" customWidth="1"/>
    <col min="9474" max="9481" width="7.77734375" style="520" customWidth="1"/>
    <col min="9482" max="9482" width="2.44140625" style="520" customWidth="1"/>
    <col min="9483" max="9490" width="8.77734375" style="520" customWidth="1"/>
    <col min="9491" max="9728" width="8.88671875" style="520"/>
    <col min="9729" max="9729" width="20.33203125" style="520" customWidth="1"/>
    <col min="9730" max="9737" width="7.77734375" style="520" customWidth="1"/>
    <col min="9738" max="9738" width="2.44140625" style="520" customWidth="1"/>
    <col min="9739" max="9746" width="8.77734375" style="520" customWidth="1"/>
    <col min="9747" max="9984" width="8.88671875" style="520"/>
    <col min="9985" max="9985" width="20.33203125" style="520" customWidth="1"/>
    <col min="9986" max="9993" width="7.77734375" style="520" customWidth="1"/>
    <col min="9994" max="9994" width="2.44140625" style="520" customWidth="1"/>
    <col min="9995" max="10002" width="8.77734375" style="520" customWidth="1"/>
    <col min="10003" max="10240" width="8.88671875" style="520"/>
    <col min="10241" max="10241" width="20.33203125" style="520" customWidth="1"/>
    <col min="10242" max="10249" width="7.77734375" style="520" customWidth="1"/>
    <col min="10250" max="10250" width="2.44140625" style="520" customWidth="1"/>
    <col min="10251" max="10258" width="8.77734375" style="520" customWidth="1"/>
    <col min="10259" max="10496" width="8.88671875" style="520"/>
    <col min="10497" max="10497" width="20.33203125" style="520" customWidth="1"/>
    <col min="10498" max="10505" width="7.77734375" style="520" customWidth="1"/>
    <col min="10506" max="10506" width="2.44140625" style="520" customWidth="1"/>
    <col min="10507" max="10514" width="8.77734375" style="520" customWidth="1"/>
    <col min="10515" max="10752" width="8.88671875" style="520"/>
    <col min="10753" max="10753" width="20.33203125" style="520" customWidth="1"/>
    <col min="10754" max="10761" width="7.77734375" style="520" customWidth="1"/>
    <col min="10762" max="10762" width="2.44140625" style="520" customWidth="1"/>
    <col min="10763" max="10770" width="8.77734375" style="520" customWidth="1"/>
    <col min="10771" max="11008" width="8.88671875" style="520"/>
    <col min="11009" max="11009" width="20.33203125" style="520" customWidth="1"/>
    <col min="11010" max="11017" width="7.77734375" style="520" customWidth="1"/>
    <col min="11018" max="11018" width="2.44140625" style="520" customWidth="1"/>
    <col min="11019" max="11026" width="8.77734375" style="520" customWidth="1"/>
    <col min="11027" max="11264" width="8.88671875" style="520"/>
    <col min="11265" max="11265" width="20.33203125" style="520" customWidth="1"/>
    <col min="11266" max="11273" width="7.77734375" style="520" customWidth="1"/>
    <col min="11274" max="11274" width="2.44140625" style="520" customWidth="1"/>
    <col min="11275" max="11282" width="8.77734375" style="520" customWidth="1"/>
    <col min="11283" max="11520" width="8.88671875" style="520"/>
    <col min="11521" max="11521" width="20.33203125" style="520" customWidth="1"/>
    <col min="11522" max="11529" width="7.77734375" style="520" customWidth="1"/>
    <col min="11530" max="11530" width="2.44140625" style="520" customWidth="1"/>
    <col min="11531" max="11538" width="8.77734375" style="520" customWidth="1"/>
    <col min="11539" max="11776" width="8.88671875" style="520"/>
    <col min="11777" max="11777" width="20.33203125" style="520" customWidth="1"/>
    <col min="11778" max="11785" width="7.77734375" style="520" customWidth="1"/>
    <col min="11786" max="11786" width="2.44140625" style="520" customWidth="1"/>
    <col min="11787" max="11794" width="8.77734375" style="520" customWidth="1"/>
    <col min="11795" max="12032" width="8.88671875" style="520"/>
    <col min="12033" max="12033" width="20.33203125" style="520" customWidth="1"/>
    <col min="12034" max="12041" width="7.77734375" style="520" customWidth="1"/>
    <col min="12042" max="12042" width="2.44140625" style="520" customWidth="1"/>
    <col min="12043" max="12050" width="8.77734375" style="520" customWidth="1"/>
    <col min="12051" max="12288" width="8.88671875" style="520"/>
    <col min="12289" max="12289" width="20.33203125" style="520" customWidth="1"/>
    <col min="12290" max="12297" width="7.77734375" style="520" customWidth="1"/>
    <col min="12298" max="12298" width="2.44140625" style="520" customWidth="1"/>
    <col min="12299" max="12306" width="8.77734375" style="520" customWidth="1"/>
    <col min="12307" max="12544" width="8.88671875" style="520"/>
    <col min="12545" max="12545" width="20.33203125" style="520" customWidth="1"/>
    <col min="12546" max="12553" width="7.77734375" style="520" customWidth="1"/>
    <col min="12554" max="12554" width="2.44140625" style="520" customWidth="1"/>
    <col min="12555" max="12562" width="8.77734375" style="520" customWidth="1"/>
    <col min="12563" max="12800" width="8.88671875" style="520"/>
    <col min="12801" max="12801" width="20.33203125" style="520" customWidth="1"/>
    <col min="12802" max="12809" width="7.77734375" style="520" customWidth="1"/>
    <col min="12810" max="12810" width="2.44140625" style="520" customWidth="1"/>
    <col min="12811" max="12818" width="8.77734375" style="520" customWidth="1"/>
    <col min="12819" max="13056" width="8.88671875" style="520"/>
    <col min="13057" max="13057" width="20.33203125" style="520" customWidth="1"/>
    <col min="13058" max="13065" width="7.77734375" style="520" customWidth="1"/>
    <col min="13066" max="13066" width="2.44140625" style="520" customWidth="1"/>
    <col min="13067" max="13074" width="8.77734375" style="520" customWidth="1"/>
    <col min="13075" max="13312" width="8.88671875" style="520"/>
    <col min="13313" max="13313" width="20.33203125" style="520" customWidth="1"/>
    <col min="13314" max="13321" width="7.77734375" style="520" customWidth="1"/>
    <col min="13322" max="13322" width="2.44140625" style="520" customWidth="1"/>
    <col min="13323" max="13330" width="8.77734375" style="520" customWidth="1"/>
    <col min="13331" max="13568" width="8.88671875" style="520"/>
    <col min="13569" max="13569" width="20.33203125" style="520" customWidth="1"/>
    <col min="13570" max="13577" width="7.77734375" style="520" customWidth="1"/>
    <col min="13578" max="13578" width="2.44140625" style="520" customWidth="1"/>
    <col min="13579" max="13586" width="8.77734375" style="520" customWidth="1"/>
    <col min="13587" max="13824" width="8.88671875" style="520"/>
    <col min="13825" max="13825" width="20.33203125" style="520" customWidth="1"/>
    <col min="13826" max="13833" width="7.77734375" style="520" customWidth="1"/>
    <col min="13834" max="13834" width="2.44140625" style="520" customWidth="1"/>
    <col min="13835" max="13842" width="8.77734375" style="520" customWidth="1"/>
    <col min="13843" max="14080" width="8.88671875" style="520"/>
    <col min="14081" max="14081" width="20.33203125" style="520" customWidth="1"/>
    <col min="14082" max="14089" width="7.77734375" style="520" customWidth="1"/>
    <col min="14090" max="14090" width="2.44140625" style="520" customWidth="1"/>
    <col min="14091" max="14098" width="8.77734375" style="520" customWidth="1"/>
    <col min="14099" max="14336" width="8.88671875" style="520"/>
    <col min="14337" max="14337" width="20.33203125" style="520" customWidth="1"/>
    <col min="14338" max="14345" width="7.77734375" style="520" customWidth="1"/>
    <col min="14346" max="14346" width="2.44140625" style="520" customWidth="1"/>
    <col min="14347" max="14354" width="8.77734375" style="520" customWidth="1"/>
    <col min="14355" max="14592" width="8.88671875" style="520"/>
    <col min="14593" max="14593" width="20.33203125" style="520" customWidth="1"/>
    <col min="14594" max="14601" width="7.77734375" style="520" customWidth="1"/>
    <col min="14602" max="14602" width="2.44140625" style="520" customWidth="1"/>
    <col min="14603" max="14610" width="8.77734375" style="520" customWidth="1"/>
    <col min="14611" max="14848" width="8.88671875" style="520"/>
    <col min="14849" max="14849" width="20.33203125" style="520" customWidth="1"/>
    <col min="14850" max="14857" width="7.77734375" style="520" customWidth="1"/>
    <col min="14858" max="14858" width="2.44140625" style="520" customWidth="1"/>
    <col min="14859" max="14866" width="8.77734375" style="520" customWidth="1"/>
    <col min="14867" max="15104" width="8.88671875" style="520"/>
    <col min="15105" max="15105" width="20.33203125" style="520" customWidth="1"/>
    <col min="15106" max="15113" width="7.77734375" style="520" customWidth="1"/>
    <col min="15114" max="15114" width="2.44140625" style="520" customWidth="1"/>
    <col min="15115" max="15122" width="8.77734375" style="520" customWidth="1"/>
    <col min="15123" max="15360" width="8.88671875" style="520"/>
    <col min="15361" max="15361" width="20.33203125" style="520" customWidth="1"/>
    <col min="15362" max="15369" width="7.77734375" style="520" customWidth="1"/>
    <col min="15370" max="15370" width="2.44140625" style="520" customWidth="1"/>
    <col min="15371" max="15378" width="8.77734375" style="520" customWidth="1"/>
    <col min="15379" max="15616" width="8.88671875" style="520"/>
    <col min="15617" max="15617" width="20.33203125" style="520" customWidth="1"/>
    <col min="15618" max="15625" width="7.77734375" style="520" customWidth="1"/>
    <col min="15626" max="15626" width="2.44140625" style="520" customWidth="1"/>
    <col min="15627" max="15634" width="8.77734375" style="520" customWidth="1"/>
    <col min="15635" max="15872" width="8.88671875" style="520"/>
    <col min="15873" max="15873" width="20.33203125" style="520" customWidth="1"/>
    <col min="15874" max="15881" width="7.77734375" style="520" customWidth="1"/>
    <col min="15882" max="15882" width="2.44140625" style="520" customWidth="1"/>
    <col min="15883" max="15890" width="8.77734375" style="520" customWidth="1"/>
    <col min="15891" max="16128" width="8.88671875" style="520"/>
    <col min="16129" max="16129" width="20.33203125" style="520" customWidth="1"/>
    <col min="16130" max="16137" width="7.77734375" style="520" customWidth="1"/>
    <col min="16138" max="16138" width="2.44140625" style="520" customWidth="1"/>
    <col min="16139" max="16146" width="8.77734375" style="520" customWidth="1"/>
    <col min="16147" max="16384" width="8.88671875" style="520"/>
  </cols>
  <sheetData>
    <row r="1" spans="1:18" s="485" customFormat="1" ht="45" customHeight="1">
      <c r="A1" s="530" t="s">
        <v>560</v>
      </c>
      <c r="B1" s="530"/>
      <c r="C1" s="530"/>
      <c r="D1" s="530"/>
      <c r="E1" s="530"/>
      <c r="F1" s="530"/>
      <c r="G1" s="530"/>
      <c r="H1" s="530"/>
      <c r="I1" s="530"/>
      <c r="J1" s="484"/>
      <c r="K1" s="531" t="s">
        <v>561</v>
      </c>
      <c r="L1" s="531"/>
      <c r="M1" s="531"/>
      <c r="N1" s="531"/>
      <c r="O1" s="531"/>
      <c r="P1" s="531"/>
      <c r="Q1" s="531"/>
      <c r="R1" s="531"/>
    </row>
    <row r="2" spans="1:18" s="490" customFormat="1" ht="25.5" customHeight="1" thickBot="1">
      <c r="A2" s="486" t="s">
        <v>562</v>
      </c>
      <c r="B2" s="487"/>
      <c r="C2" s="487"/>
      <c r="D2" s="487"/>
      <c r="E2" s="487"/>
      <c r="F2" s="487"/>
      <c r="G2" s="487"/>
      <c r="H2" s="487"/>
      <c r="I2" s="487"/>
      <c r="J2" s="488"/>
      <c r="K2" s="487"/>
      <c r="L2" s="487"/>
      <c r="M2" s="487"/>
      <c r="N2" s="487"/>
      <c r="O2" s="487"/>
      <c r="P2" s="487"/>
      <c r="Q2" s="487"/>
      <c r="R2" s="489" t="s">
        <v>563</v>
      </c>
    </row>
    <row r="3" spans="1:18" s="490" customFormat="1" ht="16.5" customHeight="1" thickTop="1">
      <c r="A3" s="483" t="s">
        <v>71</v>
      </c>
      <c r="B3" s="532" t="s">
        <v>564</v>
      </c>
      <c r="C3" s="533"/>
      <c r="D3" s="532" t="s">
        <v>565</v>
      </c>
      <c r="E3" s="534"/>
      <c r="F3" s="532" t="s">
        <v>566</v>
      </c>
      <c r="G3" s="534"/>
      <c r="H3" s="532" t="s">
        <v>567</v>
      </c>
      <c r="I3" s="533"/>
      <c r="J3" s="491"/>
      <c r="K3" s="533" t="s">
        <v>568</v>
      </c>
      <c r="L3" s="533"/>
      <c r="M3" s="532" t="s">
        <v>569</v>
      </c>
      <c r="N3" s="534"/>
      <c r="O3" s="532" t="s">
        <v>570</v>
      </c>
      <c r="P3" s="534"/>
      <c r="Q3" s="532" t="s">
        <v>571</v>
      </c>
      <c r="R3" s="533"/>
    </row>
    <row r="4" spans="1:18" s="490" customFormat="1" ht="16.5" customHeight="1">
      <c r="A4" s="483" t="s">
        <v>572</v>
      </c>
      <c r="B4" s="527" t="s">
        <v>26</v>
      </c>
      <c r="C4" s="528"/>
      <c r="D4" s="527" t="s">
        <v>573</v>
      </c>
      <c r="E4" s="528"/>
      <c r="F4" s="527" t="s">
        <v>574</v>
      </c>
      <c r="G4" s="528"/>
      <c r="H4" s="527" t="s">
        <v>575</v>
      </c>
      <c r="I4" s="529"/>
      <c r="J4" s="491"/>
      <c r="K4" s="529" t="s">
        <v>576</v>
      </c>
      <c r="L4" s="528"/>
      <c r="M4" s="527" t="s">
        <v>577</v>
      </c>
      <c r="N4" s="528"/>
      <c r="O4" s="527" t="s">
        <v>578</v>
      </c>
      <c r="P4" s="528"/>
      <c r="Q4" s="527" t="s">
        <v>29</v>
      </c>
      <c r="R4" s="529"/>
    </row>
    <row r="5" spans="1:18" s="490" customFormat="1" ht="16.5" customHeight="1">
      <c r="A5" s="492"/>
      <c r="B5" s="493" t="s">
        <v>579</v>
      </c>
      <c r="C5" s="491" t="s">
        <v>31</v>
      </c>
      <c r="D5" s="494" t="s">
        <v>579</v>
      </c>
      <c r="E5" s="495" t="s">
        <v>31</v>
      </c>
      <c r="F5" s="494" t="s">
        <v>579</v>
      </c>
      <c r="G5" s="495" t="s">
        <v>31</v>
      </c>
      <c r="H5" s="494" t="s">
        <v>579</v>
      </c>
      <c r="I5" s="491" t="s">
        <v>31</v>
      </c>
      <c r="J5" s="491"/>
      <c r="K5" s="496" t="s">
        <v>579</v>
      </c>
      <c r="L5" s="491" t="s">
        <v>31</v>
      </c>
      <c r="M5" s="494" t="s">
        <v>579</v>
      </c>
      <c r="N5" s="495" t="s">
        <v>31</v>
      </c>
      <c r="O5" s="494" t="s">
        <v>579</v>
      </c>
      <c r="P5" s="495" t="s">
        <v>31</v>
      </c>
      <c r="Q5" s="494" t="s">
        <v>579</v>
      </c>
      <c r="R5" s="491" t="s">
        <v>31</v>
      </c>
    </row>
    <row r="6" spans="1:18" s="490" customFormat="1" ht="16.5" customHeight="1">
      <c r="A6" s="492" t="s">
        <v>580</v>
      </c>
      <c r="B6" s="497"/>
      <c r="C6" s="491" t="s">
        <v>581</v>
      </c>
      <c r="D6" s="498"/>
      <c r="E6" s="495" t="s">
        <v>581</v>
      </c>
      <c r="F6" s="498"/>
      <c r="G6" s="495" t="s">
        <v>581</v>
      </c>
      <c r="H6" s="498"/>
      <c r="I6" s="491" t="s">
        <v>581</v>
      </c>
      <c r="J6" s="491"/>
      <c r="K6" s="483"/>
      <c r="L6" s="491" t="s">
        <v>581</v>
      </c>
      <c r="M6" s="498"/>
      <c r="N6" s="495" t="s">
        <v>581</v>
      </c>
      <c r="O6" s="498"/>
      <c r="P6" s="495" t="s">
        <v>581</v>
      </c>
      <c r="Q6" s="498"/>
      <c r="R6" s="491" t="s">
        <v>581</v>
      </c>
    </row>
    <row r="7" spans="1:18" s="490" customFormat="1" ht="16.5" customHeight="1">
      <c r="A7" s="499" t="s">
        <v>582</v>
      </c>
      <c r="B7" s="500" t="s">
        <v>32</v>
      </c>
      <c r="C7" s="501" t="s">
        <v>583</v>
      </c>
      <c r="D7" s="501" t="s">
        <v>32</v>
      </c>
      <c r="E7" s="501" t="s">
        <v>583</v>
      </c>
      <c r="F7" s="502" t="s">
        <v>32</v>
      </c>
      <c r="G7" s="501" t="s">
        <v>583</v>
      </c>
      <c r="H7" s="502" t="s">
        <v>32</v>
      </c>
      <c r="I7" s="503" t="s">
        <v>583</v>
      </c>
      <c r="J7" s="491"/>
      <c r="K7" s="395" t="s">
        <v>32</v>
      </c>
      <c r="L7" s="503" t="s">
        <v>583</v>
      </c>
      <c r="M7" s="502" t="s">
        <v>32</v>
      </c>
      <c r="N7" s="501" t="s">
        <v>583</v>
      </c>
      <c r="O7" s="502" t="s">
        <v>32</v>
      </c>
      <c r="P7" s="501" t="s">
        <v>583</v>
      </c>
      <c r="Q7" s="502" t="s">
        <v>32</v>
      </c>
      <c r="R7" s="503" t="s">
        <v>583</v>
      </c>
    </row>
    <row r="8" spans="1:18" s="490" customFormat="1" ht="41.25" customHeight="1">
      <c r="A8" s="504">
        <v>2010</v>
      </c>
      <c r="B8" s="491">
        <v>508</v>
      </c>
      <c r="C8" s="505">
        <v>86206</v>
      </c>
      <c r="D8" s="505">
        <v>174</v>
      </c>
      <c r="E8" s="505">
        <v>14447</v>
      </c>
      <c r="F8" s="505">
        <v>77</v>
      </c>
      <c r="G8" s="506">
        <v>7011</v>
      </c>
      <c r="H8" s="505">
        <v>145</v>
      </c>
      <c r="I8" s="505">
        <v>52747</v>
      </c>
      <c r="J8" s="505"/>
      <c r="K8" s="505">
        <v>4</v>
      </c>
      <c r="L8" s="505">
        <v>658</v>
      </c>
      <c r="M8" s="505">
        <v>6</v>
      </c>
      <c r="N8" s="505">
        <v>1467</v>
      </c>
      <c r="O8" s="507">
        <v>3</v>
      </c>
      <c r="P8" s="505">
        <v>1037</v>
      </c>
      <c r="Q8" s="506">
        <v>99</v>
      </c>
      <c r="R8" s="506">
        <v>8839</v>
      </c>
    </row>
    <row r="9" spans="1:18" s="490" customFormat="1" ht="41.25" customHeight="1">
      <c r="A9" s="508">
        <v>2011</v>
      </c>
      <c r="B9" s="491">
        <v>704</v>
      </c>
      <c r="C9" s="505">
        <v>111656</v>
      </c>
      <c r="D9" s="505">
        <v>363</v>
      </c>
      <c r="E9" s="505">
        <v>40384</v>
      </c>
      <c r="F9" s="505">
        <v>102</v>
      </c>
      <c r="G9" s="505">
        <v>11713</v>
      </c>
      <c r="H9" s="505">
        <v>94</v>
      </c>
      <c r="I9" s="505">
        <v>35166</v>
      </c>
      <c r="J9" s="505"/>
      <c r="K9" s="505">
        <v>7</v>
      </c>
      <c r="L9" s="509">
        <v>446</v>
      </c>
      <c r="M9" s="505">
        <v>21</v>
      </c>
      <c r="N9" s="509">
        <v>15948</v>
      </c>
      <c r="O9" s="507">
        <v>2</v>
      </c>
      <c r="P9" s="507">
        <v>154</v>
      </c>
      <c r="Q9" s="507">
        <v>115</v>
      </c>
      <c r="R9" s="506">
        <v>7845</v>
      </c>
    </row>
    <row r="10" spans="1:18" s="490" customFormat="1" ht="41.25" customHeight="1">
      <c r="A10" s="508">
        <v>2012</v>
      </c>
      <c r="B10" s="506">
        <v>537</v>
      </c>
      <c r="C10" s="506">
        <v>94307</v>
      </c>
      <c r="D10" s="506">
        <v>173</v>
      </c>
      <c r="E10" s="506">
        <v>28991</v>
      </c>
      <c r="F10" s="506">
        <v>79</v>
      </c>
      <c r="G10" s="506">
        <v>10873</v>
      </c>
      <c r="H10" s="506">
        <v>126</v>
      </c>
      <c r="I10" s="506">
        <v>37212</v>
      </c>
      <c r="J10" s="506"/>
      <c r="K10" s="506">
        <v>7</v>
      </c>
      <c r="L10" s="510">
        <v>1590</v>
      </c>
      <c r="M10" s="506">
        <v>16</v>
      </c>
      <c r="N10" s="510">
        <v>4257</v>
      </c>
      <c r="O10" s="506">
        <v>5</v>
      </c>
      <c r="P10" s="506">
        <v>505</v>
      </c>
      <c r="Q10" s="506">
        <v>131</v>
      </c>
      <c r="R10" s="506">
        <v>10879</v>
      </c>
    </row>
    <row r="11" spans="1:18" s="490" customFormat="1" ht="41.25" customHeight="1">
      <c r="A11" s="508">
        <v>2013</v>
      </c>
      <c r="B11" s="491">
        <v>455</v>
      </c>
      <c r="C11" s="412">
        <v>80273</v>
      </c>
      <c r="D11" s="412">
        <v>182</v>
      </c>
      <c r="E11" s="412">
        <v>17421</v>
      </c>
      <c r="F11" s="412">
        <v>69</v>
      </c>
      <c r="G11" s="412">
        <v>13466</v>
      </c>
      <c r="H11" s="412">
        <v>68</v>
      </c>
      <c r="I11" s="412">
        <v>22978</v>
      </c>
      <c r="J11" s="505"/>
      <c r="K11" s="412">
        <v>14</v>
      </c>
      <c r="L11" s="412">
        <v>8303</v>
      </c>
      <c r="M11" s="412">
        <v>24</v>
      </c>
      <c r="N11" s="412">
        <v>3864</v>
      </c>
      <c r="O11" s="248">
        <f>SUM(P11:Q11)</f>
        <v>14437</v>
      </c>
      <c r="P11" s="248">
        <f>SUM(Q11:R11)</f>
        <v>14339</v>
      </c>
      <c r="Q11" s="506">
        <v>98</v>
      </c>
      <c r="R11" s="506">
        <v>14241</v>
      </c>
    </row>
    <row r="12" spans="1:18" s="513" customFormat="1" ht="41.25" customHeight="1">
      <c r="A12" s="511">
        <v>2014</v>
      </c>
      <c r="B12" s="413">
        <v>501</v>
      </c>
      <c r="C12" s="413">
        <v>87296.222999999998</v>
      </c>
      <c r="D12" s="413">
        <f>SUM(D13:D19)</f>
        <v>198</v>
      </c>
      <c r="E12" s="413">
        <f t="shared" ref="E12:K12" si="0">SUM(E13:E19)</f>
        <v>17457.882999999998</v>
      </c>
      <c r="F12" s="413">
        <f t="shared" si="0"/>
        <v>64</v>
      </c>
      <c r="G12" s="413">
        <f t="shared" si="0"/>
        <v>13470.57</v>
      </c>
      <c r="H12" s="413">
        <f t="shared" si="0"/>
        <v>81</v>
      </c>
      <c r="I12" s="413">
        <f t="shared" si="0"/>
        <v>28412.92</v>
      </c>
      <c r="J12" s="512"/>
      <c r="K12" s="413">
        <f t="shared" si="0"/>
        <v>6</v>
      </c>
      <c r="L12" s="413">
        <f t="shared" ref="L12" si="1">SUM(L13:L19)</f>
        <v>1011.25</v>
      </c>
      <c r="M12" s="413">
        <f t="shared" ref="M12" si="2">SUM(M13:M19)</f>
        <v>4</v>
      </c>
      <c r="N12" s="413">
        <f t="shared" ref="N12" si="3">SUM(N13:N19)</f>
        <v>14770.6</v>
      </c>
      <c r="O12" s="413">
        <f t="shared" ref="O12" si="4">SUM(O13:O19)</f>
        <v>6</v>
      </c>
      <c r="P12" s="413">
        <f t="shared" ref="P12" si="5">SUM(P13:P19)</f>
        <v>995.08999999999992</v>
      </c>
      <c r="Q12" s="413">
        <f t="shared" ref="Q12" si="6">SUM(Q13:Q19)</f>
        <v>142</v>
      </c>
      <c r="R12" s="413">
        <f t="shared" ref="R12" si="7">SUM(R13:R19)</f>
        <v>11177.910000000002</v>
      </c>
    </row>
    <row r="13" spans="1:18" s="514" customFormat="1" ht="41.25" customHeight="1">
      <c r="A13" s="469" t="s">
        <v>584</v>
      </c>
      <c r="B13" s="412">
        <v>126</v>
      </c>
      <c r="C13" s="412">
        <v>30701.96</v>
      </c>
      <c r="D13" s="412">
        <v>58</v>
      </c>
      <c r="E13" s="412">
        <v>4079.9</v>
      </c>
      <c r="F13" s="412">
        <v>16</v>
      </c>
      <c r="G13" s="412">
        <v>4092.82</v>
      </c>
      <c r="H13" s="412">
        <v>6</v>
      </c>
      <c r="I13" s="412">
        <v>2976.47</v>
      </c>
      <c r="J13" s="412"/>
      <c r="K13" s="412" t="s">
        <v>592</v>
      </c>
      <c r="L13" s="412" t="s">
        <v>592</v>
      </c>
      <c r="M13" s="412">
        <v>3</v>
      </c>
      <c r="N13" s="412">
        <v>14604.34</v>
      </c>
      <c r="O13" s="412">
        <v>6</v>
      </c>
      <c r="P13" s="412">
        <v>984.56</v>
      </c>
      <c r="Q13" s="412">
        <v>37</v>
      </c>
      <c r="R13" s="412">
        <v>3963.87</v>
      </c>
    </row>
    <row r="14" spans="1:18" s="514" customFormat="1" ht="41.25" customHeight="1">
      <c r="A14" s="469" t="s">
        <v>585</v>
      </c>
      <c r="B14" s="412">
        <v>23</v>
      </c>
      <c r="C14" s="412">
        <v>1904.02</v>
      </c>
      <c r="D14" s="412">
        <v>13</v>
      </c>
      <c r="E14" s="412">
        <v>986.84</v>
      </c>
      <c r="F14" s="412">
        <v>4</v>
      </c>
      <c r="G14" s="412">
        <v>197</v>
      </c>
      <c r="H14" s="412" t="s">
        <v>592</v>
      </c>
      <c r="I14" s="412" t="s">
        <v>592</v>
      </c>
      <c r="J14" s="412"/>
      <c r="K14" s="412" t="s">
        <v>592</v>
      </c>
      <c r="L14" s="412" t="s">
        <v>592</v>
      </c>
      <c r="M14" s="412" t="s">
        <v>592</v>
      </c>
      <c r="N14" s="412" t="s">
        <v>592</v>
      </c>
      <c r="O14" s="412" t="s">
        <v>592</v>
      </c>
      <c r="P14" s="412" t="s">
        <v>592</v>
      </c>
      <c r="Q14" s="412">
        <v>6</v>
      </c>
      <c r="R14" s="412">
        <v>720.18</v>
      </c>
    </row>
    <row r="15" spans="1:18" s="514" customFormat="1" ht="41.25" customHeight="1">
      <c r="A15" s="469" t="s">
        <v>586</v>
      </c>
      <c r="B15" s="412">
        <v>50</v>
      </c>
      <c r="C15" s="412">
        <v>11002.805</v>
      </c>
      <c r="D15" s="412">
        <v>29</v>
      </c>
      <c r="E15" s="412">
        <v>2464.6149999999998</v>
      </c>
      <c r="F15" s="412">
        <v>6</v>
      </c>
      <c r="G15" s="412">
        <v>2304.62</v>
      </c>
      <c r="H15" s="412">
        <v>6</v>
      </c>
      <c r="I15" s="412">
        <v>5594.98</v>
      </c>
      <c r="J15" s="412"/>
      <c r="K15" s="412" t="s">
        <v>592</v>
      </c>
      <c r="L15" s="412" t="s">
        <v>592</v>
      </c>
      <c r="M15" s="412">
        <v>1</v>
      </c>
      <c r="N15" s="412">
        <v>166.26</v>
      </c>
      <c r="O15" s="412" t="s">
        <v>592</v>
      </c>
      <c r="P15" s="412" t="s">
        <v>592</v>
      </c>
      <c r="Q15" s="412">
        <v>8</v>
      </c>
      <c r="R15" s="412">
        <v>472.33</v>
      </c>
    </row>
    <row r="16" spans="1:18" s="514" customFormat="1" ht="41.25" customHeight="1">
      <c r="A16" s="469" t="s">
        <v>587</v>
      </c>
      <c r="B16" s="412">
        <v>115</v>
      </c>
      <c r="C16" s="412">
        <v>15763.487999999999</v>
      </c>
      <c r="D16" s="412">
        <v>40</v>
      </c>
      <c r="E16" s="412">
        <v>4636.9480000000003</v>
      </c>
      <c r="F16" s="412">
        <v>22</v>
      </c>
      <c r="G16" s="412">
        <v>3428.21</v>
      </c>
      <c r="H16" s="412">
        <v>24</v>
      </c>
      <c r="I16" s="412">
        <v>4933.92</v>
      </c>
      <c r="J16" s="412"/>
      <c r="K16" s="412">
        <v>3</v>
      </c>
      <c r="L16" s="412">
        <v>504.5</v>
      </c>
      <c r="M16" s="412" t="s">
        <v>592</v>
      </c>
      <c r="N16" s="412">
        <v>0</v>
      </c>
      <c r="O16" s="412">
        <v>0</v>
      </c>
      <c r="P16" s="412">
        <v>10.53</v>
      </c>
      <c r="Q16" s="412">
        <v>26</v>
      </c>
      <c r="R16" s="412">
        <v>2249.38</v>
      </c>
    </row>
    <row r="17" spans="1:18" s="514" customFormat="1" ht="41.25" customHeight="1">
      <c r="A17" s="469" t="s">
        <v>588</v>
      </c>
      <c r="B17" s="412">
        <v>57</v>
      </c>
      <c r="C17" s="412">
        <v>6416.48</v>
      </c>
      <c r="D17" s="412">
        <v>25</v>
      </c>
      <c r="E17" s="412">
        <v>2057.73</v>
      </c>
      <c r="F17" s="412">
        <v>2</v>
      </c>
      <c r="G17" s="412">
        <v>1859.88</v>
      </c>
      <c r="H17" s="412">
        <v>4</v>
      </c>
      <c r="I17" s="412">
        <v>755.44</v>
      </c>
      <c r="J17" s="412"/>
      <c r="K17" s="412">
        <v>1</v>
      </c>
      <c r="L17" s="412">
        <v>12.6</v>
      </c>
      <c r="M17" s="412" t="s">
        <v>592</v>
      </c>
      <c r="N17" s="412" t="s">
        <v>592</v>
      </c>
      <c r="O17" s="412" t="s">
        <v>592</v>
      </c>
      <c r="P17" s="412" t="s">
        <v>592</v>
      </c>
      <c r="Q17" s="412">
        <v>25</v>
      </c>
      <c r="R17" s="412">
        <v>1730.83</v>
      </c>
    </row>
    <row r="18" spans="1:18" s="514" customFormat="1" ht="41.25" customHeight="1">
      <c r="A18" s="469" t="s">
        <v>589</v>
      </c>
      <c r="B18" s="412">
        <v>68</v>
      </c>
      <c r="C18" s="412">
        <v>9557.01</v>
      </c>
      <c r="D18" s="412">
        <v>18</v>
      </c>
      <c r="E18" s="412">
        <v>1792.22</v>
      </c>
      <c r="F18" s="412">
        <v>10</v>
      </c>
      <c r="G18" s="412">
        <v>1465.54</v>
      </c>
      <c r="H18" s="412">
        <v>12</v>
      </c>
      <c r="I18" s="412">
        <v>4657.0600000000004</v>
      </c>
      <c r="J18" s="412"/>
      <c r="K18" s="412">
        <v>2</v>
      </c>
      <c r="L18" s="412">
        <v>494.15</v>
      </c>
      <c r="M18" s="412" t="s">
        <v>592</v>
      </c>
      <c r="N18" s="412" t="s">
        <v>592</v>
      </c>
      <c r="O18" s="412" t="s">
        <v>592</v>
      </c>
      <c r="P18" s="412" t="s">
        <v>592</v>
      </c>
      <c r="Q18" s="412">
        <v>26</v>
      </c>
      <c r="R18" s="412">
        <v>1148.04</v>
      </c>
    </row>
    <row r="19" spans="1:18" s="514" customFormat="1" ht="41.25" customHeight="1" thickBot="1">
      <c r="A19" s="515" t="s">
        <v>590</v>
      </c>
      <c r="B19" s="414">
        <v>62</v>
      </c>
      <c r="C19" s="414">
        <v>11950.46</v>
      </c>
      <c r="D19" s="414">
        <v>15</v>
      </c>
      <c r="E19" s="414">
        <v>1439.63</v>
      </c>
      <c r="F19" s="414">
        <v>4</v>
      </c>
      <c r="G19" s="414">
        <v>122.5</v>
      </c>
      <c r="H19" s="414">
        <v>29</v>
      </c>
      <c r="I19" s="414">
        <v>9495.0499999999993</v>
      </c>
      <c r="J19" s="412"/>
      <c r="K19" s="414" t="s">
        <v>592</v>
      </c>
      <c r="L19" s="414" t="s">
        <v>592</v>
      </c>
      <c r="M19" s="414" t="s">
        <v>592</v>
      </c>
      <c r="N19" s="414" t="s">
        <v>592</v>
      </c>
      <c r="O19" s="414" t="s">
        <v>592</v>
      </c>
      <c r="P19" s="414" t="s">
        <v>592</v>
      </c>
      <c r="Q19" s="414">
        <v>14</v>
      </c>
      <c r="R19" s="414">
        <v>893.28</v>
      </c>
    </row>
    <row r="20" spans="1:18" ht="12" customHeight="1" thickTop="1">
      <c r="A20" s="516" t="s">
        <v>591</v>
      </c>
      <c r="C20" s="518"/>
      <c r="D20" s="518"/>
      <c r="E20" s="488"/>
      <c r="F20" s="488"/>
      <c r="G20" s="519"/>
      <c r="H20" s="519"/>
      <c r="J20" s="517"/>
    </row>
    <row r="23" spans="1:18" ht="18.75" customHeight="1"/>
  </sheetData>
  <mergeCells count="18"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  <mergeCell ref="O4:P4"/>
    <mergeCell ref="Q4:R4"/>
    <mergeCell ref="B4:C4"/>
    <mergeCell ref="D4:E4"/>
    <mergeCell ref="F4:G4"/>
    <mergeCell ref="H4:I4"/>
    <mergeCell ref="K4:L4"/>
    <mergeCell ref="M4:N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70" zoomScaleNormal="70" zoomScaleSheetLayoutView="100" workbookViewId="0">
      <selection activeCell="M12" sqref="M12"/>
    </sheetView>
  </sheetViews>
  <sheetFormatPr defaultRowHeight="14.25"/>
  <cols>
    <col min="1" max="1" width="14.5546875" style="89" customWidth="1"/>
    <col min="2" max="2" width="9.77734375" style="89" customWidth="1"/>
    <col min="3" max="3" width="9.77734375" style="319" customWidth="1"/>
    <col min="4" max="8" width="9.77734375" style="90" customWidth="1"/>
    <col min="9" max="9" width="3.21875" style="91" customWidth="1"/>
    <col min="10" max="10" width="8.44140625" style="89" customWidth="1"/>
    <col min="11" max="11" width="8.44140625" style="319" customWidth="1"/>
    <col min="12" max="17" width="8.44140625" style="90" customWidth="1"/>
    <col min="18" max="16384" width="8.88671875" style="90"/>
  </cols>
  <sheetData>
    <row r="1" spans="1:19" s="286" customFormat="1" ht="45" customHeight="1">
      <c r="A1" s="525" t="s">
        <v>120</v>
      </c>
      <c r="B1" s="525"/>
      <c r="C1" s="525"/>
      <c r="D1" s="525"/>
      <c r="E1" s="525"/>
      <c r="F1" s="525"/>
      <c r="G1" s="525"/>
      <c r="H1" s="525"/>
      <c r="I1" s="94"/>
      <c r="J1" s="525" t="s">
        <v>121</v>
      </c>
      <c r="K1" s="525"/>
      <c r="L1" s="525"/>
      <c r="M1" s="525"/>
      <c r="N1" s="525"/>
      <c r="O1" s="525"/>
      <c r="P1" s="525"/>
      <c r="Q1" s="525"/>
    </row>
    <row r="2" spans="1:19" s="39" customFormat="1" ht="25.5" customHeight="1" thickBot="1">
      <c r="A2" s="95" t="s">
        <v>122</v>
      </c>
      <c r="B2" s="90"/>
      <c r="C2" s="311"/>
      <c r="D2" s="95"/>
      <c r="E2" s="95"/>
      <c r="F2" s="95"/>
      <c r="G2" s="95"/>
      <c r="H2" s="95"/>
      <c r="I2" s="179"/>
      <c r="J2" s="287"/>
      <c r="K2" s="312"/>
      <c r="L2" s="95"/>
      <c r="M2" s="95"/>
      <c r="N2" s="95"/>
      <c r="O2" s="95"/>
      <c r="P2" s="95"/>
      <c r="Q2" s="96" t="s">
        <v>123</v>
      </c>
    </row>
    <row r="3" spans="1:19" s="39" customFormat="1" ht="17.100000000000001" customHeight="1" thickTop="1">
      <c r="A3" s="155" t="s">
        <v>88</v>
      </c>
      <c r="B3" s="313"/>
      <c r="C3" s="314"/>
      <c r="D3" s="538" t="s">
        <v>124</v>
      </c>
      <c r="E3" s="526"/>
      <c r="F3" s="526"/>
      <c r="G3" s="526"/>
      <c r="H3" s="526"/>
      <c r="I3" s="155"/>
      <c r="J3" s="526" t="s">
        <v>125</v>
      </c>
      <c r="K3" s="526"/>
      <c r="L3" s="526"/>
      <c r="M3" s="526"/>
      <c r="N3" s="526"/>
      <c r="O3" s="526"/>
      <c r="P3" s="526"/>
      <c r="Q3" s="526"/>
    </row>
    <row r="4" spans="1:19" s="39" customFormat="1" ht="17.100000000000001" customHeight="1">
      <c r="A4" s="155" t="s">
        <v>93</v>
      </c>
      <c r="B4" s="158" t="s">
        <v>30</v>
      </c>
      <c r="C4" s="158" t="s">
        <v>126</v>
      </c>
      <c r="D4" s="157" t="s">
        <v>127</v>
      </c>
      <c r="E4" s="157" t="s">
        <v>128</v>
      </c>
      <c r="F4" s="157" t="s">
        <v>129</v>
      </c>
      <c r="G4" s="157" t="s">
        <v>130</v>
      </c>
      <c r="H4" s="290" t="s">
        <v>131</v>
      </c>
      <c r="I4" s="155"/>
      <c r="J4" s="535" t="s">
        <v>132</v>
      </c>
      <c r="K4" s="536"/>
      <c r="L4" s="537" t="s">
        <v>133</v>
      </c>
      <c r="M4" s="536"/>
      <c r="N4" s="537" t="s">
        <v>134</v>
      </c>
      <c r="O4" s="536"/>
      <c r="P4" s="537" t="s">
        <v>135</v>
      </c>
      <c r="Q4" s="535"/>
    </row>
    <row r="5" spans="1:19" s="39" customFormat="1" ht="17.100000000000001" customHeight="1">
      <c r="A5" s="155" t="s">
        <v>98</v>
      </c>
      <c r="B5" s="158" t="s">
        <v>136</v>
      </c>
      <c r="C5" s="315"/>
      <c r="D5" s="316"/>
      <c r="E5" s="316"/>
      <c r="F5" s="316"/>
      <c r="G5" s="316"/>
      <c r="H5" s="317"/>
      <c r="I5" s="155"/>
      <c r="J5" s="156" t="s">
        <v>137</v>
      </c>
      <c r="K5" s="157" t="s">
        <v>126</v>
      </c>
      <c r="L5" s="156" t="s">
        <v>137</v>
      </c>
      <c r="M5" s="157" t="s">
        <v>126</v>
      </c>
      <c r="N5" s="156" t="s">
        <v>137</v>
      </c>
      <c r="O5" s="157" t="s">
        <v>126</v>
      </c>
      <c r="P5" s="156" t="s">
        <v>137</v>
      </c>
      <c r="Q5" s="177" t="s">
        <v>126</v>
      </c>
    </row>
    <row r="6" spans="1:19" s="39" customFormat="1" ht="17.100000000000001" customHeight="1">
      <c r="A6" s="181" t="s">
        <v>74</v>
      </c>
      <c r="B6" s="160" t="s">
        <v>32</v>
      </c>
      <c r="C6" s="160" t="s">
        <v>138</v>
      </c>
      <c r="D6" s="160" t="s">
        <v>139</v>
      </c>
      <c r="E6" s="159" t="s">
        <v>140</v>
      </c>
      <c r="F6" s="159" t="s">
        <v>141</v>
      </c>
      <c r="G6" s="159" t="s">
        <v>142</v>
      </c>
      <c r="H6" s="167" t="s">
        <v>143</v>
      </c>
      <c r="I6" s="155"/>
      <c r="J6" s="159" t="s">
        <v>144</v>
      </c>
      <c r="K6" s="159" t="s">
        <v>145</v>
      </c>
      <c r="L6" s="159" t="s">
        <v>144</v>
      </c>
      <c r="M6" s="159" t="s">
        <v>145</v>
      </c>
      <c r="N6" s="159" t="s">
        <v>144</v>
      </c>
      <c r="O6" s="159" t="s">
        <v>145</v>
      </c>
      <c r="P6" s="159" t="s">
        <v>144</v>
      </c>
      <c r="Q6" s="167" t="s">
        <v>145</v>
      </c>
    </row>
    <row r="7" spans="1:19" ht="41.25" customHeight="1">
      <c r="A7" s="97">
        <v>2010</v>
      </c>
      <c r="B7" s="35" t="s">
        <v>110</v>
      </c>
      <c r="C7" s="35" t="s">
        <v>110</v>
      </c>
      <c r="D7" s="35" t="s">
        <v>110</v>
      </c>
      <c r="E7" s="35" t="s">
        <v>110</v>
      </c>
      <c r="F7" s="35" t="s">
        <v>110</v>
      </c>
      <c r="G7" s="35" t="s">
        <v>110</v>
      </c>
      <c r="H7" s="35" t="s">
        <v>110</v>
      </c>
      <c r="I7" s="35"/>
      <c r="J7" s="35" t="s">
        <v>110</v>
      </c>
      <c r="K7" s="35" t="s">
        <v>110</v>
      </c>
      <c r="L7" s="35" t="s">
        <v>110</v>
      </c>
      <c r="M7" s="35" t="s">
        <v>110</v>
      </c>
      <c r="N7" s="35" t="s">
        <v>110</v>
      </c>
      <c r="O7" s="35" t="s">
        <v>110</v>
      </c>
      <c r="P7" s="35" t="s">
        <v>110</v>
      </c>
      <c r="Q7" s="35" t="s">
        <v>110</v>
      </c>
      <c r="R7" s="39"/>
      <c r="S7" s="39"/>
    </row>
    <row r="8" spans="1:19" ht="41.25" customHeight="1">
      <c r="A8" s="97">
        <v>2011</v>
      </c>
      <c r="B8" s="35" t="s">
        <v>110</v>
      </c>
      <c r="C8" s="35" t="s">
        <v>110</v>
      </c>
      <c r="D8" s="35" t="s">
        <v>110</v>
      </c>
      <c r="E8" s="35" t="s">
        <v>110</v>
      </c>
      <c r="F8" s="35" t="s">
        <v>110</v>
      </c>
      <c r="G8" s="35" t="s">
        <v>110</v>
      </c>
      <c r="H8" s="35" t="s">
        <v>110</v>
      </c>
      <c r="I8" s="35"/>
      <c r="J8" s="35" t="s">
        <v>110</v>
      </c>
      <c r="K8" s="35" t="s">
        <v>110</v>
      </c>
      <c r="L8" s="35" t="s">
        <v>110</v>
      </c>
      <c r="M8" s="35" t="s">
        <v>110</v>
      </c>
      <c r="N8" s="35" t="s">
        <v>110</v>
      </c>
      <c r="O8" s="35" t="s">
        <v>110</v>
      </c>
      <c r="P8" s="35" t="s">
        <v>110</v>
      </c>
      <c r="Q8" s="35" t="s">
        <v>110</v>
      </c>
      <c r="R8" s="39"/>
      <c r="S8" s="39"/>
    </row>
    <row r="9" spans="1:19" ht="41.25" customHeight="1">
      <c r="A9" s="97">
        <v>2012</v>
      </c>
      <c r="B9" s="35">
        <v>1</v>
      </c>
      <c r="C9" s="35">
        <v>89</v>
      </c>
      <c r="D9" s="35" t="s">
        <v>110</v>
      </c>
      <c r="E9" s="35" t="s">
        <v>110</v>
      </c>
      <c r="F9" s="35">
        <v>89</v>
      </c>
      <c r="G9" s="35" t="s">
        <v>110</v>
      </c>
      <c r="H9" s="35" t="s">
        <v>110</v>
      </c>
      <c r="I9" s="35"/>
      <c r="J9" s="35" t="s">
        <v>110</v>
      </c>
      <c r="K9" s="35" t="s">
        <v>110</v>
      </c>
      <c r="L9" s="35" t="s">
        <v>110</v>
      </c>
      <c r="M9" s="35" t="s">
        <v>110</v>
      </c>
      <c r="N9" s="35">
        <v>1</v>
      </c>
      <c r="O9" s="35">
        <v>89</v>
      </c>
      <c r="P9" s="35" t="s">
        <v>110</v>
      </c>
      <c r="Q9" s="35" t="s">
        <v>110</v>
      </c>
      <c r="R9" s="39"/>
      <c r="S9" s="39"/>
    </row>
    <row r="10" spans="1:19" ht="41.25" customHeight="1">
      <c r="A10" s="97">
        <v>2013</v>
      </c>
      <c r="B10" s="35" t="s">
        <v>110</v>
      </c>
      <c r="C10" s="35" t="s">
        <v>110</v>
      </c>
      <c r="D10" s="35" t="s">
        <v>110</v>
      </c>
      <c r="E10" s="35" t="s">
        <v>110</v>
      </c>
      <c r="F10" s="35" t="s">
        <v>110</v>
      </c>
      <c r="G10" s="35" t="s">
        <v>110</v>
      </c>
      <c r="H10" s="35" t="s">
        <v>110</v>
      </c>
      <c r="I10" s="35"/>
      <c r="J10" s="35" t="s">
        <v>110</v>
      </c>
      <c r="K10" s="35" t="s">
        <v>110</v>
      </c>
      <c r="L10" s="35" t="s">
        <v>110</v>
      </c>
      <c r="M10" s="35" t="s">
        <v>110</v>
      </c>
      <c r="N10" s="35" t="s">
        <v>110</v>
      </c>
      <c r="O10" s="35" t="s">
        <v>110</v>
      </c>
      <c r="P10" s="35" t="s">
        <v>110</v>
      </c>
      <c r="Q10" s="35" t="s">
        <v>110</v>
      </c>
      <c r="R10" s="39"/>
      <c r="S10" s="39"/>
    </row>
    <row r="11" spans="1:19" s="318" customFormat="1" ht="41.25" customHeight="1">
      <c r="A11" s="183">
        <v>2014</v>
      </c>
      <c r="B11" s="36" t="s">
        <v>523</v>
      </c>
      <c r="C11" s="36" t="s">
        <v>523</v>
      </c>
      <c r="D11" s="36" t="s">
        <v>523</v>
      </c>
      <c r="E11" s="36" t="s">
        <v>523</v>
      </c>
      <c r="F11" s="36" t="s">
        <v>523</v>
      </c>
      <c r="G11" s="36" t="s">
        <v>523</v>
      </c>
      <c r="H11" s="36" t="s">
        <v>523</v>
      </c>
      <c r="I11" s="36"/>
      <c r="J11" s="36" t="s">
        <v>523</v>
      </c>
      <c r="K11" s="36" t="s">
        <v>523</v>
      </c>
      <c r="L11" s="36" t="s">
        <v>523</v>
      </c>
      <c r="M11" s="36" t="s">
        <v>523</v>
      </c>
      <c r="N11" s="36" t="s">
        <v>523</v>
      </c>
      <c r="O11" s="36" t="s">
        <v>523</v>
      </c>
      <c r="P11" s="36" t="s">
        <v>523</v>
      </c>
      <c r="Q11" s="36" t="s">
        <v>523</v>
      </c>
      <c r="R11" s="300"/>
      <c r="S11" s="300"/>
    </row>
    <row r="12" spans="1:19" ht="41.25" customHeight="1">
      <c r="A12" s="184" t="s">
        <v>111</v>
      </c>
      <c r="B12" s="35" t="s">
        <v>523</v>
      </c>
      <c r="C12" s="35" t="s">
        <v>523</v>
      </c>
      <c r="D12" s="35" t="s">
        <v>523</v>
      </c>
      <c r="E12" s="35" t="s">
        <v>523</v>
      </c>
      <c r="F12" s="35" t="s">
        <v>523</v>
      </c>
      <c r="G12" s="35" t="s">
        <v>523</v>
      </c>
      <c r="H12" s="35" t="s">
        <v>523</v>
      </c>
      <c r="I12" s="35"/>
      <c r="J12" s="35" t="s">
        <v>523</v>
      </c>
      <c r="K12" s="35" t="s">
        <v>523</v>
      </c>
      <c r="L12" s="35" t="s">
        <v>523</v>
      </c>
      <c r="M12" s="35" t="s">
        <v>523</v>
      </c>
      <c r="N12" s="35" t="s">
        <v>523</v>
      </c>
      <c r="O12" s="35" t="s">
        <v>523</v>
      </c>
      <c r="P12" s="35" t="s">
        <v>523</v>
      </c>
      <c r="Q12" s="35" t="s">
        <v>523</v>
      </c>
      <c r="R12" s="39"/>
      <c r="S12" s="39"/>
    </row>
    <row r="13" spans="1:19" ht="41.25" customHeight="1">
      <c r="A13" s="184" t="s">
        <v>112</v>
      </c>
      <c r="B13" s="35" t="s">
        <v>523</v>
      </c>
      <c r="C13" s="35" t="s">
        <v>523</v>
      </c>
      <c r="D13" s="35" t="s">
        <v>523</v>
      </c>
      <c r="E13" s="35" t="s">
        <v>523</v>
      </c>
      <c r="F13" s="35" t="s">
        <v>523</v>
      </c>
      <c r="G13" s="35" t="s">
        <v>523</v>
      </c>
      <c r="H13" s="35" t="s">
        <v>523</v>
      </c>
      <c r="I13" s="35"/>
      <c r="J13" s="35" t="s">
        <v>523</v>
      </c>
      <c r="K13" s="35" t="s">
        <v>523</v>
      </c>
      <c r="L13" s="35" t="s">
        <v>523</v>
      </c>
      <c r="M13" s="35" t="s">
        <v>523</v>
      </c>
      <c r="N13" s="35" t="s">
        <v>523</v>
      </c>
      <c r="O13" s="35" t="s">
        <v>523</v>
      </c>
      <c r="P13" s="35" t="s">
        <v>523</v>
      </c>
      <c r="Q13" s="35" t="s">
        <v>523</v>
      </c>
      <c r="R13" s="39"/>
      <c r="S13" s="39"/>
    </row>
    <row r="14" spans="1:19" ht="41.25" customHeight="1">
      <c r="A14" s="184" t="s">
        <v>113</v>
      </c>
      <c r="B14" s="35" t="s">
        <v>523</v>
      </c>
      <c r="C14" s="35" t="s">
        <v>523</v>
      </c>
      <c r="D14" s="35" t="s">
        <v>523</v>
      </c>
      <c r="E14" s="35" t="s">
        <v>523</v>
      </c>
      <c r="F14" s="35" t="s">
        <v>523</v>
      </c>
      <c r="G14" s="35" t="s">
        <v>523</v>
      </c>
      <c r="H14" s="35" t="s">
        <v>523</v>
      </c>
      <c r="I14" s="35"/>
      <c r="J14" s="35" t="s">
        <v>523</v>
      </c>
      <c r="K14" s="35" t="s">
        <v>523</v>
      </c>
      <c r="L14" s="35" t="s">
        <v>523</v>
      </c>
      <c r="M14" s="35" t="s">
        <v>523</v>
      </c>
      <c r="N14" s="35" t="s">
        <v>523</v>
      </c>
      <c r="O14" s="35" t="s">
        <v>523</v>
      </c>
      <c r="P14" s="35" t="s">
        <v>523</v>
      </c>
      <c r="Q14" s="35" t="s">
        <v>523</v>
      </c>
      <c r="R14" s="39"/>
      <c r="S14" s="39"/>
    </row>
    <row r="15" spans="1:19" ht="41.25" customHeight="1">
      <c r="A15" s="184" t="s">
        <v>114</v>
      </c>
      <c r="B15" s="35" t="s">
        <v>523</v>
      </c>
      <c r="C15" s="35" t="s">
        <v>523</v>
      </c>
      <c r="D15" s="35" t="s">
        <v>523</v>
      </c>
      <c r="E15" s="35" t="s">
        <v>523</v>
      </c>
      <c r="F15" s="35" t="s">
        <v>523</v>
      </c>
      <c r="G15" s="35" t="s">
        <v>523</v>
      </c>
      <c r="H15" s="35" t="s">
        <v>523</v>
      </c>
      <c r="I15" s="35"/>
      <c r="J15" s="35" t="s">
        <v>523</v>
      </c>
      <c r="K15" s="35" t="s">
        <v>523</v>
      </c>
      <c r="L15" s="35" t="s">
        <v>523</v>
      </c>
      <c r="M15" s="35" t="s">
        <v>523</v>
      </c>
      <c r="N15" s="35" t="s">
        <v>523</v>
      </c>
      <c r="O15" s="35" t="s">
        <v>523</v>
      </c>
      <c r="P15" s="35" t="s">
        <v>523</v>
      </c>
      <c r="Q15" s="35" t="s">
        <v>523</v>
      </c>
      <c r="R15" s="39"/>
      <c r="S15" s="39"/>
    </row>
    <row r="16" spans="1:19" ht="41.25" customHeight="1">
      <c r="A16" s="184" t="s">
        <v>115</v>
      </c>
      <c r="B16" s="35" t="s">
        <v>523</v>
      </c>
      <c r="C16" s="35" t="s">
        <v>523</v>
      </c>
      <c r="D16" s="35" t="s">
        <v>523</v>
      </c>
      <c r="E16" s="35" t="s">
        <v>523</v>
      </c>
      <c r="F16" s="35" t="s">
        <v>523</v>
      </c>
      <c r="G16" s="35" t="s">
        <v>523</v>
      </c>
      <c r="H16" s="35" t="s">
        <v>523</v>
      </c>
      <c r="I16" s="35"/>
      <c r="J16" s="35" t="s">
        <v>523</v>
      </c>
      <c r="K16" s="35" t="s">
        <v>523</v>
      </c>
      <c r="L16" s="35" t="s">
        <v>523</v>
      </c>
      <c r="M16" s="35" t="s">
        <v>523</v>
      </c>
      <c r="N16" s="35" t="s">
        <v>523</v>
      </c>
      <c r="O16" s="35" t="s">
        <v>523</v>
      </c>
      <c r="P16" s="35" t="s">
        <v>523</v>
      </c>
      <c r="Q16" s="35" t="s">
        <v>523</v>
      </c>
      <c r="R16" s="39"/>
      <c r="S16" s="39"/>
    </row>
    <row r="17" spans="1:19" ht="41.25" customHeight="1">
      <c r="A17" s="184" t="s">
        <v>116</v>
      </c>
      <c r="B17" s="35" t="s">
        <v>523</v>
      </c>
      <c r="C17" s="35" t="s">
        <v>523</v>
      </c>
      <c r="D17" s="35" t="s">
        <v>523</v>
      </c>
      <c r="E17" s="35" t="s">
        <v>523</v>
      </c>
      <c r="F17" s="35" t="s">
        <v>523</v>
      </c>
      <c r="G17" s="35" t="s">
        <v>523</v>
      </c>
      <c r="H17" s="35" t="s">
        <v>523</v>
      </c>
      <c r="I17" s="35"/>
      <c r="J17" s="35" t="s">
        <v>523</v>
      </c>
      <c r="K17" s="35" t="s">
        <v>523</v>
      </c>
      <c r="L17" s="35" t="s">
        <v>523</v>
      </c>
      <c r="M17" s="35" t="s">
        <v>523</v>
      </c>
      <c r="N17" s="35" t="s">
        <v>523</v>
      </c>
      <c r="O17" s="35" t="s">
        <v>523</v>
      </c>
      <c r="P17" s="35" t="s">
        <v>523</v>
      </c>
      <c r="Q17" s="35" t="s">
        <v>523</v>
      </c>
      <c r="R17" s="39"/>
      <c r="S17" s="39"/>
    </row>
    <row r="18" spans="1:19" ht="41.25" customHeight="1" thickBot="1">
      <c r="A18" s="302" t="s">
        <v>117</v>
      </c>
      <c r="B18" s="303">
        <v>0</v>
      </c>
      <c r="C18" s="303">
        <v>0</v>
      </c>
      <c r="D18" s="303">
        <v>0</v>
      </c>
      <c r="E18" s="303">
        <v>0</v>
      </c>
      <c r="F18" s="303">
        <v>0</v>
      </c>
      <c r="G18" s="303">
        <v>0</v>
      </c>
      <c r="H18" s="303">
        <v>0</v>
      </c>
      <c r="I18" s="35"/>
      <c r="J18" s="303">
        <v>0</v>
      </c>
      <c r="K18" s="303">
        <v>0</v>
      </c>
      <c r="L18" s="303">
        <v>0</v>
      </c>
      <c r="M18" s="303">
        <v>0</v>
      </c>
      <c r="N18" s="303">
        <v>0</v>
      </c>
      <c r="O18" s="303">
        <v>0</v>
      </c>
      <c r="P18" s="303">
        <v>0</v>
      </c>
      <c r="Q18" s="303">
        <v>0</v>
      </c>
      <c r="R18" s="39"/>
      <c r="S18" s="39"/>
    </row>
    <row r="19" spans="1:19" ht="12" customHeight="1" thickTop="1">
      <c r="A19" s="304" t="s">
        <v>118</v>
      </c>
      <c r="C19" s="305"/>
      <c r="D19" s="305"/>
      <c r="E19" s="179"/>
      <c r="F19" s="179"/>
      <c r="G19" s="15"/>
      <c r="H19" s="15"/>
      <c r="I19" s="90"/>
      <c r="K19" s="90"/>
    </row>
  </sheetData>
  <customSheetViews>
    <customSheetView guid="{FD9EB1CF-48FA-11D9-B3E6-0000B4A88D0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fitToPage="1" showRuler="0">
      <pane xSplit="1" ySplit="7.2045454545454541" topLeftCell="L16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C9" activePane="bottomRight" state="frozen"/>
      <selection pane="bottomRight" activeCell="I11" sqref="I11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fitToPage="1" showRuler="0">
      <pane ySplit="7" topLeftCell="A14" activePane="bottomLeft" state="frozen"/>
      <selection pane="bottomLeft" activeCell="D14" sqref="D14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fitToPage="1" view="pageBreakPreview" showRuler="0">
      <pane xSplit="1" ySplit="6" topLeftCell="B7" activePane="bottomRight" state="frozen"/>
      <selection pane="bottomRight" activeCell="Q11" sqref="Q11"/>
      <pageMargins left="0.39370078740157483" right="0.39370078740157483" top="0.59055118110236227" bottom="0.49" header="0.39370078740157483" footer="0.19685039370078741"/>
      <printOptions horizontalCentered="1"/>
      <pageSetup paperSize="12" scale="7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fitToPage="1" showRuler="0">
      <pane xSplit="1" ySplit="8" topLeftCell="B9" activePane="bottomRight" state="frozen"/>
      <selection pane="bottomRight" activeCell="A14" sqref="A14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fitToPage="1" showRuler="0">
      <pane xSplit="1" ySplit="7.4333333333333336" topLeftCell="H13" activePane="bottomRight" state="frozen"/>
      <selection pane="bottomRight" activeCell="D13" sqref="D13:S13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fitToPage="1" showRuler="0">
      <pane xSplit="1" ySplit="7" topLeftCell="B12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fitToPage="1" view="pageBreakPreview" showRuler="0">
      <pane xSplit="1" ySplit="6" topLeftCell="B7" activePane="bottomRight" state="frozen"/>
      <selection pane="bottomRight" activeCell="D9" sqref="D9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fitToPage="1" view="pageBreakPreview" showRuler="0">
      <pane xSplit="1" ySplit="6" topLeftCell="H7" activePane="bottomRight" state="frozen"/>
      <selection pane="bottomRight" activeCell="P18" sqref="P18"/>
      <pageMargins left="0.39370078740157483" right="0.39370078740157483" top="0.59055118110236227" bottom="0.49" header="0.39370078740157483" footer="0.19685039370078741"/>
      <printOptions horizontalCentered="1"/>
      <pageSetup paperSize="12" scale="91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8">
    <mergeCell ref="A1:H1"/>
    <mergeCell ref="J1:Q1"/>
    <mergeCell ref="J3:Q3"/>
    <mergeCell ref="J4:K4"/>
    <mergeCell ref="L4:M4"/>
    <mergeCell ref="D3:H3"/>
    <mergeCell ref="N4:O4"/>
    <mergeCell ref="P4:Q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zoomScaleSheetLayoutView="100" workbookViewId="0">
      <selection activeCell="B11" activeCellId="2" sqref="B11:E11 G11:L11 B11"/>
    </sheetView>
  </sheetViews>
  <sheetFormatPr defaultRowHeight="13.5"/>
  <cols>
    <col min="1" max="1" width="14.5546875" style="17" customWidth="1"/>
    <col min="2" max="3" width="16.33203125" style="17" customWidth="1"/>
    <col min="4" max="5" width="16.33203125" style="16" customWidth="1"/>
    <col min="6" max="6" width="2.6640625" style="16" customWidth="1"/>
    <col min="7" max="10" width="11.44140625" style="16" customWidth="1"/>
    <col min="11" max="12" width="11.44140625" style="58" customWidth="1"/>
    <col min="13" max="20" width="8.88671875" style="16"/>
    <col min="21" max="21" width="3.21875" style="16" customWidth="1"/>
    <col min="22" max="37" width="8.88671875" style="16"/>
    <col min="38" max="38" width="2.5546875" style="16" customWidth="1"/>
    <col min="39" max="16384" width="8.88671875" style="16"/>
  </cols>
  <sheetData>
    <row r="1" spans="1:14" s="48" customFormat="1" ht="45" customHeight="1">
      <c r="A1" s="539" t="s">
        <v>146</v>
      </c>
      <c r="B1" s="539"/>
      <c r="C1" s="539"/>
      <c r="D1" s="539"/>
      <c r="E1" s="539"/>
      <c r="F1" s="31"/>
      <c r="G1" s="540" t="s">
        <v>147</v>
      </c>
      <c r="H1" s="540"/>
      <c r="I1" s="540"/>
      <c r="J1" s="540"/>
      <c r="K1" s="540"/>
      <c r="L1" s="540"/>
    </row>
    <row r="2" spans="1:14" s="48" customFormat="1" ht="25.5" customHeight="1" thickBot="1">
      <c r="A2" s="2" t="s">
        <v>73</v>
      </c>
      <c r="B2" s="3"/>
      <c r="C2" s="3"/>
      <c r="D2" s="2"/>
      <c r="E2" s="2"/>
      <c r="F2" s="4"/>
      <c r="G2" s="2"/>
      <c r="H2" s="2"/>
      <c r="I2" s="2"/>
      <c r="J2" s="2"/>
      <c r="K2" s="52"/>
      <c r="L2" s="5" t="s">
        <v>148</v>
      </c>
    </row>
    <row r="3" spans="1:14" s="48" customFormat="1" ht="17.100000000000001" customHeight="1" thickTop="1">
      <c r="A3" s="19" t="s">
        <v>88</v>
      </c>
      <c r="B3" s="545" t="s">
        <v>149</v>
      </c>
      <c r="C3" s="546"/>
      <c r="D3" s="19" t="s">
        <v>150</v>
      </c>
      <c r="E3" s="19"/>
      <c r="F3" s="19"/>
      <c r="G3" s="548" t="s">
        <v>151</v>
      </c>
      <c r="H3" s="548"/>
      <c r="I3" s="548"/>
      <c r="J3" s="548"/>
      <c r="K3" s="548"/>
      <c r="L3" s="548"/>
    </row>
    <row r="4" spans="1:14" s="48" customFormat="1" ht="17.100000000000001" customHeight="1">
      <c r="A4" s="19" t="s">
        <v>93</v>
      </c>
      <c r="B4" s="541" t="s">
        <v>26</v>
      </c>
      <c r="C4" s="547"/>
      <c r="D4" s="541" t="s">
        <v>152</v>
      </c>
      <c r="E4" s="542"/>
      <c r="F4" s="19"/>
      <c r="G4" s="544" t="s">
        <v>153</v>
      </c>
      <c r="H4" s="549"/>
      <c r="I4" s="543" t="s">
        <v>154</v>
      </c>
      <c r="J4" s="549"/>
      <c r="K4" s="543" t="s">
        <v>155</v>
      </c>
      <c r="L4" s="544"/>
    </row>
    <row r="5" spans="1:14" s="48" customFormat="1" ht="17.100000000000001" customHeight="1">
      <c r="A5" s="19" t="s">
        <v>98</v>
      </c>
      <c r="B5" s="25" t="s">
        <v>156</v>
      </c>
      <c r="C5" s="20" t="s">
        <v>157</v>
      </c>
      <c r="D5" s="25" t="s">
        <v>33</v>
      </c>
      <c r="E5" s="19" t="s">
        <v>34</v>
      </c>
      <c r="F5" s="19"/>
      <c r="G5" s="20" t="s">
        <v>33</v>
      </c>
      <c r="H5" s="20" t="s">
        <v>34</v>
      </c>
      <c r="I5" s="25" t="s">
        <v>33</v>
      </c>
      <c r="J5" s="25" t="s">
        <v>34</v>
      </c>
      <c r="K5" s="23" t="s">
        <v>33</v>
      </c>
      <c r="L5" s="24" t="s">
        <v>34</v>
      </c>
    </row>
    <row r="6" spans="1:14" s="48" customFormat="1" ht="17.100000000000001" customHeight="1">
      <c r="A6" s="34" t="s">
        <v>74</v>
      </c>
      <c r="B6" s="29" t="s">
        <v>158</v>
      </c>
      <c r="C6" s="30" t="s">
        <v>159</v>
      </c>
      <c r="D6" s="29" t="s">
        <v>158</v>
      </c>
      <c r="E6" s="27" t="s">
        <v>159</v>
      </c>
      <c r="F6" s="19"/>
      <c r="G6" s="29" t="s">
        <v>158</v>
      </c>
      <c r="H6" s="30" t="s">
        <v>159</v>
      </c>
      <c r="I6" s="29" t="s">
        <v>158</v>
      </c>
      <c r="J6" s="30" t="s">
        <v>159</v>
      </c>
      <c r="K6" s="29" t="s">
        <v>158</v>
      </c>
      <c r="L6" s="27" t="s">
        <v>159</v>
      </c>
    </row>
    <row r="7" spans="1:14" s="4" customFormat="1" ht="41.25" customHeight="1">
      <c r="A7" s="20">
        <v>2010</v>
      </c>
      <c r="B7" s="145" t="s">
        <v>76</v>
      </c>
      <c r="C7" s="145" t="s">
        <v>76</v>
      </c>
      <c r="D7" s="145" t="s">
        <v>76</v>
      </c>
      <c r="E7" s="145" t="s">
        <v>76</v>
      </c>
      <c r="F7" s="146"/>
      <c r="G7" s="145" t="s">
        <v>76</v>
      </c>
      <c r="H7" s="145" t="s">
        <v>76</v>
      </c>
      <c r="I7" s="145" t="s">
        <v>76</v>
      </c>
      <c r="J7" s="145" t="s">
        <v>76</v>
      </c>
      <c r="K7" s="145" t="s">
        <v>76</v>
      </c>
      <c r="L7" s="145" t="s">
        <v>76</v>
      </c>
    </row>
    <row r="8" spans="1:14" s="4" customFormat="1" ht="41.25" customHeight="1">
      <c r="A8" s="20">
        <v>2011</v>
      </c>
      <c r="B8" s="145" t="s">
        <v>76</v>
      </c>
      <c r="C8" s="145" t="s">
        <v>76</v>
      </c>
      <c r="D8" s="145" t="s">
        <v>76</v>
      </c>
      <c r="E8" s="145" t="s">
        <v>76</v>
      </c>
      <c r="F8" s="146"/>
      <c r="G8" s="145" t="s">
        <v>76</v>
      </c>
      <c r="H8" s="145" t="s">
        <v>76</v>
      </c>
      <c r="I8" s="145" t="s">
        <v>76</v>
      </c>
      <c r="J8" s="145" t="s">
        <v>76</v>
      </c>
      <c r="K8" s="145" t="s">
        <v>76</v>
      </c>
      <c r="L8" s="145" t="s">
        <v>76</v>
      </c>
    </row>
    <row r="9" spans="1:14" s="4" customFormat="1" ht="41.25" customHeight="1">
      <c r="A9" s="20">
        <v>2012</v>
      </c>
      <c r="B9" s="145" t="s">
        <v>76</v>
      </c>
      <c r="C9" s="145" t="s">
        <v>76</v>
      </c>
      <c r="D9" s="145" t="s">
        <v>76</v>
      </c>
      <c r="E9" s="145" t="s">
        <v>76</v>
      </c>
      <c r="F9" s="146"/>
      <c r="G9" s="145" t="s">
        <v>76</v>
      </c>
      <c r="H9" s="145" t="s">
        <v>76</v>
      </c>
      <c r="I9" s="145" t="s">
        <v>76</v>
      </c>
      <c r="J9" s="145" t="s">
        <v>76</v>
      </c>
      <c r="K9" s="145" t="s">
        <v>76</v>
      </c>
      <c r="L9" s="145" t="s">
        <v>76</v>
      </c>
    </row>
    <row r="10" spans="1:14" s="4" customFormat="1" ht="41.25" customHeight="1">
      <c r="A10" s="20">
        <v>2013</v>
      </c>
      <c r="B10" s="145" t="s">
        <v>76</v>
      </c>
      <c r="C10" s="145" t="s">
        <v>76</v>
      </c>
      <c r="D10" s="145" t="s">
        <v>76</v>
      </c>
      <c r="E10" s="145" t="s">
        <v>76</v>
      </c>
      <c r="F10" s="146"/>
      <c r="G10" s="145" t="s">
        <v>76</v>
      </c>
      <c r="H10" s="145" t="s">
        <v>76</v>
      </c>
      <c r="I10" s="145" t="s">
        <v>76</v>
      </c>
      <c r="J10" s="145" t="s">
        <v>76</v>
      </c>
      <c r="K10" s="145" t="s">
        <v>76</v>
      </c>
      <c r="L10" s="145" t="s">
        <v>76</v>
      </c>
    </row>
    <row r="11" spans="1:14" s="4" customFormat="1" ht="41.25" customHeight="1">
      <c r="A11" s="37">
        <v>2014</v>
      </c>
      <c r="B11" s="145" t="s">
        <v>524</v>
      </c>
      <c r="C11" s="145" t="s">
        <v>524</v>
      </c>
      <c r="D11" s="145" t="s">
        <v>524</v>
      </c>
      <c r="E11" s="145" t="s">
        <v>524</v>
      </c>
      <c r="F11" s="146"/>
      <c r="G11" s="145" t="s">
        <v>524</v>
      </c>
      <c r="H11" s="145" t="s">
        <v>524</v>
      </c>
      <c r="I11" s="145" t="s">
        <v>524</v>
      </c>
      <c r="J11" s="145" t="s">
        <v>524</v>
      </c>
      <c r="K11" s="145" t="s">
        <v>524</v>
      </c>
      <c r="L11" s="145" t="s">
        <v>524</v>
      </c>
    </row>
    <row r="12" spans="1:14" s="4" customFormat="1" ht="41.25" customHeight="1">
      <c r="A12" s="38" t="s">
        <v>160</v>
      </c>
      <c r="B12" s="145" t="s">
        <v>76</v>
      </c>
      <c r="C12" s="145" t="s">
        <v>76</v>
      </c>
      <c r="D12" s="145" t="s">
        <v>76</v>
      </c>
      <c r="E12" s="145" t="s">
        <v>76</v>
      </c>
      <c r="F12" s="146"/>
      <c r="G12" s="145" t="s">
        <v>76</v>
      </c>
      <c r="H12" s="145" t="s">
        <v>76</v>
      </c>
      <c r="I12" s="145" t="s">
        <v>76</v>
      </c>
      <c r="J12" s="145" t="s">
        <v>76</v>
      </c>
      <c r="K12" s="145" t="s">
        <v>76</v>
      </c>
      <c r="L12" s="145" t="s">
        <v>76</v>
      </c>
    </row>
    <row r="13" spans="1:14" s="4" customFormat="1" ht="41.25" customHeight="1">
      <c r="A13" s="38" t="s">
        <v>161</v>
      </c>
      <c r="B13" s="145" t="s">
        <v>76</v>
      </c>
      <c r="C13" s="145" t="s">
        <v>76</v>
      </c>
      <c r="D13" s="145" t="s">
        <v>76</v>
      </c>
      <c r="E13" s="145" t="s">
        <v>76</v>
      </c>
      <c r="F13" s="146"/>
      <c r="G13" s="145" t="s">
        <v>76</v>
      </c>
      <c r="H13" s="145" t="s">
        <v>76</v>
      </c>
      <c r="I13" s="145" t="s">
        <v>76</v>
      </c>
      <c r="J13" s="145" t="s">
        <v>76</v>
      </c>
      <c r="K13" s="145" t="s">
        <v>76</v>
      </c>
      <c r="L13" s="145" t="s">
        <v>76</v>
      </c>
    </row>
    <row r="14" spans="1:14" s="11" customFormat="1" ht="41.25" customHeight="1">
      <c r="A14" s="38" t="s">
        <v>162</v>
      </c>
      <c r="B14" s="145" t="s">
        <v>76</v>
      </c>
      <c r="C14" s="145" t="s">
        <v>76</v>
      </c>
      <c r="D14" s="145" t="s">
        <v>76</v>
      </c>
      <c r="E14" s="145" t="s">
        <v>76</v>
      </c>
      <c r="F14" s="146"/>
      <c r="G14" s="145" t="s">
        <v>76</v>
      </c>
      <c r="H14" s="145" t="s">
        <v>76</v>
      </c>
      <c r="I14" s="145" t="s">
        <v>76</v>
      </c>
      <c r="J14" s="145" t="s">
        <v>76</v>
      </c>
      <c r="K14" s="145" t="s">
        <v>76</v>
      </c>
      <c r="L14" s="145" t="s">
        <v>76</v>
      </c>
    </row>
    <row r="15" spans="1:14" ht="41.25" customHeight="1">
      <c r="A15" s="38" t="s">
        <v>163</v>
      </c>
      <c r="B15" s="145" t="s">
        <v>76</v>
      </c>
      <c r="C15" s="145" t="s">
        <v>76</v>
      </c>
      <c r="D15" s="145" t="s">
        <v>76</v>
      </c>
      <c r="E15" s="145" t="s">
        <v>76</v>
      </c>
      <c r="F15" s="146"/>
      <c r="G15" s="145" t="s">
        <v>76</v>
      </c>
      <c r="H15" s="145" t="s">
        <v>76</v>
      </c>
      <c r="I15" s="145" t="s">
        <v>76</v>
      </c>
      <c r="J15" s="145" t="s">
        <v>76</v>
      </c>
      <c r="K15" s="145" t="s">
        <v>76</v>
      </c>
      <c r="L15" s="145" t="s">
        <v>76</v>
      </c>
      <c r="M15" s="4"/>
      <c r="N15" s="4"/>
    </row>
    <row r="16" spans="1:14" ht="41.25" customHeight="1">
      <c r="A16" s="38" t="s">
        <v>164</v>
      </c>
      <c r="B16" s="145" t="s">
        <v>76</v>
      </c>
      <c r="C16" s="145" t="s">
        <v>76</v>
      </c>
      <c r="D16" s="145" t="s">
        <v>76</v>
      </c>
      <c r="E16" s="145" t="s">
        <v>76</v>
      </c>
      <c r="F16" s="146"/>
      <c r="G16" s="145" t="s">
        <v>76</v>
      </c>
      <c r="H16" s="145" t="s">
        <v>76</v>
      </c>
      <c r="I16" s="145" t="s">
        <v>76</v>
      </c>
      <c r="J16" s="145" t="s">
        <v>76</v>
      </c>
      <c r="K16" s="145" t="s">
        <v>76</v>
      </c>
      <c r="L16" s="145" t="s">
        <v>76</v>
      </c>
      <c r="M16" s="4"/>
      <c r="N16" s="4"/>
    </row>
    <row r="17" spans="1:14" ht="41.25" customHeight="1">
      <c r="A17" s="38" t="s">
        <v>165</v>
      </c>
      <c r="B17" s="145" t="s">
        <v>76</v>
      </c>
      <c r="C17" s="145" t="s">
        <v>76</v>
      </c>
      <c r="D17" s="145" t="s">
        <v>76</v>
      </c>
      <c r="E17" s="145" t="s">
        <v>76</v>
      </c>
      <c r="F17" s="146"/>
      <c r="G17" s="145" t="s">
        <v>76</v>
      </c>
      <c r="H17" s="145" t="s">
        <v>76</v>
      </c>
      <c r="I17" s="145" t="s">
        <v>76</v>
      </c>
      <c r="J17" s="145" t="s">
        <v>76</v>
      </c>
      <c r="K17" s="145" t="s">
        <v>76</v>
      </c>
      <c r="L17" s="145" t="s">
        <v>76</v>
      </c>
      <c r="M17" s="4"/>
      <c r="N17" s="4"/>
    </row>
    <row r="18" spans="1:14" ht="41.25" customHeight="1" thickBot="1">
      <c r="A18" s="40" t="s">
        <v>166</v>
      </c>
      <c r="B18" s="49" t="s">
        <v>167</v>
      </c>
      <c r="C18" s="50" t="s">
        <v>167</v>
      </c>
      <c r="D18" s="50" t="s">
        <v>167</v>
      </c>
      <c r="E18" s="50" t="s">
        <v>167</v>
      </c>
      <c r="F18" s="61"/>
      <c r="G18" s="50" t="s">
        <v>167</v>
      </c>
      <c r="H18" s="50" t="s">
        <v>167</v>
      </c>
      <c r="I18" s="50" t="s">
        <v>167</v>
      </c>
      <c r="J18" s="50" t="s">
        <v>167</v>
      </c>
      <c r="K18" s="50" t="s">
        <v>167</v>
      </c>
      <c r="L18" s="50" t="s">
        <v>167</v>
      </c>
      <c r="M18" s="4"/>
      <c r="N18" s="4"/>
    </row>
    <row r="19" spans="1:14" ht="12" customHeight="1" thickTop="1">
      <c r="A19" s="12" t="s">
        <v>168</v>
      </c>
      <c r="C19" s="13"/>
      <c r="D19" s="13"/>
      <c r="E19" s="14"/>
      <c r="F19" s="14"/>
      <c r="G19" s="15"/>
      <c r="H19" s="15"/>
      <c r="J19" s="17"/>
      <c r="K19" s="16"/>
      <c r="L19" s="16"/>
    </row>
    <row r="20" spans="1:14">
      <c r="K20" s="14"/>
    </row>
  </sheetData>
  <customSheetViews>
    <customSheetView guid="{FD9EB1CF-48FA-11D9-B3E6-0000B4A88D03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7">
      <selection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cale="60" showPageBreaks="1" printArea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D1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cale="60" showPageBreaks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cale="60" showPageBreaks="1" view="pageBreakPreview" showRuler="0">
      <selection activeCell="G17" sqref="G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9">
    <mergeCell ref="A1:E1"/>
    <mergeCell ref="G1:L1"/>
    <mergeCell ref="D4:E4"/>
    <mergeCell ref="K4:L4"/>
    <mergeCell ref="B3:C3"/>
    <mergeCell ref="B4:C4"/>
    <mergeCell ref="G3:L3"/>
    <mergeCell ref="I4:J4"/>
    <mergeCell ref="G4:H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zoomScaleNormal="100" zoomScaleSheetLayoutView="100" workbookViewId="0">
      <pane xSplit="1" ySplit="7" topLeftCell="M11" activePane="bottomRight" state="frozen"/>
      <selection pane="topRight" activeCell="B1" sqref="B1"/>
      <selection pane="bottomLeft" activeCell="A8" sqref="A8"/>
      <selection pane="bottomRight" activeCell="A12" sqref="A12:XFD12"/>
    </sheetView>
  </sheetViews>
  <sheetFormatPr defaultRowHeight="14.25"/>
  <cols>
    <col min="1" max="1" width="14.5546875" style="17" customWidth="1"/>
    <col min="2" max="3" width="8.44140625" style="17" customWidth="1"/>
    <col min="4" max="8" width="8.44140625" style="16" customWidth="1"/>
    <col min="9" max="9" width="8.33203125" style="16" customWidth="1"/>
    <col min="10" max="10" width="1.88671875" style="16" customWidth="1"/>
    <col min="11" max="11" width="9" style="16" customWidth="1"/>
    <col min="12" max="14" width="8" style="45" customWidth="1"/>
    <col min="15" max="15" width="8" style="16" customWidth="1"/>
    <col min="16" max="16" width="8" style="17" customWidth="1"/>
    <col min="17" max="20" width="8" style="43" customWidth="1"/>
    <col min="21" max="21" width="14.5546875" style="17" customWidth="1"/>
    <col min="22" max="23" width="10.77734375" style="17" customWidth="1"/>
    <col min="24" max="27" width="10.77734375" style="16" customWidth="1"/>
    <col min="28" max="28" width="2.77734375" style="45" customWidth="1"/>
    <col min="29" max="30" width="9.77734375" style="45" customWidth="1"/>
    <col min="31" max="36" width="9.77734375" style="16" customWidth="1"/>
    <col min="37" max="16384" width="8.88671875" style="16"/>
  </cols>
  <sheetData>
    <row r="1" spans="1:36" s="1" customFormat="1" ht="45.75" customHeight="1">
      <c r="A1" s="539" t="s">
        <v>169</v>
      </c>
      <c r="B1" s="539"/>
      <c r="C1" s="539"/>
      <c r="D1" s="539"/>
      <c r="E1" s="539"/>
      <c r="F1" s="539"/>
      <c r="G1" s="539"/>
      <c r="H1" s="539"/>
      <c r="I1" s="539"/>
      <c r="J1" s="31"/>
      <c r="K1" s="539" t="s">
        <v>170</v>
      </c>
      <c r="L1" s="539"/>
      <c r="M1" s="539"/>
      <c r="N1" s="539"/>
      <c r="O1" s="539"/>
      <c r="P1" s="539"/>
      <c r="Q1" s="539"/>
      <c r="R1" s="539"/>
      <c r="S1" s="539"/>
      <c r="T1" s="539"/>
      <c r="U1" s="539" t="s">
        <v>171</v>
      </c>
      <c r="V1" s="539"/>
      <c r="W1" s="539"/>
      <c r="X1" s="539"/>
      <c r="Y1" s="539"/>
      <c r="Z1" s="539"/>
      <c r="AA1" s="539"/>
      <c r="AB1" s="31"/>
      <c r="AC1" s="540" t="s">
        <v>172</v>
      </c>
      <c r="AD1" s="540"/>
      <c r="AE1" s="540"/>
      <c r="AF1" s="540"/>
      <c r="AG1" s="540"/>
      <c r="AH1" s="540"/>
      <c r="AI1" s="540"/>
      <c r="AJ1" s="540"/>
    </row>
    <row r="2" spans="1:36" s="4" customFormat="1" ht="25.5" customHeight="1" thickBot="1">
      <c r="A2" s="2" t="s">
        <v>173</v>
      </c>
      <c r="B2" s="3"/>
      <c r="C2" s="3"/>
      <c r="D2" s="2"/>
      <c r="E2" s="2"/>
      <c r="F2" s="2"/>
      <c r="G2" s="2"/>
      <c r="H2" s="2"/>
      <c r="I2" s="2"/>
      <c r="K2" s="2"/>
      <c r="L2" s="59"/>
      <c r="M2" s="59"/>
      <c r="N2" s="59"/>
      <c r="O2" s="2"/>
      <c r="P2" s="3"/>
      <c r="Q2" s="32"/>
      <c r="R2" s="32"/>
      <c r="S2" s="32"/>
      <c r="T2" s="5" t="s">
        <v>174</v>
      </c>
      <c r="U2" s="2" t="s">
        <v>173</v>
      </c>
      <c r="V2" s="2"/>
      <c r="W2" s="2"/>
      <c r="X2" s="2"/>
      <c r="Y2" s="2"/>
      <c r="Z2" s="2"/>
      <c r="AA2" s="2"/>
      <c r="AB2" s="14"/>
      <c r="AC2" s="14"/>
      <c r="AD2" s="14"/>
      <c r="AI2" s="113"/>
      <c r="AJ2" s="5" t="s">
        <v>174</v>
      </c>
    </row>
    <row r="3" spans="1:36" s="4" customFormat="1" ht="17.100000000000001" customHeight="1" thickTop="1">
      <c r="A3" s="231"/>
      <c r="B3" s="551" t="s">
        <v>175</v>
      </c>
      <c r="C3" s="552"/>
      <c r="D3" s="553" t="s">
        <v>176</v>
      </c>
      <c r="E3" s="550"/>
      <c r="F3" s="550"/>
      <c r="G3" s="550"/>
      <c r="H3" s="550"/>
      <c r="I3" s="550"/>
      <c r="J3" s="19"/>
      <c r="K3" s="550" t="s">
        <v>177</v>
      </c>
      <c r="L3" s="550"/>
      <c r="M3" s="550"/>
      <c r="N3" s="550"/>
      <c r="O3" s="550"/>
      <c r="P3" s="550"/>
      <c r="Q3" s="550"/>
      <c r="R3" s="550"/>
      <c r="S3" s="550"/>
      <c r="T3" s="550"/>
      <c r="U3" s="231"/>
      <c r="V3" s="551" t="s">
        <v>178</v>
      </c>
      <c r="W3" s="552"/>
      <c r="X3" s="553" t="s">
        <v>179</v>
      </c>
      <c r="Y3" s="550"/>
      <c r="Z3" s="550"/>
      <c r="AA3" s="550"/>
      <c r="AB3" s="19"/>
      <c r="AC3" s="550" t="s">
        <v>179</v>
      </c>
      <c r="AD3" s="550"/>
      <c r="AE3" s="550"/>
      <c r="AF3" s="550"/>
      <c r="AG3" s="550"/>
      <c r="AH3" s="550"/>
      <c r="AI3" s="550"/>
      <c r="AJ3" s="550"/>
    </row>
    <row r="4" spans="1:36" s="4" customFormat="1" ht="17.100000000000001" customHeight="1">
      <c r="A4" s="384" t="s">
        <v>88</v>
      </c>
      <c r="B4" s="565"/>
      <c r="C4" s="566"/>
      <c r="D4" s="543" t="s">
        <v>180</v>
      </c>
      <c r="E4" s="544"/>
      <c r="F4" s="544"/>
      <c r="G4" s="544"/>
      <c r="H4" s="544"/>
      <c r="I4" s="544"/>
      <c r="J4" s="19"/>
      <c r="K4" s="544" t="s">
        <v>181</v>
      </c>
      <c r="L4" s="544"/>
      <c r="M4" s="544"/>
      <c r="N4" s="544"/>
      <c r="O4" s="544"/>
      <c r="P4" s="549"/>
      <c r="Q4" s="554" t="s">
        <v>182</v>
      </c>
      <c r="R4" s="555"/>
      <c r="S4" s="554" t="s">
        <v>183</v>
      </c>
      <c r="T4" s="555"/>
      <c r="U4" s="384" t="s">
        <v>88</v>
      </c>
      <c r="V4" s="554" t="s">
        <v>184</v>
      </c>
      <c r="W4" s="556"/>
      <c r="X4" s="554" t="s">
        <v>185</v>
      </c>
      <c r="Y4" s="560"/>
      <c r="Z4" s="554" t="s">
        <v>186</v>
      </c>
      <c r="AA4" s="559"/>
      <c r="AB4" s="19"/>
      <c r="AC4" s="559" t="s">
        <v>187</v>
      </c>
      <c r="AD4" s="560"/>
      <c r="AE4" s="559" t="s">
        <v>188</v>
      </c>
      <c r="AF4" s="560"/>
      <c r="AG4" s="554" t="s">
        <v>189</v>
      </c>
      <c r="AH4" s="560"/>
      <c r="AI4" s="554" t="s">
        <v>190</v>
      </c>
      <c r="AJ4" s="559"/>
    </row>
    <row r="5" spans="1:36" s="4" customFormat="1" ht="38.25" customHeight="1">
      <c r="A5" s="384"/>
      <c r="B5" s="561"/>
      <c r="C5" s="562"/>
      <c r="D5" s="554" t="s">
        <v>191</v>
      </c>
      <c r="E5" s="564"/>
      <c r="F5" s="554" t="s">
        <v>192</v>
      </c>
      <c r="G5" s="564"/>
      <c r="H5" s="554" t="s">
        <v>193</v>
      </c>
      <c r="I5" s="567"/>
      <c r="J5" s="19"/>
      <c r="K5" s="559" t="s">
        <v>194</v>
      </c>
      <c r="L5" s="560"/>
      <c r="M5" s="554" t="s">
        <v>195</v>
      </c>
      <c r="N5" s="564"/>
      <c r="O5" s="554" t="s">
        <v>196</v>
      </c>
      <c r="P5" s="560"/>
      <c r="Q5" s="541"/>
      <c r="R5" s="542"/>
      <c r="S5" s="541"/>
      <c r="T5" s="542"/>
      <c r="U5" s="384"/>
      <c r="V5" s="557"/>
      <c r="W5" s="558"/>
      <c r="X5" s="561"/>
      <c r="Y5" s="562"/>
      <c r="Z5" s="561"/>
      <c r="AA5" s="563"/>
      <c r="AB5" s="60"/>
      <c r="AC5" s="563"/>
      <c r="AD5" s="562"/>
      <c r="AE5" s="563"/>
      <c r="AF5" s="562"/>
      <c r="AG5" s="561"/>
      <c r="AH5" s="562"/>
      <c r="AI5" s="561"/>
      <c r="AJ5" s="563"/>
    </row>
    <row r="6" spans="1:36" s="4" customFormat="1" ht="17.100000000000001" customHeight="1">
      <c r="A6" s="384" t="s">
        <v>208</v>
      </c>
      <c r="B6" s="23" t="s">
        <v>197</v>
      </c>
      <c r="C6" s="22" t="s">
        <v>198</v>
      </c>
      <c r="D6" s="23" t="s">
        <v>197</v>
      </c>
      <c r="E6" s="22" t="s">
        <v>199</v>
      </c>
      <c r="F6" s="23" t="s">
        <v>197</v>
      </c>
      <c r="G6" s="23" t="s">
        <v>198</v>
      </c>
      <c r="H6" s="22" t="s">
        <v>197</v>
      </c>
      <c r="I6" s="24" t="s">
        <v>198</v>
      </c>
      <c r="J6" s="19"/>
      <c r="K6" s="22" t="s">
        <v>197</v>
      </c>
      <c r="L6" s="22" t="s">
        <v>198</v>
      </c>
      <c r="M6" s="22" t="s">
        <v>197</v>
      </c>
      <c r="N6" s="22" t="s">
        <v>198</v>
      </c>
      <c r="O6" s="22" t="s">
        <v>197</v>
      </c>
      <c r="P6" s="22" t="s">
        <v>198</v>
      </c>
      <c r="Q6" s="23" t="s">
        <v>197</v>
      </c>
      <c r="R6" s="23" t="s">
        <v>198</v>
      </c>
      <c r="S6" s="23" t="s">
        <v>197</v>
      </c>
      <c r="T6" s="21" t="s">
        <v>198</v>
      </c>
      <c r="U6" s="384" t="s">
        <v>208</v>
      </c>
      <c r="V6" s="23" t="s">
        <v>197</v>
      </c>
      <c r="W6" s="23" t="s">
        <v>198</v>
      </c>
      <c r="X6" s="19" t="s">
        <v>197</v>
      </c>
      <c r="Y6" s="23" t="s">
        <v>198</v>
      </c>
      <c r="Z6" s="26" t="s">
        <v>197</v>
      </c>
      <c r="AA6" s="26" t="s">
        <v>198</v>
      </c>
      <c r="AB6" s="19"/>
      <c r="AC6" s="22" t="s">
        <v>197</v>
      </c>
      <c r="AD6" s="23" t="s">
        <v>198</v>
      </c>
      <c r="AE6" s="20" t="s">
        <v>197</v>
      </c>
      <c r="AF6" s="20" t="s">
        <v>198</v>
      </c>
      <c r="AG6" s="19" t="s">
        <v>197</v>
      </c>
      <c r="AH6" s="23" t="s">
        <v>198</v>
      </c>
      <c r="AI6" s="22" t="s">
        <v>197</v>
      </c>
      <c r="AJ6" s="19" t="s">
        <v>198</v>
      </c>
    </row>
    <row r="7" spans="1:36" s="4" customFormat="1" ht="17.100000000000001" customHeight="1">
      <c r="A7" s="241"/>
      <c r="B7" s="29" t="s">
        <v>158</v>
      </c>
      <c r="C7" s="30" t="s">
        <v>159</v>
      </c>
      <c r="D7" s="29" t="s">
        <v>158</v>
      </c>
      <c r="E7" s="30" t="s">
        <v>159</v>
      </c>
      <c r="F7" s="29" t="s">
        <v>158</v>
      </c>
      <c r="G7" s="30" t="s">
        <v>159</v>
      </c>
      <c r="H7" s="30" t="s">
        <v>158</v>
      </c>
      <c r="I7" s="29" t="s">
        <v>159</v>
      </c>
      <c r="J7" s="19"/>
      <c r="K7" s="29" t="s">
        <v>158</v>
      </c>
      <c r="L7" s="30" t="s">
        <v>159</v>
      </c>
      <c r="M7" s="28" t="s">
        <v>158</v>
      </c>
      <c r="N7" s="28" t="s">
        <v>159</v>
      </c>
      <c r="O7" s="28" t="s">
        <v>158</v>
      </c>
      <c r="P7" s="30" t="s">
        <v>159</v>
      </c>
      <c r="Q7" s="30" t="s">
        <v>158</v>
      </c>
      <c r="R7" s="30" t="s">
        <v>159</v>
      </c>
      <c r="S7" s="30" t="s">
        <v>158</v>
      </c>
      <c r="T7" s="27" t="s">
        <v>159</v>
      </c>
      <c r="U7" s="241"/>
      <c r="V7" s="30" t="s">
        <v>158</v>
      </c>
      <c r="W7" s="30" t="s">
        <v>159</v>
      </c>
      <c r="X7" s="29" t="s">
        <v>158</v>
      </c>
      <c r="Y7" s="30" t="s">
        <v>159</v>
      </c>
      <c r="Z7" s="27" t="s">
        <v>158</v>
      </c>
      <c r="AA7" s="27" t="s">
        <v>159</v>
      </c>
      <c r="AB7" s="19"/>
      <c r="AC7" s="28" t="s">
        <v>158</v>
      </c>
      <c r="AD7" s="30" t="s">
        <v>159</v>
      </c>
      <c r="AE7" s="28" t="s">
        <v>158</v>
      </c>
      <c r="AF7" s="28" t="s">
        <v>159</v>
      </c>
      <c r="AG7" s="29" t="s">
        <v>158</v>
      </c>
      <c r="AH7" s="30" t="s">
        <v>159</v>
      </c>
      <c r="AI7" s="28" t="s">
        <v>158</v>
      </c>
      <c r="AJ7" s="29" t="s">
        <v>159</v>
      </c>
    </row>
    <row r="8" spans="1:36" s="170" customFormat="1" ht="81.75" customHeight="1">
      <c r="A8" s="174">
        <v>2010</v>
      </c>
      <c r="B8" s="171">
        <f>D8+F8+K8+Q8+S8+V8</f>
        <v>2237</v>
      </c>
      <c r="C8" s="171">
        <f>E8+G8+L8+R8+T8+W8</f>
        <v>7234</v>
      </c>
      <c r="D8" s="172">
        <v>93</v>
      </c>
      <c r="E8" s="172">
        <v>33</v>
      </c>
      <c r="F8" s="172">
        <v>23</v>
      </c>
      <c r="G8" s="172">
        <v>4</v>
      </c>
      <c r="H8" s="7" t="s">
        <v>167</v>
      </c>
      <c r="I8" s="7" t="s">
        <v>167</v>
      </c>
      <c r="J8" s="173"/>
      <c r="K8" s="172">
        <v>61</v>
      </c>
      <c r="L8" s="172">
        <v>64</v>
      </c>
      <c r="M8" s="7" t="s">
        <v>167</v>
      </c>
      <c r="N8" s="7" t="s">
        <v>167</v>
      </c>
      <c r="O8" s="7" t="s">
        <v>167</v>
      </c>
      <c r="P8" s="7" t="s">
        <v>167</v>
      </c>
      <c r="Q8" s="172">
        <v>1479</v>
      </c>
      <c r="R8" s="172">
        <v>3482</v>
      </c>
      <c r="S8" s="172">
        <v>563</v>
      </c>
      <c r="T8" s="172">
        <v>3643</v>
      </c>
      <c r="U8" s="174">
        <v>2010</v>
      </c>
      <c r="V8" s="172">
        <v>18</v>
      </c>
      <c r="W8" s="172">
        <v>8</v>
      </c>
      <c r="X8" s="172">
        <v>517</v>
      </c>
      <c r="Y8" s="172">
        <v>708</v>
      </c>
      <c r="Z8" s="172">
        <v>869</v>
      </c>
      <c r="AA8" s="172">
        <v>1333</v>
      </c>
      <c r="AC8" s="172">
        <v>360</v>
      </c>
      <c r="AD8" s="172">
        <v>141</v>
      </c>
      <c r="AE8" s="172">
        <v>371</v>
      </c>
      <c r="AF8" s="172">
        <v>4778</v>
      </c>
      <c r="AG8" s="172">
        <v>5</v>
      </c>
      <c r="AH8" s="172">
        <v>45</v>
      </c>
      <c r="AI8" s="172">
        <v>115</v>
      </c>
      <c r="AJ8" s="172">
        <v>228</v>
      </c>
    </row>
    <row r="9" spans="1:36" s="170" customFormat="1" ht="81.75" customHeight="1">
      <c r="A9" s="174">
        <v>2011</v>
      </c>
      <c r="B9" s="171">
        <v>2780</v>
      </c>
      <c r="C9" s="171">
        <v>8629</v>
      </c>
      <c r="D9" s="172">
        <v>112</v>
      </c>
      <c r="E9" s="172">
        <v>34</v>
      </c>
      <c r="F9" s="172">
        <v>24</v>
      </c>
      <c r="G9" s="172">
        <v>5</v>
      </c>
      <c r="H9" s="7">
        <v>4</v>
      </c>
      <c r="I9" s="7">
        <v>4</v>
      </c>
      <c r="J9" s="173"/>
      <c r="K9" s="172">
        <v>56</v>
      </c>
      <c r="L9" s="172">
        <v>37</v>
      </c>
      <c r="M9" s="273" t="s">
        <v>76</v>
      </c>
      <c r="N9" s="273" t="s">
        <v>76</v>
      </c>
      <c r="O9" s="7">
        <v>1</v>
      </c>
      <c r="P9" s="273" t="s">
        <v>76</v>
      </c>
      <c r="Q9" s="172">
        <v>1900</v>
      </c>
      <c r="R9" s="172">
        <v>4190</v>
      </c>
      <c r="S9" s="172">
        <v>672</v>
      </c>
      <c r="T9" s="172">
        <v>4345</v>
      </c>
      <c r="U9" s="174">
        <v>2011</v>
      </c>
      <c r="V9" s="172">
        <v>11</v>
      </c>
      <c r="W9" s="172">
        <v>14</v>
      </c>
      <c r="X9" s="172">
        <v>704</v>
      </c>
      <c r="Y9" s="172">
        <v>727</v>
      </c>
      <c r="Z9" s="172">
        <v>1006</v>
      </c>
      <c r="AA9" s="172">
        <v>1427</v>
      </c>
      <c r="AC9" s="172">
        <v>498</v>
      </c>
      <c r="AD9" s="172">
        <v>166</v>
      </c>
      <c r="AE9" s="172">
        <v>461</v>
      </c>
      <c r="AF9" s="172">
        <v>6028</v>
      </c>
      <c r="AG9" s="172">
        <v>6</v>
      </c>
      <c r="AH9" s="172">
        <v>25</v>
      </c>
      <c r="AI9" s="172">
        <v>105</v>
      </c>
      <c r="AJ9" s="172">
        <v>256</v>
      </c>
    </row>
    <row r="10" spans="1:36" s="176" customFormat="1" ht="81.75" customHeight="1">
      <c r="A10" s="326">
        <v>2012</v>
      </c>
      <c r="B10" s="327">
        <f>SUM(D10,F10,H10,K10,Q10,S10,V10)</f>
        <v>2613</v>
      </c>
      <c r="C10" s="327">
        <v>8818</v>
      </c>
      <c r="D10" s="328">
        <v>155</v>
      </c>
      <c r="E10" s="328">
        <v>52</v>
      </c>
      <c r="F10" s="328">
        <v>13</v>
      </c>
      <c r="G10" s="328">
        <v>6</v>
      </c>
      <c r="H10" s="35">
        <v>3</v>
      </c>
      <c r="I10" s="35">
        <v>4</v>
      </c>
      <c r="J10" s="191"/>
      <c r="K10" s="328">
        <v>84</v>
      </c>
      <c r="L10" s="328">
        <v>100</v>
      </c>
      <c r="M10" s="35" t="s">
        <v>167</v>
      </c>
      <c r="N10" s="35" t="s">
        <v>167</v>
      </c>
      <c r="O10" s="35" t="s">
        <v>167</v>
      </c>
      <c r="P10" s="35" t="s">
        <v>167</v>
      </c>
      <c r="Q10" s="328">
        <v>1837</v>
      </c>
      <c r="R10" s="328">
        <v>3619</v>
      </c>
      <c r="S10" s="328">
        <v>504</v>
      </c>
      <c r="T10" s="328">
        <v>4938</v>
      </c>
      <c r="U10" s="326">
        <v>2012</v>
      </c>
      <c r="V10" s="328">
        <v>17</v>
      </c>
      <c r="W10" s="328">
        <v>100</v>
      </c>
      <c r="X10" s="328">
        <v>721</v>
      </c>
      <c r="Y10" s="328">
        <v>866</v>
      </c>
      <c r="Z10" s="328">
        <v>872</v>
      </c>
      <c r="AA10" s="328">
        <v>1258</v>
      </c>
      <c r="AC10" s="328">
        <v>459</v>
      </c>
      <c r="AD10" s="328">
        <v>194</v>
      </c>
      <c r="AE10" s="328">
        <v>385</v>
      </c>
      <c r="AF10" s="328">
        <v>6128</v>
      </c>
      <c r="AG10" s="328">
        <v>9</v>
      </c>
      <c r="AH10" s="328">
        <v>26</v>
      </c>
      <c r="AI10" s="328">
        <v>167</v>
      </c>
      <c r="AJ10" s="328">
        <v>345</v>
      </c>
    </row>
    <row r="11" spans="1:36" s="176" customFormat="1" ht="81.75" customHeight="1">
      <c r="A11" s="326">
        <v>2013</v>
      </c>
      <c r="B11" s="327">
        <v>2851</v>
      </c>
      <c r="C11" s="327">
        <v>9779</v>
      </c>
      <c r="D11" s="328">
        <v>174</v>
      </c>
      <c r="E11" s="328">
        <v>60</v>
      </c>
      <c r="F11" s="328">
        <v>41</v>
      </c>
      <c r="G11" s="328">
        <v>10</v>
      </c>
      <c r="H11" s="35">
        <v>3</v>
      </c>
      <c r="I11" s="329">
        <v>0</v>
      </c>
      <c r="J11" s="191"/>
      <c r="K11" s="328">
        <v>45</v>
      </c>
      <c r="L11" s="328">
        <v>62</v>
      </c>
      <c r="M11" s="329">
        <v>0</v>
      </c>
      <c r="N11" s="329">
        <v>0</v>
      </c>
      <c r="O11" s="329">
        <v>0</v>
      </c>
      <c r="P11" s="329">
        <v>0</v>
      </c>
      <c r="Q11" s="328">
        <v>2036</v>
      </c>
      <c r="R11" s="328">
        <v>4463</v>
      </c>
      <c r="S11" s="328">
        <v>534</v>
      </c>
      <c r="T11" s="328">
        <v>5149</v>
      </c>
      <c r="U11" s="326">
        <v>2013</v>
      </c>
      <c r="V11" s="328">
        <v>18</v>
      </c>
      <c r="W11" s="328">
        <v>34</v>
      </c>
      <c r="X11" s="328">
        <v>751</v>
      </c>
      <c r="Y11" s="328">
        <v>894</v>
      </c>
      <c r="Z11" s="328">
        <v>941</v>
      </c>
      <c r="AA11" s="328">
        <v>1335</v>
      </c>
      <c r="AC11" s="330">
        <v>524</v>
      </c>
      <c r="AD11" s="328">
        <v>178</v>
      </c>
      <c r="AE11" s="328">
        <v>465</v>
      </c>
      <c r="AF11" s="328">
        <v>6924</v>
      </c>
      <c r="AG11" s="328">
        <v>6</v>
      </c>
      <c r="AH11" s="301">
        <v>26</v>
      </c>
      <c r="AI11" s="328">
        <v>164</v>
      </c>
      <c r="AJ11" s="328">
        <v>421</v>
      </c>
    </row>
    <row r="12" spans="1:36" s="416" customFormat="1" ht="81.75" customHeight="1" thickBot="1">
      <c r="A12" s="415">
        <v>2014</v>
      </c>
      <c r="B12" s="417">
        <v>3141</v>
      </c>
      <c r="C12" s="332">
        <v>9923</v>
      </c>
      <c r="D12" s="332">
        <v>242</v>
      </c>
      <c r="E12" s="332">
        <v>221</v>
      </c>
      <c r="F12" s="332">
        <v>21</v>
      </c>
      <c r="G12" s="332">
        <v>4</v>
      </c>
      <c r="H12" s="332">
        <v>1</v>
      </c>
      <c r="I12" s="332">
        <v>1</v>
      </c>
      <c r="J12" s="418"/>
      <c r="K12" s="332">
        <v>66</v>
      </c>
      <c r="L12" s="332">
        <v>74</v>
      </c>
      <c r="M12" s="332" t="s">
        <v>525</v>
      </c>
      <c r="N12" s="332" t="s">
        <v>525</v>
      </c>
      <c r="O12" s="332">
        <v>1</v>
      </c>
      <c r="P12" s="332" t="s">
        <v>525</v>
      </c>
      <c r="Q12" s="332">
        <v>2113</v>
      </c>
      <c r="R12" s="332">
        <v>4534</v>
      </c>
      <c r="S12" s="332">
        <v>682</v>
      </c>
      <c r="T12" s="332">
        <v>5081</v>
      </c>
      <c r="U12" s="331">
        <v>2014</v>
      </c>
      <c r="V12" s="332">
        <v>15</v>
      </c>
      <c r="W12" s="332">
        <v>8</v>
      </c>
      <c r="X12" s="332">
        <v>790</v>
      </c>
      <c r="Y12" s="332">
        <v>980</v>
      </c>
      <c r="Z12" s="332">
        <v>1100</v>
      </c>
      <c r="AA12" s="332">
        <v>1579</v>
      </c>
      <c r="AB12" s="418"/>
      <c r="AC12" s="332">
        <v>602</v>
      </c>
      <c r="AD12" s="332">
        <v>239</v>
      </c>
      <c r="AE12" s="332">
        <v>477</v>
      </c>
      <c r="AF12" s="332">
        <v>6753</v>
      </c>
      <c r="AG12" s="332">
        <v>5</v>
      </c>
      <c r="AH12" s="332">
        <v>25</v>
      </c>
      <c r="AI12" s="332">
        <v>167</v>
      </c>
      <c r="AJ12" s="332">
        <v>347</v>
      </c>
    </row>
    <row r="13" spans="1:36" ht="12" customHeight="1" thickTop="1">
      <c r="A13" s="12" t="s">
        <v>168</v>
      </c>
      <c r="C13" s="13"/>
      <c r="D13" s="13"/>
      <c r="E13" s="14"/>
      <c r="F13" s="14"/>
      <c r="G13" s="15"/>
      <c r="H13" s="15"/>
      <c r="J13" s="17"/>
      <c r="L13" s="16"/>
      <c r="M13" s="16"/>
      <c r="N13" s="16"/>
      <c r="P13" s="16"/>
      <c r="Q13" s="16"/>
      <c r="R13" s="16"/>
      <c r="S13" s="16"/>
      <c r="T13" s="16"/>
      <c r="U13" s="12" t="s">
        <v>168</v>
      </c>
      <c r="V13" s="16"/>
      <c r="W13" s="16" t="s">
        <v>200</v>
      </c>
      <c r="AB13" s="16"/>
      <c r="AC13" s="16"/>
      <c r="AD13" s="16"/>
    </row>
    <row r="14" spans="1:36" ht="12" customHeight="1">
      <c r="A14" s="41" t="s">
        <v>201</v>
      </c>
      <c r="B14" s="42"/>
      <c r="D14" s="44"/>
      <c r="L14" s="44"/>
      <c r="M14" s="44"/>
      <c r="N14" s="44"/>
      <c r="P14" s="67"/>
      <c r="Q14" s="56"/>
      <c r="R14" s="56"/>
      <c r="S14" s="56"/>
      <c r="X14" s="68"/>
      <c r="Y14" s="68"/>
      <c r="Z14" s="68"/>
      <c r="AA14" s="68"/>
      <c r="AB14" s="69"/>
      <c r="AC14" s="69"/>
      <c r="AD14" s="69"/>
      <c r="AE14" s="68"/>
      <c r="AF14" s="68"/>
      <c r="AG14" s="68"/>
      <c r="AH14" s="68"/>
      <c r="AI14" s="68"/>
      <c r="AJ14" s="68"/>
    </row>
    <row r="15" spans="1:36">
      <c r="B15" s="42"/>
      <c r="D15" s="44"/>
      <c r="L15" s="44"/>
      <c r="M15" s="44"/>
      <c r="N15" s="44"/>
      <c r="P15" s="67"/>
      <c r="Q15" s="56"/>
      <c r="R15" s="56"/>
      <c r="S15" s="56"/>
      <c r="X15" s="68"/>
      <c r="Y15" s="68"/>
      <c r="Z15" s="68"/>
      <c r="AA15" s="68"/>
      <c r="AB15" s="69"/>
      <c r="AC15" s="69"/>
      <c r="AD15" s="69"/>
      <c r="AE15" s="68"/>
      <c r="AF15" s="68"/>
      <c r="AG15" s="68"/>
      <c r="AH15" s="68"/>
      <c r="AI15" s="68"/>
      <c r="AJ15" s="68"/>
    </row>
  </sheetData>
  <protectedRanges>
    <protectedRange sqref="D8:T8" name="범위1_1_2_1_1_1_1_1"/>
    <protectedRange sqref="AC8:AD8 X8:AA8" name="범위1_1_1_1_2_1_1_1_1"/>
    <protectedRange sqref="AE8:AJ8" name="범위1_1_2_1_2_1_1_1_1"/>
    <protectedRange sqref="D9:T9" name="범위1_1_2_1_1_2"/>
    <protectedRange sqref="AC9:AD9 X9:AA9" name="범위1_1_1_1_2_1_2"/>
    <protectedRange sqref="AE9:AJ9" name="범위1_1_2_1_2_1_2"/>
    <protectedRange sqref="D10:T10" name="범위1_1_2_1_1_1_1_1_1"/>
    <protectedRange sqref="AC10:AD10 X10:AA10" name="범위1_1_1_1_2_1_1_1_1_1"/>
    <protectedRange sqref="AE10:AJ10" name="범위1_1_2_1_2_1_1_1_1_1"/>
    <protectedRange sqref="D11:T11" name="범위1_1_2_1_1_1_1_1_1_1_1"/>
    <protectedRange sqref="AC11:AD11 X11:AA11" name="범위1_1_1_1_2_1_1_1_1_1_1_1"/>
    <protectedRange sqref="AE11:AJ11" name="범위1_1_2_1_2_1_1_1_1_1_1_1"/>
    <protectedRange sqref="D12:T12" name="범위1_1_2_1_1_1_1_1_1_1_1_1"/>
    <protectedRange sqref="X12:AA12 AC12:AD12" name="범위1_1_1_1_2_1_1_1_1_1_1_1_1"/>
    <protectedRange sqref="AE12:AJ12" name="범위1_1_2_1_2_1_1_1_1_1_1_1_1"/>
  </protectedRanges>
  <customSheetViews>
    <customSheetView guid="{FD9EB1CF-48FA-11D9-B3E6-0000B4A88D03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view="pageBreakPreview" showRuler="0">
      <pane xSplit="1" ySplit="8" topLeftCell="B19" activePane="bottomRight" state="frozen"/>
      <selection pane="bottomRight" activeCell="A21" sqref="A21:IV21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view="pageBreakPreview" showRuler="0">
      <pane xSplit="1" ySplit="8" topLeftCell="H21" activePane="bottomRight" state="frozen"/>
      <selection pane="bottomRight" activeCell="C26" sqref="C26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PageBreaks="1" view="pageBreakPreview" showRuler="0">
      <pane xSplit="1" ySplit="8" topLeftCell="Z22" activePane="bottomRight" state="frozen"/>
      <selection pane="bottomRight" activeCell="AG27" sqref="AG27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Q9" activePane="bottomRight" state="frozen"/>
      <selection pane="bottomRight" activeCell="AG28" sqref="AG28"/>
      <colBreaks count="3" manualBreakCount="3">
        <brk id="16" max="29" man="1"/>
        <brk id="19" max="1048575" man="1"/>
        <brk id="32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view="pageBreakPreview" showRuler="0">
      <pane xSplit="1" ySplit="8" topLeftCell="AC9" activePane="bottomRight" state="frozen"/>
      <selection pane="bottomRight" activeCell="AG22" sqref="AG22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PageBreaks="1" printArea="1" view="pageBreakPreview" showRuler="0">
      <pane xSplit="1" ySplit="8" topLeftCell="Z19" activePane="bottomRight" state="frozen"/>
      <selection pane="bottomRight" activeCell="AG27" sqref="AG27"/>
      <colBreaks count="4" manualBreakCount="4">
        <brk id="15" max="28" man="1"/>
        <brk id="19" max="1048575" man="1"/>
        <brk id="30" max="28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Z9" activePane="bottomRight" state="frozen"/>
      <selection pane="bottomRight" activeCell="AG28" sqref="AG28"/>
      <colBreaks count="2" manualBreakCount="2">
        <brk id="19" max="1048575" man="1"/>
        <brk id="35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F11" activePane="bottomRight" state="frozen"/>
      <selection pane="bottomRight" activeCell="B16" sqref="B16"/>
      <colBreaks count="4" manualBreakCount="4">
        <brk id="16" max="29" man="1"/>
        <brk id="19" max="1048575" man="1"/>
        <brk id="31" max="29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cale="55" showPageBreaks="1" view="pageBreakPreview" showRuler="0">
      <pane xSplit="1" ySplit="8" topLeftCell="Q9" activePane="bottomRight" state="frozen"/>
      <selection pane="bottomRight" activeCell="AD23" sqref="AD23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7">
    <mergeCell ref="X4:Y5"/>
    <mergeCell ref="AI4:AJ5"/>
    <mergeCell ref="AG4:AH5"/>
    <mergeCell ref="AC4:AD5"/>
    <mergeCell ref="A1:I1"/>
    <mergeCell ref="D4:I4"/>
    <mergeCell ref="D3:I3"/>
    <mergeCell ref="F5:G5"/>
    <mergeCell ref="D5:E5"/>
    <mergeCell ref="B3:C5"/>
    <mergeCell ref="H5:I5"/>
    <mergeCell ref="Z4:AA5"/>
    <mergeCell ref="M5:N5"/>
    <mergeCell ref="O5:P5"/>
    <mergeCell ref="AE4:AF5"/>
    <mergeCell ref="AC1:AJ1"/>
    <mergeCell ref="K4:P4"/>
    <mergeCell ref="K3:T3"/>
    <mergeCell ref="Q4:R5"/>
    <mergeCell ref="S4:T5"/>
    <mergeCell ref="V4:W5"/>
    <mergeCell ref="K5:L5"/>
    <mergeCell ref="AC3:AJ3"/>
    <mergeCell ref="K1:T1"/>
    <mergeCell ref="V3:W3"/>
    <mergeCell ref="X3:AA3"/>
    <mergeCell ref="U1:AA1"/>
  </mergeCells>
  <phoneticPr fontId="13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="70" zoomScaleNormal="70" zoomScaleSheetLayoutView="100" workbookViewId="0">
      <selection activeCell="Q10" sqref="Q10"/>
    </sheetView>
  </sheetViews>
  <sheetFormatPr defaultRowHeight="13.5"/>
  <cols>
    <col min="1" max="1" width="9.77734375" style="222" customWidth="1"/>
    <col min="2" max="3" width="14.77734375" style="220" customWidth="1"/>
    <col min="4" max="6" width="14.77734375" style="223" customWidth="1"/>
    <col min="7" max="7" width="2.77734375" style="222" customWidth="1"/>
    <col min="8" max="9" width="9" style="224" customWidth="1"/>
    <col min="10" max="15" width="9" style="223" customWidth="1"/>
    <col min="16" max="16" width="14.5546875" style="222" customWidth="1"/>
    <col min="17" max="21" width="12.33203125" style="223" customWidth="1"/>
    <col min="22" max="22" width="3.109375" style="222" customWidth="1"/>
    <col min="23" max="28" width="11.77734375" style="223" customWidth="1"/>
    <col min="29" max="29" width="14.5546875" style="222" customWidth="1"/>
    <col min="30" max="33" width="11.77734375" style="223" customWidth="1"/>
    <col min="34" max="34" width="11.77734375" style="222" customWidth="1"/>
    <col min="35" max="35" width="3.109375" style="222" customWidth="1"/>
    <col min="36" max="37" width="11.88671875" style="222" customWidth="1"/>
    <col min="38" max="39" width="10.77734375" style="222" customWidth="1"/>
    <col min="40" max="40" width="4.88671875" style="222" customWidth="1"/>
    <col min="41" max="41" width="13.109375" style="222" customWidth="1"/>
    <col min="42" max="16384" width="8.88671875" style="222"/>
  </cols>
  <sheetData>
    <row r="1" spans="1:41" s="227" customFormat="1" ht="45" customHeight="1">
      <c r="A1" s="570" t="s">
        <v>240</v>
      </c>
      <c r="B1" s="570"/>
      <c r="C1" s="570"/>
      <c r="D1" s="570"/>
      <c r="E1" s="570"/>
      <c r="F1" s="570"/>
      <c r="G1" s="225"/>
      <c r="H1" s="578" t="s">
        <v>241</v>
      </c>
      <c r="I1" s="578"/>
      <c r="J1" s="578"/>
      <c r="K1" s="578"/>
      <c r="L1" s="578"/>
      <c r="M1" s="578"/>
      <c r="N1" s="578"/>
      <c r="O1" s="578"/>
      <c r="P1" s="570" t="s">
        <v>242</v>
      </c>
      <c r="Q1" s="570"/>
      <c r="R1" s="570"/>
      <c r="S1" s="570"/>
      <c r="T1" s="570"/>
      <c r="U1" s="570"/>
      <c r="V1" s="226"/>
      <c r="W1" s="578" t="s">
        <v>243</v>
      </c>
      <c r="X1" s="578"/>
      <c r="Y1" s="578"/>
      <c r="Z1" s="578"/>
      <c r="AA1" s="578"/>
      <c r="AB1" s="578"/>
      <c r="AC1" s="570" t="s">
        <v>244</v>
      </c>
      <c r="AD1" s="570"/>
      <c r="AE1" s="570"/>
      <c r="AF1" s="570"/>
      <c r="AG1" s="570"/>
      <c r="AH1" s="570"/>
      <c r="AI1" s="226"/>
      <c r="AJ1" s="578" t="s">
        <v>245</v>
      </c>
      <c r="AK1" s="578"/>
      <c r="AL1" s="578"/>
      <c r="AM1" s="578"/>
      <c r="AN1" s="578"/>
      <c r="AO1" s="578"/>
    </row>
    <row r="2" spans="1:41" s="214" customFormat="1" ht="25.5" customHeight="1" thickBot="1">
      <c r="A2" s="228" t="s">
        <v>246</v>
      </c>
      <c r="B2" s="229"/>
      <c r="C2" s="229"/>
      <c r="D2" s="228"/>
      <c r="E2" s="228"/>
      <c r="F2" s="228"/>
      <c r="H2" s="230"/>
      <c r="I2" s="230"/>
      <c r="J2" s="228"/>
      <c r="K2" s="228"/>
      <c r="L2" s="228"/>
      <c r="M2" s="228"/>
      <c r="N2" s="228"/>
      <c r="O2" s="370" t="s">
        <v>247</v>
      </c>
      <c r="P2" s="228" t="s">
        <v>246</v>
      </c>
      <c r="Q2" s="228"/>
      <c r="R2" s="228"/>
      <c r="S2" s="228"/>
      <c r="T2" s="228"/>
      <c r="U2" s="228"/>
      <c r="W2" s="228"/>
      <c r="X2" s="228"/>
      <c r="Y2" s="228"/>
      <c r="Z2" s="228"/>
      <c r="AA2" s="228"/>
      <c r="AB2" s="370" t="s">
        <v>247</v>
      </c>
      <c r="AC2" s="228" t="s">
        <v>246</v>
      </c>
      <c r="AD2" s="228"/>
      <c r="AE2" s="228"/>
      <c r="AF2" s="228"/>
      <c r="AG2" s="228"/>
      <c r="AH2" s="228"/>
      <c r="AJ2" s="228"/>
      <c r="AK2" s="228"/>
      <c r="AL2" s="228"/>
      <c r="AM2" s="572" t="s">
        <v>248</v>
      </c>
      <c r="AN2" s="572"/>
      <c r="AO2" s="572"/>
    </row>
    <row r="3" spans="1:41" s="214" customFormat="1" ht="16.5" customHeight="1" thickTop="1">
      <c r="A3" s="231"/>
      <c r="B3" s="587" t="s">
        <v>249</v>
      </c>
      <c r="C3" s="588"/>
      <c r="D3" s="589"/>
      <c r="E3" s="232" t="s">
        <v>250</v>
      </c>
      <c r="F3" s="371" t="s">
        <v>251</v>
      </c>
      <c r="G3" s="375"/>
      <c r="H3" s="581" t="s">
        <v>252</v>
      </c>
      <c r="I3" s="581"/>
      <c r="J3" s="581"/>
      <c r="K3" s="581"/>
      <c r="L3" s="581"/>
      <c r="M3" s="581"/>
      <c r="N3" s="581"/>
      <c r="O3" s="581"/>
      <c r="P3" s="231"/>
      <c r="Q3" s="573" t="s">
        <v>253</v>
      </c>
      <c r="R3" s="581"/>
      <c r="S3" s="581"/>
      <c r="T3" s="581"/>
      <c r="U3" s="581"/>
      <c r="V3" s="233"/>
      <c r="W3" s="581" t="s">
        <v>252</v>
      </c>
      <c r="X3" s="581"/>
      <c r="Y3" s="581"/>
      <c r="Z3" s="581"/>
      <c r="AA3" s="581"/>
      <c r="AB3" s="581"/>
      <c r="AC3" s="231"/>
      <c r="AD3" s="573" t="s">
        <v>254</v>
      </c>
      <c r="AE3" s="574"/>
      <c r="AF3" s="575" t="s">
        <v>255</v>
      </c>
      <c r="AG3" s="573" t="s">
        <v>256</v>
      </c>
      <c r="AH3" s="581"/>
      <c r="AI3" s="375"/>
      <c r="AJ3" s="586" t="s">
        <v>257</v>
      </c>
      <c r="AK3" s="586"/>
      <c r="AL3" s="586"/>
      <c r="AM3" s="586"/>
      <c r="AN3" s="586"/>
      <c r="AO3" s="586"/>
    </row>
    <row r="4" spans="1:41" s="214" customFormat="1" ht="16.5" customHeight="1">
      <c r="A4" s="235" t="s">
        <v>88</v>
      </c>
      <c r="B4" s="234" t="s">
        <v>258</v>
      </c>
      <c r="C4" s="376" t="s">
        <v>259</v>
      </c>
      <c r="D4" s="376" t="s">
        <v>260</v>
      </c>
      <c r="E4" s="372" t="s">
        <v>261</v>
      </c>
      <c r="F4" s="375" t="s">
        <v>258</v>
      </c>
      <c r="G4" s="375"/>
      <c r="H4" s="568" t="s">
        <v>262</v>
      </c>
      <c r="I4" s="568"/>
      <c r="J4" s="568"/>
      <c r="K4" s="568"/>
      <c r="L4" s="568"/>
      <c r="M4" s="568"/>
      <c r="N4" s="569"/>
      <c r="O4" s="375" t="s">
        <v>263</v>
      </c>
      <c r="P4" s="384" t="s">
        <v>88</v>
      </c>
      <c r="Q4" s="571" t="s">
        <v>264</v>
      </c>
      <c r="R4" s="568"/>
      <c r="S4" s="568"/>
      <c r="T4" s="568"/>
      <c r="U4" s="568"/>
      <c r="V4" s="375"/>
      <c r="W4" s="584" t="s">
        <v>265</v>
      </c>
      <c r="X4" s="584"/>
      <c r="Y4" s="584"/>
      <c r="Z4" s="585"/>
      <c r="AA4" s="571" t="s">
        <v>266</v>
      </c>
      <c r="AB4" s="568"/>
      <c r="AC4" s="384" t="s">
        <v>88</v>
      </c>
      <c r="AD4" s="571" t="s">
        <v>266</v>
      </c>
      <c r="AE4" s="569"/>
      <c r="AF4" s="576"/>
      <c r="AG4" s="235" t="s">
        <v>267</v>
      </c>
      <c r="AH4" s="236" t="s">
        <v>268</v>
      </c>
      <c r="AI4" s="375"/>
      <c r="AJ4" s="376" t="s">
        <v>269</v>
      </c>
      <c r="AK4" s="376" t="s">
        <v>270</v>
      </c>
      <c r="AL4" s="376" t="s">
        <v>271</v>
      </c>
      <c r="AM4" s="376" t="s">
        <v>272</v>
      </c>
      <c r="AN4" s="579" t="s">
        <v>273</v>
      </c>
      <c r="AO4" s="580"/>
    </row>
    <row r="5" spans="1:41" s="214" customFormat="1" ht="16.5" customHeight="1">
      <c r="A5" s="235"/>
      <c r="B5" s="372"/>
      <c r="C5" s="235"/>
      <c r="D5" s="235"/>
      <c r="E5" s="372"/>
      <c r="F5" s="375"/>
      <c r="G5" s="375"/>
      <c r="H5" s="568" t="s">
        <v>274</v>
      </c>
      <c r="I5" s="568"/>
      <c r="J5" s="569"/>
      <c r="K5" s="571" t="s">
        <v>275</v>
      </c>
      <c r="L5" s="568"/>
      <c r="M5" s="568"/>
      <c r="N5" s="569"/>
      <c r="O5" s="375"/>
      <c r="P5" s="235"/>
      <c r="Q5" s="376" t="s">
        <v>276</v>
      </c>
      <c r="R5" s="235" t="s">
        <v>277</v>
      </c>
      <c r="S5" s="235" t="s">
        <v>278</v>
      </c>
      <c r="T5" s="235" t="s">
        <v>279</v>
      </c>
      <c r="U5" s="236" t="s">
        <v>280</v>
      </c>
      <c r="V5" s="375"/>
      <c r="W5" s="376" t="s">
        <v>281</v>
      </c>
      <c r="X5" s="234" t="s">
        <v>282</v>
      </c>
      <c r="Y5" s="376" t="s">
        <v>283</v>
      </c>
      <c r="Z5" s="376" t="s">
        <v>284</v>
      </c>
      <c r="AA5" s="235" t="s">
        <v>281</v>
      </c>
      <c r="AB5" s="375" t="s">
        <v>285</v>
      </c>
      <c r="AC5" s="235"/>
      <c r="AD5" s="235" t="s">
        <v>79</v>
      </c>
      <c r="AE5" s="376" t="s">
        <v>81</v>
      </c>
      <c r="AF5" s="576"/>
      <c r="AG5" s="235"/>
      <c r="AH5" s="374"/>
      <c r="AI5" s="375"/>
      <c r="AJ5" s="235"/>
      <c r="AK5" s="237"/>
      <c r="AL5" s="237"/>
      <c r="AM5" s="237"/>
      <c r="AN5" s="582" t="s">
        <v>286</v>
      </c>
      <c r="AO5" s="583"/>
    </row>
    <row r="6" spans="1:41" s="214" customFormat="1" ht="16.5" customHeight="1">
      <c r="A6" s="235" t="s">
        <v>225</v>
      </c>
      <c r="B6" s="372"/>
      <c r="C6" s="235"/>
      <c r="D6" s="235"/>
      <c r="E6" s="235" t="s">
        <v>287</v>
      </c>
      <c r="F6" s="375"/>
      <c r="G6" s="375"/>
      <c r="H6" s="376" t="s">
        <v>288</v>
      </c>
      <c r="I6" s="234" t="s">
        <v>289</v>
      </c>
      <c r="J6" s="376" t="s">
        <v>290</v>
      </c>
      <c r="K6" s="234" t="s">
        <v>291</v>
      </c>
      <c r="L6" s="234" t="s">
        <v>292</v>
      </c>
      <c r="M6" s="376" t="s">
        <v>293</v>
      </c>
      <c r="N6" s="376" t="s">
        <v>294</v>
      </c>
      <c r="O6" s="375" t="s">
        <v>295</v>
      </c>
      <c r="P6" s="235" t="s">
        <v>208</v>
      </c>
      <c r="Q6" s="235"/>
      <c r="R6" s="235"/>
      <c r="S6" s="235"/>
      <c r="T6" s="235"/>
      <c r="U6" s="374"/>
      <c r="V6" s="375"/>
      <c r="W6" s="235"/>
      <c r="X6" s="372"/>
      <c r="Y6" s="235"/>
      <c r="Z6" s="235"/>
      <c r="AA6" s="372"/>
      <c r="AB6" s="375"/>
      <c r="AC6" s="235" t="s">
        <v>208</v>
      </c>
      <c r="AD6" s="235"/>
      <c r="AE6" s="235"/>
      <c r="AF6" s="576"/>
      <c r="AG6" s="238"/>
      <c r="AH6" s="374" t="s">
        <v>296</v>
      </c>
      <c r="AI6" s="375"/>
      <c r="AJ6" s="235" t="s">
        <v>297</v>
      </c>
      <c r="AK6" s="235" t="s">
        <v>298</v>
      </c>
      <c r="AL6" s="235"/>
      <c r="AM6" s="235" t="s">
        <v>299</v>
      </c>
      <c r="AN6" s="239"/>
      <c r="AO6" s="240" t="s">
        <v>300</v>
      </c>
    </row>
    <row r="7" spans="1:41" s="214" customFormat="1" ht="16.5" customHeight="1">
      <c r="A7" s="241"/>
      <c r="B7" s="373" t="s">
        <v>301</v>
      </c>
      <c r="C7" s="242" t="s">
        <v>302</v>
      </c>
      <c r="D7" s="242" t="s">
        <v>303</v>
      </c>
      <c r="E7" s="242" t="s">
        <v>304</v>
      </c>
      <c r="F7" s="243" t="s">
        <v>301</v>
      </c>
      <c r="G7" s="375"/>
      <c r="H7" s="242" t="s">
        <v>305</v>
      </c>
      <c r="I7" s="242" t="s">
        <v>306</v>
      </c>
      <c r="J7" s="242" t="s">
        <v>307</v>
      </c>
      <c r="K7" s="242" t="s">
        <v>308</v>
      </c>
      <c r="L7" s="373" t="s">
        <v>309</v>
      </c>
      <c r="M7" s="242" t="s">
        <v>310</v>
      </c>
      <c r="N7" s="242" t="s">
        <v>311</v>
      </c>
      <c r="O7" s="377" t="s">
        <v>312</v>
      </c>
      <c r="P7" s="241"/>
      <c r="Q7" s="242" t="s">
        <v>305</v>
      </c>
      <c r="R7" s="242" t="s">
        <v>313</v>
      </c>
      <c r="S7" s="242" t="s">
        <v>314</v>
      </c>
      <c r="T7" s="242" t="s">
        <v>315</v>
      </c>
      <c r="U7" s="377" t="s">
        <v>316</v>
      </c>
      <c r="V7" s="375"/>
      <c r="W7" s="242" t="s">
        <v>305</v>
      </c>
      <c r="X7" s="373" t="s">
        <v>317</v>
      </c>
      <c r="Y7" s="242" t="s">
        <v>314</v>
      </c>
      <c r="Z7" s="242" t="s">
        <v>318</v>
      </c>
      <c r="AA7" s="242" t="s">
        <v>301</v>
      </c>
      <c r="AB7" s="377" t="s">
        <v>319</v>
      </c>
      <c r="AC7" s="241"/>
      <c r="AD7" s="242" t="s">
        <v>80</v>
      </c>
      <c r="AE7" s="242" t="s">
        <v>82</v>
      </c>
      <c r="AF7" s="577"/>
      <c r="AG7" s="242" t="s">
        <v>320</v>
      </c>
      <c r="AH7" s="243" t="s">
        <v>321</v>
      </c>
      <c r="AI7" s="375"/>
      <c r="AJ7" s="242" t="s">
        <v>321</v>
      </c>
      <c r="AK7" s="373" t="s">
        <v>321</v>
      </c>
      <c r="AL7" s="242" t="s">
        <v>513</v>
      </c>
      <c r="AM7" s="242" t="s">
        <v>322</v>
      </c>
      <c r="AN7" s="523" t="s">
        <v>83</v>
      </c>
      <c r="AO7" s="524" t="s">
        <v>323</v>
      </c>
    </row>
    <row r="8" spans="1:41" s="249" customFormat="1" ht="97.5" customHeight="1">
      <c r="A8" s="385">
        <v>2010</v>
      </c>
      <c r="B8" s="246">
        <v>23386</v>
      </c>
      <c r="C8" s="212">
        <v>11766</v>
      </c>
      <c r="D8" s="212">
        <v>11620</v>
      </c>
      <c r="E8" s="247">
        <v>533.65</v>
      </c>
      <c r="F8" s="247">
        <v>5.5</v>
      </c>
      <c r="G8" s="244"/>
      <c r="H8" s="248">
        <f t="shared" ref="H8:J10" si="0">SUM(I8:J8)</f>
        <v>5.47</v>
      </c>
      <c r="I8" s="248">
        <f t="shared" si="0"/>
        <v>3.3</v>
      </c>
      <c r="J8" s="248">
        <f t="shared" si="0"/>
        <v>2.17</v>
      </c>
      <c r="K8" s="247">
        <v>1.1299999999999999</v>
      </c>
      <c r="L8" s="247">
        <v>1.04</v>
      </c>
      <c r="M8" s="247">
        <v>0.09</v>
      </c>
      <c r="N8" s="248">
        <f>SUM(O8:P8)</f>
        <v>2010.08</v>
      </c>
      <c r="O8" s="247">
        <v>0.08</v>
      </c>
      <c r="P8" s="382">
        <v>2010</v>
      </c>
      <c r="Q8" s="245">
        <v>0.19</v>
      </c>
      <c r="R8" s="248">
        <f>SUM(S8:T8)</f>
        <v>0.27</v>
      </c>
      <c r="S8" s="245">
        <v>0.19</v>
      </c>
      <c r="T8" s="248">
        <f t="shared" ref="T8:U10" si="1">SUM(U8:V8)</f>
        <v>0.08</v>
      </c>
      <c r="U8" s="248">
        <f t="shared" si="1"/>
        <v>0.08</v>
      </c>
      <c r="V8" s="245"/>
      <c r="W8" s="245">
        <v>0.08</v>
      </c>
      <c r="X8" s="248">
        <f t="shared" ref="X8:Y10" si="2">SUM(Y8:Z8)</f>
        <v>4.18</v>
      </c>
      <c r="Y8" s="248">
        <f t="shared" si="2"/>
        <v>4.0999999999999996</v>
      </c>
      <c r="Z8" s="245">
        <v>0.08</v>
      </c>
      <c r="AA8" s="245">
        <f>AB8+AD8+AE8</f>
        <v>4.0199999999999996</v>
      </c>
      <c r="AB8" s="245">
        <v>0.04</v>
      </c>
      <c r="AC8" s="382">
        <v>2010</v>
      </c>
      <c r="AD8" s="245">
        <v>0.75</v>
      </c>
      <c r="AE8" s="245">
        <v>3.23</v>
      </c>
      <c r="AF8" s="248" t="s">
        <v>167</v>
      </c>
      <c r="AG8" s="245">
        <v>528.15</v>
      </c>
      <c r="AH8" s="245">
        <v>42.62</v>
      </c>
      <c r="AI8" s="245"/>
      <c r="AJ8" s="245">
        <v>61.74</v>
      </c>
      <c r="AK8" s="245">
        <v>72.849999999999994</v>
      </c>
      <c r="AL8" s="245" t="s">
        <v>167</v>
      </c>
      <c r="AM8" s="245">
        <v>333.85</v>
      </c>
      <c r="AN8" s="245">
        <v>17.09</v>
      </c>
      <c r="AO8" s="245">
        <v>3.23</v>
      </c>
    </row>
    <row r="9" spans="1:41" s="249" customFormat="1" ht="97.5" customHeight="1">
      <c r="A9" s="382">
        <v>2011</v>
      </c>
      <c r="B9" s="246">
        <v>23215</v>
      </c>
      <c r="C9" s="212">
        <v>11810</v>
      </c>
      <c r="D9" s="212">
        <v>11405</v>
      </c>
      <c r="E9" s="247">
        <v>533.64</v>
      </c>
      <c r="F9" s="247">
        <v>5.49</v>
      </c>
      <c r="G9" s="244"/>
      <c r="H9" s="248">
        <f t="shared" si="0"/>
        <v>5.47</v>
      </c>
      <c r="I9" s="248">
        <f t="shared" si="0"/>
        <v>3.3</v>
      </c>
      <c r="J9" s="248">
        <f t="shared" si="0"/>
        <v>2.17</v>
      </c>
      <c r="K9" s="247">
        <v>1.1300000000000001</v>
      </c>
      <c r="L9" s="247">
        <v>1.04</v>
      </c>
      <c r="M9" s="247">
        <v>0.09</v>
      </c>
      <c r="N9" s="248">
        <f>SUM(O9:P9)</f>
        <v>2011.08</v>
      </c>
      <c r="O9" s="247">
        <v>0.08</v>
      </c>
      <c r="P9" s="382">
        <v>2011</v>
      </c>
      <c r="Q9" s="245">
        <v>0.18</v>
      </c>
      <c r="R9" s="248">
        <f>SUM(S9:T9)</f>
        <v>0.26</v>
      </c>
      <c r="S9" s="245">
        <v>0.18</v>
      </c>
      <c r="T9" s="248">
        <f t="shared" si="1"/>
        <v>0.08</v>
      </c>
      <c r="U9" s="248">
        <f t="shared" si="1"/>
        <v>0.08</v>
      </c>
      <c r="V9" s="245"/>
      <c r="W9" s="245">
        <v>0.08</v>
      </c>
      <c r="X9" s="248">
        <f t="shared" si="2"/>
        <v>4.18</v>
      </c>
      <c r="Y9" s="248">
        <f t="shared" si="2"/>
        <v>4.0999999999999996</v>
      </c>
      <c r="Z9" s="245">
        <v>0.08</v>
      </c>
      <c r="AA9" s="245">
        <f>AB9+AD9+AE9</f>
        <v>4.0199999999999996</v>
      </c>
      <c r="AB9" s="245">
        <v>0.04</v>
      </c>
      <c r="AC9" s="382">
        <v>2011</v>
      </c>
      <c r="AD9" s="245">
        <v>0.75</v>
      </c>
      <c r="AE9" s="245">
        <v>3.23</v>
      </c>
      <c r="AF9" s="248" t="s">
        <v>167</v>
      </c>
      <c r="AG9" s="245">
        <v>528.15</v>
      </c>
      <c r="AH9" s="245">
        <v>42.62</v>
      </c>
      <c r="AI9" s="245"/>
      <c r="AJ9" s="245">
        <v>61.74</v>
      </c>
      <c r="AK9" s="245">
        <v>72.849999999999994</v>
      </c>
      <c r="AL9" s="245" t="s">
        <v>167</v>
      </c>
      <c r="AM9" s="245">
        <v>333.85</v>
      </c>
      <c r="AN9" s="245">
        <v>17.09</v>
      </c>
      <c r="AO9" s="381">
        <v>3.24</v>
      </c>
    </row>
    <row r="10" spans="1:41" s="249" customFormat="1" ht="97.5" customHeight="1">
      <c r="A10" s="382">
        <v>2012</v>
      </c>
      <c r="B10" s="246">
        <v>23191</v>
      </c>
      <c r="C10" s="212">
        <v>6206</v>
      </c>
      <c r="D10" s="212">
        <v>16985</v>
      </c>
      <c r="E10" s="247">
        <v>533.65</v>
      </c>
      <c r="F10" s="247">
        <v>5.5</v>
      </c>
      <c r="G10" s="244"/>
      <c r="H10" s="248">
        <f t="shared" si="0"/>
        <v>5.47</v>
      </c>
      <c r="I10" s="248">
        <f t="shared" si="0"/>
        <v>3.3</v>
      </c>
      <c r="J10" s="248">
        <f t="shared" si="0"/>
        <v>2.17</v>
      </c>
      <c r="K10" s="247">
        <v>1.1299999999999999</v>
      </c>
      <c r="L10" s="247">
        <v>1.04</v>
      </c>
      <c r="M10" s="247">
        <v>0.09</v>
      </c>
      <c r="N10" s="248">
        <f>SUM(O10:P10)</f>
        <v>2012.08</v>
      </c>
      <c r="O10" s="247">
        <v>0.08</v>
      </c>
      <c r="P10" s="382">
        <v>2012</v>
      </c>
      <c r="Q10" s="245">
        <v>0.19</v>
      </c>
      <c r="R10" s="248">
        <f>SUM(S10:T10)</f>
        <v>0.27</v>
      </c>
      <c r="S10" s="245">
        <v>0.19</v>
      </c>
      <c r="T10" s="248">
        <f t="shared" si="1"/>
        <v>0.08</v>
      </c>
      <c r="U10" s="248">
        <f t="shared" si="1"/>
        <v>0.08</v>
      </c>
      <c r="V10" s="245"/>
      <c r="W10" s="245">
        <v>0.08</v>
      </c>
      <c r="X10" s="248">
        <f t="shared" si="2"/>
        <v>4.17</v>
      </c>
      <c r="Y10" s="248">
        <f t="shared" si="2"/>
        <v>4.09</v>
      </c>
      <c r="Z10" s="245">
        <v>0.08</v>
      </c>
      <c r="AA10" s="245">
        <v>4.01</v>
      </c>
      <c r="AB10" s="245">
        <v>0.04</v>
      </c>
      <c r="AC10" s="382">
        <v>2012</v>
      </c>
      <c r="AD10" s="245">
        <v>0.75</v>
      </c>
      <c r="AE10" s="245">
        <v>3.22</v>
      </c>
      <c r="AF10" s="248">
        <f>SUM(AG10:AH10)</f>
        <v>570.88</v>
      </c>
      <c r="AG10" s="245">
        <v>528.15</v>
      </c>
      <c r="AH10" s="245">
        <v>42.73</v>
      </c>
      <c r="AI10" s="245"/>
      <c r="AJ10" s="245">
        <v>61.72</v>
      </c>
      <c r="AK10" s="245">
        <v>72.850999999999999</v>
      </c>
      <c r="AL10" s="248">
        <f>SUM(AM10:AN10)</f>
        <v>350.85999999999996</v>
      </c>
      <c r="AM10" s="245">
        <v>333.77</v>
      </c>
      <c r="AN10" s="245">
        <v>17.09</v>
      </c>
      <c r="AO10" s="321">
        <v>3.2358231563002935</v>
      </c>
    </row>
    <row r="11" spans="1:41" s="249" customFormat="1" ht="97.5" customHeight="1">
      <c r="A11" s="382">
        <v>2013</v>
      </c>
      <c r="B11" s="246">
        <f>C11+D11</f>
        <v>23243</v>
      </c>
      <c r="C11" s="212">
        <v>7356</v>
      </c>
      <c r="D11" s="212">
        <v>15887</v>
      </c>
      <c r="E11" s="247">
        <v>533.65</v>
      </c>
      <c r="F11" s="247">
        <v>5.5</v>
      </c>
      <c r="G11" s="244"/>
      <c r="H11" s="248" t="s">
        <v>167</v>
      </c>
      <c r="I11" s="336" t="s">
        <v>167</v>
      </c>
      <c r="J11" s="248" t="s">
        <v>167</v>
      </c>
      <c r="K11" s="247">
        <v>1.1299999999999999</v>
      </c>
      <c r="L11" s="247">
        <v>1.04</v>
      </c>
      <c r="M11" s="247">
        <v>9.7318000000000002E-2</v>
      </c>
      <c r="N11" s="248">
        <f>SUM(O11:P11)</f>
        <v>2013.08</v>
      </c>
      <c r="O11" s="247">
        <v>0.08</v>
      </c>
      <c r="P11" s="382">
        <v>2013</v>
      </c>
      <c r="Q11" s="245">
        <v>0.1888</v>
      </c>
      <c r="R11" s="336" t="s">
        <v>167</v>
      </c>
      <c r="S11" s="245">
        <v>0.1888</v>
      </c>
      <c r="T11" s="336" t="s">
        <v>167</v>
      </c>
      <c r="U11" s="248" t="s">
        <v>167</v>
      </c>
      <c r="V11" s="245"/>
      <c r="W11" s="245">
        <v>8.054E-2</v>
      </c>
      <c r="X11" s="248" t="s">
        <v>167</v>
      </c>
      <c r="Y11" s="248" t="s">
        <v>167</v>
      </c>
      <c r="Z11" s="245">
        <v>8.054E-2</v>
      </c>
      <c r="AA11" s="245">
        <v>4.01</v>
      </c>
      <c r="AB11" s="245">
        <v>0.04</v>
      </c>
      <c r="AC11" s="382">
        <v>2013</v>
      </c>
      <c r="AD11" s="245">
        <v>0.75</v>
      </c>
      <c r="AE11" s="245">
        <v>3.2259549999999999</v>
      </c>
      <c r="AF11" s="248" t="s">
        <v>167</v>
      </c>
      <c r="AG11" s="245">
        <v>528.15</v>
      </c>
      <c r="AH11" s="245">
        <v>42.89</v>
      </c>
      <c r="AI11" s="245"/>
      <c r="AJ11" s="245">
        <v>61.63</v>
      </c>
      <c r="AK11" s="245">
        <v>72.849999999999994</v>
      </c>
      <c r="AL11" s="248" t="s">
        <v>167</v>
      </c>
      <c r="AM11" s="245">
        <v>333.69</v>
      </c>
      <c r="AN11" s="245">
        <v>17.09</v>
      </c>
      <c r="AO11" s="321">
        <v>3.24</v>
      </c>
    </row>
    <row r="12" spans="1:41" s="256" customFormat="1" ht="97.5" customHeight="1" thickBot="1">
      <c r="A12" s="250">
        <v>2014</v>
      </c>
      <c r="B12" s="251">
        <v>23335</v>
      </c>
      <c r="C12" s="419">
        <v>7500</v>
      </c>
      <c r="D12" s="419">
        <v>15835</v>
      </c>
      <c r="E12" s="252">
        <v>533.64</v>
      </c>
      <c r="F12" s="252">
        <v>5.5</v>
      </c>
      <c r="G12" s="253"/>
      <c r="H12" s="213" t="s">
        <v>76</v>
      </c>
      <c r="I12" s="337" t="s">
        <v>76</v>
      </c>
      <c r="J12" s="213" t="s">
        <v>76</v>
      </c>
      <c r="K12" s="252">
        <f>SUM(L12:N12)</f>
        <v>1.1400000000000001</v>
      </c>
      <c r="L12" s="252">
        <v>1.04</v>
      </c>
      <c r="M12" s="252">
        <v>0.1</v>
      </c>
      <c r="N12" s="213" t="s">
        <v>526</v>
      </c>
      <c r="O12" s="252">
        <v>0.08</v>
      </c>
      <c r="P12" s="250">
        <v>2014</v>
      </c>
      <c r="Q12" s="254">
        <v>0.19</v>
      </c>
      <c r="R12" s="337" t="s">
        <v>526</v>
      </c>
      <c r="S12" s="254">
        <v>0.19</v>
      </c>
      <c r="T12" s="337" t="s">
        <v>76</v>
      </c>
      <c r="U12" s="213" t="s">
        <v>76</v>
      </c>
      <c r="V12" s="255"/>
      <c r="W12" s="254">
        <v>0.08</v>
      </c>
      <c r="X12" s="254">
        <v>0.08</v>
      </c>
      <c r="Y12" s="213" t="s">
        <v>76</v>
      </c>
      <c r="Z12" s="213" t="s">
        <v>76</v>
      </c>
      <c r="AA12" s="254">
        <v>4.0199999999999996</v>
      </c>
      <c r="AB12" s="254">
        <v>0.04</v>
      </c>
      <c r="AC12" s="250">
        <v>2014</v>
      </c>
      <c r="AD12" s="254">
        <v>0.75</v>
      </c>
      <c r="AE12" s="254">
        <v>3.23</v>
      </c>
      <c r="AF12" s="213" t="s">
        <v>526</v>
      </c>
      <c r="AG12" s="254">
        <v>528.14</v>
      </c>
      <c r="AH12" s="254">
        <v>42.88</v>
      </c>
      <c r="AI12" s="255"/>
      <c r="AJ12" s="254">
        <v>61.63</v>
      </c>
      <c r="AK12" s="254">
        <v>72.849999999999994</v>
      </c>
      <c r="AL12" s="213" t="s">
        <v>526</v>
      </c>
      <c r="AM12" s="254">
        <v>333.69</v>
      </c>
      <c r="AN12" s="254">
        <v>17.09</v>
      </c>
      <c r="AO12" s="278">
        <v>3.24</v>
      </c>
    </row>
    <row r="13" spans="1:41" s="217" customFormat="1" ht="12" customHeight="1" thickTop="1">
      <c r="A13" s="214" t="s">
        <v>324</v>
      </c>
      <c r="B13" s="215"/>
      <c r="C13" s="215"/>
      <c r="D13" s="257"/>
      <c r="E13" s="258"/>
      <c r="F13" s="259"/>
      <c r="G13" s="259"/>
      <c r="H13" s="216"/>
      <c r="I13" s="216"/>
      <c r="J13" s="215"/>
      <c r="K13" s="215"/>
      <c r="L13" s="215"/>
      <c r="M13" s="215"/>
      <c r="N13" s="215"/>
      <c r="P13" s="214" t="s">
        <v>324</v>
      </c>
      <c r="Q13" s="260"/>
      <c r="R13" s="260"/>
      <c r="S13" s="260"/>
      <c r="T13" s="260"/>
      <c r="U13" s="215"/>
      <c r="V13" s="261"/>
      <c r="W13" s="260"/>
      <c r="X13" s="260"/>
      <c r="Y13" s="260"/>
      <c r="Z13" s="215"/>
      <c r="AA13" s="215"/>
      <c r="AB13" s="215"/>
      <c r="AC13" s="214" t="s">
        <v>325</v>
      </c>
      <c r="AD13" s="215"/>
      <c r="AE13" s="218"/>
      <c r="AF13" s="218"/>
      <c r="AG13" s="218"/>
      <c r="AH13" s="260"/>
      <c r="AJ13" s="215"/>
      <c r="AK13" s="215"/>
      <c r="AL13" s="215"/>
      <c r="AM13" s="218"/>
      <c r="AN13" s="218"/>
    </row>
    <row r="14" spans="1:41" s="217" customFormat="1">
      <c r="B14" s="215"/>
      <c r="C14" s="215"/>
      <c r="H14" s="262"/>
      <c r="I14" s="262"/>
      <c r="J14" s="260"/>
      <c r="K14" s="260"/>
      <c r="L14" s="260"/>
      <c r="M14" s="260"/>
      <c r="N14" s="260"/>
      <c r="O14" s="260"/>
      <c r="Q14" s="260"/>
      <c r="R14" s="260"/>
      <c r="S14" s="260"/>
      <c r="T14" s="260"/>
      <c r="U14" s="260"/>
      <c r="W14" s="260"/>
      <c r="X14" s="260"/>
      <c r="Y14" s="260"/>
      <c r="Z14" s="260"/>
      <c r="AA14" s="260"/>
      <c r="AB14" s="260"/>
      <c r="AD14" s="260"/>
      <c r="AE14" s="260"/>
      <c r="AF14" s="260"/>
      <c r="AG14" s="260"/>
    </row>
    <row r="15" spans="1:41" s="217" customFormat="1">
      <c r="B15" s="215"/>
      <c r="C15" s="215"/>
      <c r="H15" s="262"/>
      <c r="I15" s="262"/>
      <c r="J15" s="260"/>
      <c r="K15" s="260"/>
      <c r="L15" s="260"/>
      <c r="M15" s="260"/>
      <c r="N15" s="260"/>
      <c r="O15" s="260"/>
      <c r="Q15" s="260"/>
      <c r="R15" s="260"/>
      <c r="S15" s="260"/>
      <c r="T15" s="260"/>
      <c r="U15" s="260"/>
      <c r="W15" s="260"/>
      <c r="X15" s="260"/>
      <c r="Y15" s="260"/>
      <c r="Z15" s="260"/>
      <c r="AA15" s="260"/>
      <c r="AB15" s="260"/>
      <c r="AD15" s="260"/>
      <c r="AE15" s="260"/>
      <c r="AF15" s="260"/>
      <c r="AG15" s="260"/>
    </row>
    <row r="16" spans="1:41" s="217" customFormat="1">
      <c r="B16" s="215"/>
      <c r="C16" s="215"/>
      <c r="D16" s="260"/>
      <c r="E16" s="260"/>
      <c r="F16" s="260"/>
      <c r="H16" s="262"/>
      <c r="I16" s="262"/>
      <c r="J16" s="260"/>
      <c r="K16" s="260"/>
      <c r="L16" s="260"/>
      <c r="M16" s="260"/>
      <c r="N16" s="260"/>
      <c r="O16" s="260"/>
      <c r="Q16" s="260"/>
      <c r="R16" s="260"/>
      <c r="S16" s="260"/>
      <c r="T16" s="260"/>
      <c r="U16" s="260"/>
      <c r="W16" s="260"/>
      <c r="X16" s="260"/>
      <c r="Y16" s="260"/>
      <c r="Z16" s="260"/>
      <c r="AA16" s="260"/>
      <c r="AB16" s="260"/>
      <c r="AD16" s="260"/>
      <c r="AE16" s="260"/>
      <c r="AF16" s="260"/>
      <c r="AG16" s="260"/>
    </row>
    <row r="17" spans="2:33" s="217" customFormat="1">
      <c r="B17" s="215"/>
      <c r="C17" s="215"/>
      <c r="D17" s="260"/>
      <c r="E17" s="260"/>
      <c r="F17" s="260"/>
      <c r="H17" s="262"/>
      <c r="I17" s="262"/>
      <c r="J17" s="260"/>
      <c r="K17" s="260"/>
      <c r="L17" s="260"/>
      <c r="M17" s="260"/>
      <c r="N17" s="260"/>
      <c r="O17" s="260"/>
      <c r="Q17" s="260"/>
      <c r="R17" s="260"/>
      <c r="S17" s="260"/>
      <c r="T17" s="260"/>
      <c r="U17" s="260"/>
      <c r="W17" s="260"/>
      <c r="X17" s="260"/>
      <c r="Y17" s="260"/>
      <c r="Z17" s="260"/>
      <c r="AA17" s="260"/>
      <c r="AB17" s="260"/>
      <c r="AD17" s="260"/>
      <c r="AE17" s="260"/>
      <c r="AF17" s="260"/>
      <c r="AG17" s="260"/>
    </row>
    <row r="18" spans="2:33" s="217" customFormat="1">
      <c r="B18" s="215"/>
      <c r="C18" s="215"/>
      <c r="D18" s="260"/>
      <c r="E18" s="260"/>
      <c r="F18" s="260"/>
      <c r="H18" s="262"/>
      <c r="I18" s="262"/>
      <c r="J18" s="260"/>
      <c r="K18" s="260"/>
      <c r="L18" s="260"/>
      <c r="M18" s="260"/>
      <c r="N18" s="260"/>
      <c r="O18" s="260"/>
      <c r="Q18" s="260"/>
      <c r="R18" s="260"/>
      <c r="S18" s="260"/>
      <c r="T18" s="260"/>
      <c r="U18" s="260"/>
      <c r="W18" s="260"/>
      <c r="X18" s="260"/>
      <c r="Y18" s="260"/>
      <c r="Z18" s="260"/>
      <c r="AA18" s="260"/>
      <c r="AB18" s="260"/>
      <c r="AD18" s="260"/>
      <c r="AE18" s="260"/>
      <c r="AF18" s="260"/>
      <c r="AG18" s="260"/>
    </row>
    <row r="19" spans="2:33" s="217" customFormat="1">
      <c r="B19" s="215"/>
      <c r="C19" s="215"/>
      <c r="D19" s="260"/>
      <c r="E19" s="260"/>
      <c r="F19" s="260"/>
      <c r="H19" s="262"/>
      <c r="I19" s="262"/>
      <c r="J19" s="260"/>
      <c r="K19" s="260"/>
      <c r="L19" s="260"/>
      <c r="M19" s="260"/>
      <c r="N19" s="260"/>
      <c r="O19" s="260"/>
      <c r="Q19" s="260"/>
      <c r="R19" s="260"/>
      <c r="S19" s="260"/>
      <c r="T19" s="260"/>
      <c r="U19" s="260"/>
      <c r="W19" s="260"/>
      <c r="X19" s="260"/>
      <c r="Y19" s="260"/>
      <c r="Z19" s="260"/>
      <c r="AA19" s="260"/>
      <c r="AB19" s="260"/>
      <c r="AD19" s="260"/>
      <c r="AE19" s="260"/>
      <c r="AF19" s="260"/>
      <c r="AG19" s="260"/>
    </row>
    <row r="20" spans="2:33" s="217" customFormat="1">
      <c r="B20" s="215"/>
      <c r="C20" s="215"/>
      <c r="D20" s="260"/>
      <c r="E20" s="260"/>
      <c r="F20" s="260"/>
      <c r="H20" s="262"/>
      <c r="I20" s="262"/>
      <c r="J20" s="260"/>
      <c r="K20" s="260"/>
      <c r="L20" s="260"/>
      <c r="M20" s="260"/>
      <c r="N20" s="260"/>
      <c r="O20" s="260"/>
      <c r="Q20" s="260"/>
      <c r="R20" s="260"/>
      <c r="S20" s="260"/>
      <c r="T20" s="260"/>
      <c r="U20" s="260"/>
      <c r="W20" s="260"/>
      <c r="X20" s="260"/>
      <c r="Y20" s="260"/>
      <c r="Z20" s="260"/>
      <c r="AA20" s="260"/>
      <c r="AB20" s="260"/>
      <c r="AD20" s="260"/>
      <c r="AE20" s="260"/>
      <c r="AF20" s="260"/>
      <c r="AG20" s="260"/>
    </row>
    <row r="21" spans="2:33" s="217" customFormat="1">
      <c r="B21" s="215"/>
      <c r="C21" s="215"/>
      <c r="D21" s="260"/>
      <c r="E21" s="260"/>
      <c r="F21" s="260"/>
      <c r="H21" s="262"/>
      <c r="I21" s="262"/>
      <c r="J21" s="260"/>
      <c r="K21" s="260"/>
      <c r="L21" s="260"/>
      <c r="M21" s="260"/>
      <c r="N21" s="260"/>
      <c r="O21" s="260"/>
      <c r="Q21" s="260"/>
      <c r="R21" s="260"/>
      <c r="S21" s="260"/>
      <c r="T21" s="260"/>
      <c r="U21" s="260"/>
      <c r="W21" s="260"/>
      <c r="X21" s="260"/>
      <c r="Y21" s="260"/>
      <c r="Z21" s="260"/>
      <c r="AA21" s="260"/>
      <c r="AB21" s="260"/>
      <c r="AD21" s="260"/>
      <c r="AE21" s="260"/>
      <c r="AF21" s="260"/>
      <c r="AG21" s="260"/>
    </row>
    <row r="22" spans="2:33" s="217" customFormat="1">
      <c r="B22" s="215"/>
      <c r="C22" s="215"/>
      <c r="D22" s="260"/>
      <c r="E22" s="260"/>
      <c r="F22" s="260"/>
      <c r="H22" s="262"/>
      <c r="I22" s="262"/>
      <c r="J22" s="260"/>
      <c r="K22" s="260"/>
      <c r="L22" s="260"/>
      <c r="M22" s="260"/>
      <c r="N22" s="260"/>
      <c r="O22" s="260"/>
      <c r="Q22" s="260"/>
      <c r="R22" s="260"/>
      <c r="S22" s="260"/>
      <c r="T22" s="260"/>
      <c r="U22" s="260"/>
      <c r="W22" s="260"/>
      <c r="X22" s="260"/>
      <c r="Y22" s="260"/>
      <c r="Z22" s="260"/>
      <c r="AA22" s="260"/>
      <c r="AB22" s="260"/>
      <c r="AD22" s="260"/>
      <c r="AE22" s="260"/>
      <c r="AF22" s="260"/>
      <c r="AG22" s="260"/>
    </row>
    <row r="23" spans="2:33" s="217" customFormat="1">
      <c r="B23" s="215"/>
      <c r="C23" s="215"/>
      <c r="D23" s="260"/>
      <c r="E23" s="260"/>
      <c r="F23" s="260"/>
      <c r="H23" s="262"/>
      <c r="I23" s="262"/>
      <c r="J23" s="260"/>
      <c r="K23" s="260"/>
      <c r="L23" s="260"/>
      <c r="M23" s="260"/>
      <c r="N23" s="260"/>
      <c r="O23" s="260"/>
      <c r="Q23" s="260"/>
      <c r="R23" s="260"/>
      <c r="S23" s="260"/>
      <c r="T23" s="260"/>
      <c r="U23" s="260"/>
      <c r="W23" s="260"/>
      <c r="X23" s="260"/>
      <c r="Y23" s="260"/>
      <c r="Z23" s="260"/>
      <c r="AA23" s="260"/>
      <c r="AB23" s="260"/>
      <c r="AD23" s="260"/>
      <c r="AE23" s="260"/>
      <c r="AF23" s="260"/>
      <c r="AG23" s="260"/>
    </row>
    <row r="24" spans="2:33" s="217" customFormat="1">
      <c r="B24" s="215"/>
      <c r="C24" s="215"/>
      <c r="D24" s="260"/>
      <c r="E24" s="260"/>
      <c r="F24" s="260"/>
      <c r="H24" s="262"/>
      <c r="I24" s="262"/>
      <c r="J24" s="260"/>
      <c r="K24" s="260"/>
      <c r="L24" s="260"/>
      <c r="M24" s="260"/>
      <c r="N24" s="260"/>
      <c r="O24" s="260"/>
      <c r="Q24" s="260"/>
      <c r="R24" s="260"/>
      <c r="S24" s="260"/>
      <c r="T24" s="260"/>
      <c r="U24" s="260"/>
      <c r="W24" s="260"/>
      <c r="X24" s="260"/>
      <c r="Y24" s="260"/>
      <c r="Z24" s="260"/>
      <c r="AA24" s="260"/>
      <c r="AB24" s="260"/>
      <c r="AD24" s="260"/>
      <c r="AE24" s="260"/>
      <c r="AF24" s="260"/>
      <c r="AG24" s="260"/>
    </row>
    <row r="25" spans="2:33" s="217" customFormat="1">
      <c r="B25" s="215"/>
      <c r="C25" s="215"/>
      <c r="D25" s="260"/>
      <c r="E25" s="260"/>
      <c r="F25" s="260"/>
      <c r="H25" s="262"/>
      <c r="I25" s="262"/>
      <c r="J25" s="260"/>
      <c r="K25" s="260"/>
      <c r="L25" s="260"/>
      <c r="M25" s="260"/>
      <c r="N25" s="260"/>
      <c r="O25" s="260"/>
      <c r="Q25" s="260"/>
      <c r="R25" s="260"/>
      <c r="S25" s="260"/>
      <c r="T25" s="260"/>
      <c r="U25" s="260"/>
      <c r="W25" s="260"/>
      <c r="X25" s="260"/>
      <c r="Y25" s="260"/>
      <c r="Z25" s="260"/>
      <c r="AA25" s="260"/>
      <c r="AB25" s="260"/>
      <c r="AD25" s="260"/>
      <c r="AE25" s="260"/>
      <c r="AF25" s="260"/>
      <c r="AG25" s="260"/>
    </row>
    <row r="26" spans="2:33" s="217" customFormat="1">
      <c r="B26" s="215"/>
      <c r="C26" s="215"/>
      <c r="D26" s="260"/>
      <c r="E26" s="260"/>
      <c r="F26" s="260"/>
      <c r="H26" s="262"/>
      <c r="I26" s="262"/>
      <c r="J26" s="260"/>
      <c r="K26" s="260"/>
      <c r="L26" s="260"/>
      <c r="M26" s="260"/>
      <c r="N26" s="260"/>
      <c r="O26" s="260"/>
      <c r="Q26" s="260"/>
      <c r="R26" s="260"/>
      <c r="S26" s="260"/>
      <c r="T26" s="260"/>
      <c r="U26" s="260"/>
      <c r="W26" s="260"/>
      <c r="X26" s="260"/>
      <c r="Y26" s="260"/>
      <c r="Z26" s="260"/>
      <c r="AA26" s="260"/>
      <c r="AB26" s="260"/>
      <c r="AD26" s="260"/>
      <c r="AE26" s="260"/>
      <c r="AF26" s="260"/>
      <c r="AG26" s="260"/>
    </row>
    <row r="27" spans="2:33" s="217" customFormat="1">
      <c r="B27" s="215"/>
      <c r="C27" s="215"/>
      <c r="D27" s="260"/>
      <c r="E27" s="260"/>
      <c r="F27" s="260"/>
      <c r="H27" s="262"/>
      <c r="I27" s="262"/>
      <c r="J27" s="260"/>
      <c r="K27" s="260"/>
      <c r="L27" s="260"/>
      <c r="M27" s="260"/>
      <c r="N27" s="260"/>
      <c r="O27" s="260"/>
      <c r="Q27" s="260"/>
      <c r="R27" s="260"/>
      <c r="S27" s="260"/>
      <c r="T27" s="260"/>
      <c r="U27" s="260"/>
      <c r="W27" s="260"/>
      <c r="X27" s="260"/>
      <c r="Y27" s="260"/>
      <c r="Z27" s="260"/>
      <c r="AA27" s="260"/>
      <c r="AB27" s="260"/>
      <c r="AD27" s="260"/>
      <c r="AE27" s="260"/>
      <c r="AF27" s="260"/>
      <c r="AG27" s="260"/>
    </row>
    <row r="28" spans="2:33" s="217" customFormat="1">
      <c r="B28" s="215"/>
      <c r="C28" s="215"/>
      <c r="D28" s="260"/>
      <c r="E28" s="260"/>
      <c r="F28" s="260"/>
      <c r="H28" s="262"/>
      <c r="I28" s="262"/>
      <c r="J28" s="260"/>
      <c r="K28" s="260"/>
      <c r="L28" s="260"/>
      <c r="M28" s="260"/>
      <c r="N28" s="260"/>
      <c r="O28" s="260"/>
      <c r="Q28" s="260"/>
      <c r="R28" s="260"/>
      <c r="S28" s="260"/>
      <c r="T28" s="260"/>
      <c r="U28" s="260"/>
      <c r="W28" s="260"/>
      <c r="X28" s="260"/>
      <c r="Y28" s="260"/>
      <c r="Z28" s="260"/>
      <c r="AA28" s="260"/>
      <c r="AB28" s="260"/>
      <c r="AD28" s="260"/>
      <c r="AE28" s="260"/>
      <c r="AF28" s="260"/>
      <c r="AG28" s="260"/>
    </row>
    <row r="29" spans="2:33" s="217" customFormat="1">
      <c r="B29" s="215"/>
      <c r="C29" s="215"/>
      <c r="D29" s="260"/>
      <c r="E29" s="260"/>
      <c r="F29" s="260"/>
      <c r="H29" s="262"/>
      <c r="I29" s="262"/>
      <c r="J29" s="260"/>
      <c r="K29" s="260"/>
      <c r="L29" s="260"/>
      <c r="M29" s="260"/>
      <c r="N29" s="260"/>
      <c r="O29" s="260"/>
      <c r="Q29" s="260"/>
      <c r="R29" s="260"/>
      <c r="S29" s="260"/>
      <c r="T29" s="260"/>
      <c r="U29" s="260"/>
      <c r="W29" s="260"/>
      <c r="X29" s="260"/>
      <c r="Y29" s="260"/>
      <c r="Z29" s="260"/>
      <c r="AA29" s="260"/>
      <c r="AB29" s="260"/>
      <c r="AD29" s="260"/>
      <c r="AE29" s="260"/>
      <c r="AF29" s="260"/>
      <c r="AG29" s="260"/>
    </row>
    <row r="30" spans="2:33" s="217" customFormat="1">
      <c r="B30" s="215"/>
      <c r="C30" s="215"/>
      <c r="D30" s="260"/>
      <c r="E30" s="260"/>
      <c r="F30" s="260"/>
      <c r="H30" s="262"/>
      <c r="I30" s="262"/>
      <c r="J30" s="260"/>
      <c r="K30" s="260"/>
      <c r="L30" s="260"/>
      <c r="M30" s="260"/>
      <c r="N30" s="260"/>
      <c r="O30" s="260"/>
      <c r="Q30" s="260"/>
      <c r="R30" s="260"/>
      <c r="S30" s="260"/>
      <c r="T30" s="260"/>
      <c r="U30" s="260"/>
      <c r="W30" s="260"/>
      <c r="X30" s="260"/>
      <c r="Y30" s="260"/>
      <c r="Z30" s="260"/>
      <c r="AA30" s="260"/>
      <c r="AB30" s="260"/>
      <c r="AD30" s="260"/>
      <c r="AE30" s="260"/>
      <c r="AF30" s="260"/>
      <c r="AG30" s="260"/>
    </row>
    <row r="31" spans="2:33" s="217" customFormat="1">
      <c r="B31" s="215"/>
      <c r="C31" s="215"/>
      <c r="D31" s="260"/>
      <c r="E31" s="260"/>
      <c r="F31" s="260"/>
      <c r="H31" s="262"/>
      <c r="I31" s="262"/>
      <c r="J31" s="260"/>
      <c r="K31" s="260"/>
      <c r="L31" s="260"/>
      <c r="M31" s="260"/>
      <c r="N31" s="260"/>
      <c r="O31" s="260"/>
      <c r="Q31" s="260"/>
      <c r="R31" s="260"/>
      <c r="S31" s="260"/>
      <c r="T31" s="260"/>
      <c r="U31" s="260"/>
      <c r="W31" s="260"/>
      <c r="X31" s="260"/>
      <c r="Y31" s="260"/>
      <c r="Z31" s="260"/>
      <c r="AA31" s="260"/>
      <c r="AB31" s="260"/>
      <c r="AD31" s="260"/>
      <c r="AE31" s="260"/>
      <c r="AF31" s="260"/>
      <c r="AG31" s="260"/>
    </row>
    <row r="32" spans="2:33" s="217" customFormat="1">
      <c r="B32" s="215"/>
      <c r="C32" s="215"/>
      <c r="D32" s="260"/>
      <c r="E32" s="260"/>
      <c r="F32" s="260"/>
      <c r="H32" s="262"/>
      <c r="I32" s="262"/>
      <c r="J32" s="260"/>
      <c r="K32" s="260"/>
      <c r="L32" s="260"/>
      <c r="M32" s="260"/>
      <c r="N32" s="260"/>
      <c r="O32" s="260"/>
      <c r="Q32" s="260"/>
      <c r="R32" s="260"/>
      <c r="S32" s="260"/>
      <c r="T32" s="260"/>
      <c r="U32" s="260"/>
      <c r="W32" s="260"/>
      <c r="X32" s="260"/>
      <c r="Y32" s="260"/>
      <c r="Z32" s="260"/>
      <c r="AA32" s="260"/>
      <c r="AB32" s="260"/>
      <c r="AD32" s="260"/>
      <c r="AE32" s="260"/>
      <c r="AF32" s="260"/>
      <c r="AG32" s="260"/>
    </row>
    <row r="33" spans="2:33" s="217" customFormat="1">
      <c r="B33" s="215"/>
      <c r="C33" s="215"/>
      <c r="D33" s="260"/>
      <c r="E33" s="260"/>
      <c r="F33" s="260"/>
      <c r="H33" s="262"/>
      <c r="I33" s="262"/>
      <c r="J33" s="260"/>
      <c r="K33" s="260"/>
      <c r="L33" s="260"/>
      <c r="M33" s="260"/>
      <c r="N33" s="260"/>
      <c r="O33" s="260"/>
      <c r="Q33" s="260"/>
      <c r="R33" s="260"/>
      <c r="S33" s="260"/>
      <c r="T33" s="260"/>
      <c r="U33" s="260"/>
      <c r="W33" s="260"/>
      <c r="X33" s="260"/>
      <c r="Y33" s="260"/>
      <c r="Z33" s="260"/>
      <c r="AA33" s="260"/>
      <c r="AB33" s="260"/>
      <c r="AD33" s="260"/>
      <c r="AE33" s="260"/>
      <c r="AF33" s="260"/>
      <c r="AG33" s="260"/>
    </row>
    <row r="34" spans="2:33" s="217" customFormat="1">
      <c r="B34" s="215"/>
      <c r="C34" s="215"/>
      <c r="D34" s="260"/>
      <c r="E34" s="260"/>
      <c r="F34" s="260"/>
      <c r="H34" s="262"/>
      <c r="I34" s="262"/>
      <c r="J34" s="260"/>
      <c r="K34" s="260"/>
      <c r="L34" s="260"/>
      <c r="M34" s="260"/>
      <c r="N34" s="260"/>
      <c r="O34" s="260"/>
      <c r="Q34" s="260"/>
      <c r="R34" s="260"/>
      <c r="S34" s="260"/>
      <c r="T34" s="260"/>
      <c r="U34" s="260"/>
      <c r="W34" s="260"/>
      <c r="X34" s="260"/>
      <c r="Y34" s="260"/>
      <c r="Z34" s="260"/>
      <c r="AA34" s="260"/>
      <c r="AB34" s="260"/>
      <c r="AD34" s="260"/>
      <c r="AE34" s="260"/>
      <c r="AF34" s="260"/>
      <c r="AG34" s="260"/>
    </row>
    <row r="35" spans="2:33" s="217" customFormat="1">
      <c r="B35" s="215"/>
      <c r="C35" s="215"/>
      <c r="D35" s="260"/>
      <c r="E35" s="260"/>
      <c r="F35" s="260"/>
      <c r="H35" s="262"/>
      <c r="I35" s="262"/>
      <c r="J35" s="260"/>
      <c r="K35" s="260"/>
      <c r="L35" s="260"/>
      <c r="M35" s="260"/>
      <c r="N35" s="260"/>
      <c r="O35" s="260"/>
      <c r="Q35" s="260"/>
      <c r="R35" s="260"/>
      <c r="S35" s="260"/>
      <c r="T35" s="260"/>
      <c r="U35" s="260"/>
      <c r="W35" s="260"/>
      <c r="X35" s="260"/>
      <c r="Y35" s="260"/>
      <c r="Z35" s="260"/>
      <c r="AA35" s="260"/>
      <c r="AB35" s="260"/>
      <c r="AD35" s="260"/>
      <c r="AE35" s="260"/>
      <c r="AF35" s="260"/>
      <c r="AG35" s="260"/>
    </row>
    <row r="36" spans="2:33" s="217" customFormat="1">
      <c r="B36" s="215"/>
      <c r="C36" s="215"/>
      <c r="D36" s="260"/>
      <c r="E36" s="260"/>
      <c r="F36" s="260"/>
      <c r="H36" s="262"/>
      <c r="I36" s="262"/>
      <c r="J36" s="260"/>
      <c r="K36" s="260"/>
      <c r="L36" s="260"/>
      <c r="M36" s="260"/>
      <c r="N36" s="260"/>
      <c r="O36" s="260"/>
      <c r="Q36" s="260"/>
      <c r="R36" s="260"/>
      <c r="S36" s="260"/>
      <c r="T36" s="260"/>
      <c r="U36" s="260"/>
      <c r="W36" s="260"/>
      <c r="X36" s="260"/>
      <c r="Y36" s="260"/>
      <c r="Z36" s="260"/>
      <c r="AA36" s="260"/>
      <c r="AB36" s="260"/>
      <c r="AD36" s="260"/>
      <c r="AE36" s="260"/>
      <c r="AF36" s="260"/>
      <c r="AG36" s="260"/>
    </row>
    <row r="37" spans="2:33" s="217" customFormat="1">
      <c r="B37" s="215"/>
      <c r="C37" s="215"/>
      <c r="D37" s="260"/>
      <c r="E37" s="260"/>
      <c r="F37" s="260"/>
      <c r="H37" s="262"/>
      <c r="I37" s="262"/>
      <c r="J37" s="260"/>
      <c r="K37" s="260"/>
      <c r="L37" s="260"/>
      <c r="M37" s="260"/>
      <c r="N37" s="260"/>
      <c r="O37" s="260"/>
      <c r="Q37" s="260"/>
      <c r="R37" s="260"/>
      <c r="S37" s="260"/>
      <c r="T37" s="260"/>
      <c r="U37" s="260"/>
      <c r="W37" s="260"/>
      <c r="X37" s="260"/>
      <c r="Y37" s="260"/>
      <c r="Z37" s="260"/>
      <c r="AA37" s="260"/>
      <c r="AB37" s="260"/>
      <c r="AD37" s="260"/>
      <c r="AE37" s="260"/>
      <c r="AF37" s="260"/>
      <c r="AG37" s="260"/>
    </row>
    <row r="38" spans="2:33" s="217" customFormat="1">
      <c r="B38" s="215"/>
      <c r="C38" s="215"/>
      <c r="D38" s="260"/>
      <c r="E38" s="260"/>
      <c r="F38" s="260"/>
      <c r="H38" s="262"/>
      <c r="I38" s="262"/>
      <c r="J38" s="260"/>
      <c r="K38" s="260"/>
      <c r="L38" s="260"/>
      <c r="M38" s="260"/>
      <c r="N38" s="260"/>
      <c r="O38" s="260"/>
      <c r="Q38" s="260"/>
      <c r="R38" s="260"/>
      <c r="S38" s="260"/>
      <c r="T38" s="260"/>
      <c r="U38" s="260"/>
      <c r="W38" s="260"/>
      <c r="X38" s="260"/>
      <c r="Y38" s="260"/>
      <c r="Z38" s="260"/>
      <c r="AA38" s="260"/>
      <c r="AB38" s="260"/>
      <c r="AD38" s="260"/>
      <c r="AE38" s="260"/>
      <c r="AF38" s="260"/>
      <c r="AG38" s="260"/>
    </row>
    <row r="39" spans="2:33" s="217" customFormat="1">
      <c r="B39" s="215"/>
      <c r="C39" s="215"/>
      <c r="D39" s="260"/>
      <c r="E39" s="260"/>
      <c r="F39" s="260"/>
      <c r="H39" s="262"/>
      <c r="I39" s="262"/>
      <c r="J39" s="260"/>
      <c r="K39" s="260"/>
      <c r="L39" s="260"/>
      <c r="M39" s="260"/>
      <c r="N39" s="260"/>
      <c r="O39" s="260"/>
      <c r="Q39" s="260"/>
      <c r="R39" s="260"/>
      <c r="S39" s="260"/>
      <c r="T39" s="260"/>
      <c r="U39" s="260"/>
      <c r="W39" s="260"/>
      <c r="X39" s="260"/>
      <c r="Y39" s="260"/>
      <c r="Z39" s="260"/>
      <c r="AA39" s="260"/>
      <c r="AB39" s="260"/>
      <c r="AD39" s="260"/>
      <c r="AE39" s="260"/>
      <c r="AF39" s="260"/>
      <c r="AG39" s="260"/>
    </row>
    <row r="40" spans="2:33" s="217" customFormat="1">
      <c r="B40" s="215"/>
      <c r="C40" s="215"/>
      <c r="D40" s="260"/>
      <c r="E40" s="260"/>
      <c r="F40" s="260"/>
      <c r="H40" s="262"/>
      <c r="I40" s="262"/>
      <c r="J40" s="260"/>
      <c r="K40" s="260"/>
      <c r="L40" s="260"/>
      <c r="M40" s="260"/>
      <c r="N40" s="260"/>
      <c r="O40" s="260"/>
      <c r="Q40" s="260"/>
      <c r="R40" s="260"/>
      <c r="S40" s="260"/>
      <c r="T40" s="260"/>
      <c r="U40" s="260"/>
      <c r="W40" s="260"/>
      <c r="X40" s="260"/>
      <c r="Y40" s="260"/>
      <c r="Z40" s="260"/>
      <c r="AA40" s="260"/>
      <c r="AB40" s="260"/>
      <c r="AD40" s="260"/>
      <c r="AE40" s="260"/>
      <c r="AF40" s="260"/>
      <c r="AG40" s="260"/>
    </row>
    <row r="41" spans="2:33" s="217" customFormat="1">
      <c r="B41" s="215"/>
      <c r="C41" s="215"/>
      <c r="D41" s="260"/>
      <c r="E41" s="260"/>
      <c r="F41" s="260"/>
      <c r="H41" s="262"/>
      <c r="I41" s="262"/>
      <c r="J41" s="260"/>
      <c r="K41" s="260"/>
      <c r="L41" s="260"/>
      <c r="M41" s="260"/>
      <c r="N41" s="260"/>
      <c r="O41" s="260"/>
      <c r="Q41" s="260"/>
      <c r="R41" s="260"/>
      <c r="S41" s="260"/>
      <c r="T41" s="260"/>
      <c r="U41" s="260"/>
      <c r="W41" s="260"/>
      <c r="X41" s="260"/>
      <c r="Y41" s="260"/>
      <c r="Z41" s="260"/>
      <c r="AA41" s="260"/>
      <c r="AB41" s="260"/>
      <c r="AD41" s="260"/>
      <c r="AE41" s="260"/>
      <c r="AF41" s="260"/>
      <c r="AG41" s="260"/>
    </row>
    <row r="42" spans="2:33" s="217" customFormat="1">
      <c r="B42" s="215"/>
      <c r="C42" s="215"/>
      <c r="D42" s="260"/>
      <c r="E42" s="260"/>
      <c r="F42" s="260"/>
      <c r="H42" s="262"/>
      <c r="I42" s="262"/>
      <c r="J42" s="260"/>
      <c r="K42" s="260"/>
      <c r="L42" s="260"/>
      <c r="M42" s="260"/>
      <c r="N42" s="260"/>
      <c r="O42" s="260"/>
      <c r="Q42" s="260"/>
      <c r="R42" s="260"/>
      <c r="S42" s="260"/>
      <c r="T42" s="260"/>
      <c r="U42" s="260"/>
      <c r="W42" s="260"/>
      <c r="X42" s="260"/>
      <c r="Y42" s="260"/>
      <c r="Z42" s="260"/>
      <c r="AA42" s="260"/>
      <c r="AB42" s="260"/>
      <c r="AD42" s="260"/>
      <c r="AE42" s="260"/>
      <c r="AF42" s="260"/>
      <c r="AG42" s="260"/>
    </row>
    <row r="43" spans="2:33" s="217" customFormat="1">
      <c r="B43" s="215"/>
      <c r="C43" s="215"/>
      <c r="D43" s="260"/>
      <c r="E43" s="260"/>
      <c r="F43" s="260"/>
      <c r="H43" s="262"/>
      <c r="I43" s="262"/>
      <c r="J43" s="260"/>
      <c r="K43" s="260"/>
      <c r="L43" s="260"/>
      <c r="M43" s="260"/>
      <c r="N43" s="260"/>
      <c r="O43" s="260"/>
      <c r="Q43" s="260"/>
      <c r="R43" s="260"/>
      <c r="S43" s="260"/>
      <c r="T43" s="260"/>
      <c r="U43" s="260"/>
      <c r="W43" s="260"/>
      <c r="X43" s="260"/>
      <c r="Y43" s="260"/>
      <c r="Z43" s="260"/>
      <c r="AA43" s="260"/>
      <c r="AB43" s="260"/>
      <c r="AD43" s="260"/>
      <c r="AE43" s="260"/>
      <c r="AF43" s="260"/>
      <c r="AG43" s="260"/>
    </row>
    <row r="44" spans="2:33" s="217" customFormat="1">
      <c r="B44" s="215"/>
      <c r="C44" s="215"/>
      <c r="D44" s="260"/>
      <c r="E44" s="260"/>
      <c r="F44" s="260"/>
      <c r="H44" s="262"/>
      <c r="I44" s="262"/>
      <c r="J44" s="260"/>
      <c r="K44" s="260"/>
      <c r="L44" s="260"/>
      <c r="M44" s="260"/>
      <c r="N44" s="260"/>
      <c r="O44" s="260"/>
      <c r="Q44" s="260"/>
      <c r="R44" s="260"/>
      <c r="S44" s="260"/>
      <c r="T44" s="260"/>
      <c r="U44" s="260"/>
      <c r="W44" s="260"/>
      <c r="X44" s="260"/>
      <c r="Y44" s="260"/>
      <c r="Z44" s="260"/>
      <c r="AA44" s="260"/>
      <c r="AB44" s="260"/>
      <c r="AD44" s="260"/>
      <c r="AE44" s="260"/>
      <c r="AF44" s="260"/>
      <c r="AG44" s="260"/>
    </row>
    <row r="45" spans="2:33" s="217" customFormat="1">
      <c r="B45" s="215"/>
      <c r="C45" s="215"/>
      <c r="D45" s="260"/>
      <c r="E45" s="260"/>
      <c r="F45" s="260"/>
      <c r="H45" s="262"/>
      <c r="I45" s="262"/>
      <c r="J45" s="260"/>
      <c r="K45" s="260"/>
      <c r="L45" s="260"/>
      <c r="M45" s="260"/>
      <c r="N45" s="260"/>
      <c r="O45" s="260"/>
      <c r="Q45" s="260"/>
      <c r="R45" s="260"/>
      <c r="S45" s="260"/>
      <c r="T45" s="260"/>
      <c r="U45" s="260"/>
      <c r="W45" s="260"/>
      <c r="X45" s="260"/>
      <c r="Y45" s="260"/>
      <c r="Z45" s="260"/>
      <c r="AA45" s="260"/>
      <c r="AB45" s="260"/>
      <c r="AD45" s="260"/>
      <c r="AE45" s="260"/>
      <c r="AF45" s="260"/>
      <c r="AG45" s="260"/>
    </row>
    <row r="46" spans="2:33" s="217" customFormat="1">
      <c r="B46" s="215"/>
      <c r="C46" s="215"/>
      <c r="D46" s="260"/>
      <c r="E46" s="260"/>
      <c r="F46" s="260"/>
      <c r="H46" s="262"/>
      <c r="I46" s="262"/>
      <c r="J46" s="260"/>
      <c r="K46" s="260"/>
      <c r="L46" s="260"/>
      <c r="M46" s="260"/>
      <c r="N46" s="260"/>
      <c r="O46" s="260"/>
      <c r="Q46" s="260"/>
      <c r="R46" s="260"/>
      <c r="S46" s="260"/>
      <c r="T46" s="260"/>
      <c r="U46" s="260"/>
      <c r="W46" s="260"/>
      <c r="X46" s="260"/>
      <c r="Y46" s="260"/>
      <c r="Z46" s="260"/>
      <c r="AA46" s="260"/>
      <c r="AB46" s="260"/>
      <c r="AD46" s="260"/>
      <c r="AE46" s="260"/>
      <c r="AF46" s="260"/>
      <c r="AG46" s="260"/>
    </row>
    <row r="47" spans="2:33" s="217" customFormat="1">
      <c r="B47" s="215"/>
      <c r="C47" s="215"/>
      <c r="D47" s="260"/>
      <c r="E47" s="260"/>
      <c r="F47" s="260"/>
      <c r="H47" s="262"/>
      <c r="I47" s="262"/>
      <c r="J47" s="260"/>
      <c r="K47" s="260"/>
      <c r="L47" s="260"/>
      <c r="M47" s="260"/>
      <c r="N47" s="260"/>
      <c r="O47" s="260"/>
      <c r="Q47" s="260"/>
      <c r="R47" s="260"/>
      <c r="S47" s="260"/>
      <c r="T47" s="260"/>
      <c r="U47" s="260"/>
      <c r="W47" s="260"/>
      <c r="X47" s="260"/>
      <c r="Y47" s="260"/>
      <c r="Z47" s="260"/>
      <c r="AA47" s="260"/>
      <c r="AB47" s="260"/>
      <c r="AD47" s="260"/>
      <c r="AE47" s="260"/>
      <c r="AF47" s="260"/>
      <c r="AG47" s="260"/>
    </row>
    <row r="48" spans="2:33" s="217" customFormat="1">
      <c r="B48" s="215"/>
      <c r="C48" s="215"/>
      <c r="D48" s="260"/>
      <c r="E48" s="260"/>
      <c r="F48" s="260"/>
      <c r="H48" s="262"/>
      <c r="I48" s="262"/>
      <c r="J48" s="260"/>
      <c r="K48" s="260"/>
      <c r="L48" s="260"/>
      <c r="M48" s="260"/>
      <c r="N48" s="260"/>
      <c r="O48" s="260"/>
      <c r="Q48" s="260"/>
      <c r="R48" s="260"/>
      <c r="S48" s="260"/>
      <c r="T48" s="260"/>
      <c r="U48" s="260"/>
      <c r="W48" s="260"/>
      <c r="X48" s="260"/>
      <c r="Y48" s="260"/>
      <c r="Z48" s="260"/>
      <c r="AA48" s="260"/>
      <c r="AB48" s="260"/>
      <c r="AD48" s="260"/>
      <c r="AE48" s="260"/>
      <c r="AF48" s="260"/>
      <c r="AG48" s="260"/>
    </row>
    <row r="49" spans="2:33" s="217" customFormat="1">
      <c r="B49" s="215"/>
      <c r="C49" s="215"/>
      <c r="D49" s="260"/>
      <c r="E49" s="260"/>
      <c r="F49" s="260"/>
      <c r="H49" s="262"/>
      <c r="I49" s="262"/>
      <c r="J49" s="260"/>
      <c r="K49" s="260"/>
      <c r="L49" s="260"/>
      <c r="M49" s="260"/>
      <c r="N49" s="260"/>
      <c r="O49" s="260"/>
      <c r="Q49" s="260"/>
      <c r="R49" s="260"/>
      <c r="S49" s="260"/>
      <c r="T49" s="260"/>
      <c r="U49" s="260"/>
      <c r="W49" s="260"/>
      <c r="X49" s="260"/>
      <c r="Y49" s="260"/>
      <c r="Z49" s="260"/>
      <c r="AA49" s="260"/>
      <c r="AB49" s="260"/>
      <c r="AD49" s="260"/>
      <c r="AE49" s="260"/>
      <c r="AF49" s="260"/>
      <c r="AG49" s="260"/>
    </row>
    <row r="50" spans="2:33" s="217" customFormat="1">
      <c r="B50" s="215"/>
      <c r="C50" s="215"/>
      <c r="D50" s="260"/>
      <c r="E50" s="260"/>
      <c r="F50" s="260"/>
      <c r="H50" s="262"/>
      <c r="I50" s="262"/>
      <c r="J50" s="260"/>
      <c r="K50" s="260"/>
      <c r="L50" s="260"/>
      <c r="M50" s="260"/>
      <c r="N50" s="260"/>
      <c r="O50" s="260"/>
      <c r="Q50" s="260"/>
      <c r="R50" s="260"/>
      <c r="S50" s="260"/>
      <c r="T50" s="260"/>
      <c r="U50" s="260"/>
      <c r="W50" s="260"/>
      <c r="X50" s="260"/>
      <c r="Y50" s="260"/>
      <c r="Z50" s="260"/>
      <c r="AA50" s="260"/>
      <c r="AB50" s="260"/>
      <c r="AD50" s="260"/>
      <c r="AE50" s="260"/>
      <c r="AF50" s="260"/>
      <c r="AG50" s="260"/>
    </row>
    <row r="51" spans="2:33" s="217" customFormat="1">
      <c r="B51" s="215"/>
      <c r="C51" s="215"/>
      <c r="D51" s="260"/>
      <c r="E51" s="260"/>
      <c r="F51" s="260"/>
      <c r="H51" s="262"/>
      <c r="I51" s="262"/>
      <c r="J51" s="260"/>
      <c r="K51" s="260"/>
      <c r="L51" s="260"/>
      <c r="M51" s="260"/>
      <c r="N51" s="260"/>
      <c r="O51" s="260"/>
      <c r="Q51" s="260"/>
      <c r="R51" s="260"/>
      <c r="S51" s="260"/>
      <c r="T51" s="260"/>
      <c r="U51" s="260"/>
      <c r="W51" s="260"/>
      <c r="X51" s="260"/>
      <c r="Y51" s="260"/>
      <c r="Z51" s="260"/>
      <c r="AA51" s="260"/>
      <c r="AB51" s="260"/>
      <c r="AD51" s="260"/>
      <c r="AE51" s="260"/>
      <c r="AF51" s="260"/>
      <c r="AG51" s="260"/>
    </row>
    <row r="52" spans="2:33" s="217" customFormat="1">
      <c r="B52" s="215"/>
      <c r="C52" s="215"/>
      <c r="D52" s="260"/>
      <c r="E52" s="260"/>
      <c r="F52" s="260"/>
      <c r="H52" s="262"/>
      <c r="I52" s="262"/>
      <c r="J52" s="260"/>
      <c r="K52" s="260"/>
      <c r="L52" s="260"/>
      <c r="M52" s="260"/>
      <c r="N52" s="260"/>
      <c r="O52" s="260"/>
      <c r="Q52" s="260"/>
      <c r="R52" s="260"/>
      <c r="S52" s="260"/>
      <c r="T52" s="260"/>
      <c r="U52" s="260"/>
      <c r="W52" s="260"/>
      <c r="X52" s="260"/>
      <c r="Y52" s="260"/>
      <c r="Z52" s="260"/>
      <c r="AA52" s="260"/>
      <c r="AB52" s="260"/>
      <c r="AD52" s="260"/>
      <c r="AE52" s="260"/>
      <c r="AF52" s="260"/>
      <c r="AG52" s="260"/>
    </row>
    <row r="53" spans="2:33" s="217" customFormat="1">
      <c r="B53" s="215"/>
      <c r="C53" s="215"/>
      <c r="D53" s="260"/>
      <c r="E53" s="260"/>
      <c r="F53" s="260"/>
      <c r="H53" s="262"/>
      <c r="I53" s="262"/>
      <c r="J53" s="260"/>
      <c r="K53" s="260"/>
      <c r="L53" s="260"/>
      <c r="M53" s="260"/>
      <c r="N53" s="260"/>
      <c r="O53" s="260"/>
      <c r="Q53" s="260"/>
      <c r="R53" s="260"/>
      <c r="S53" s="260"/>
      <c r="T53" s="260"/>
      <c r="U53" s="260"/>
      <c r="W53" s="260"/>
      <c r="X53" s="260"/>
      <c r="Y53" s="260"/>
      <c r="Z53" s="260"/>
      <c r="AA53" s="260"/>
      <c r="AB53" s="260"/>
      <c r="AD53" s="260"/>
      <c r="AE53" s="260"/>
      <c r="AF53" s="260"/>
      <c r="AG53" s="260"/>
    </row>
    <row r="54" spans="2:33" s="217" customFormat="1">
      <c r="B54" s="215"/>
      <c r="C54" s="215"/>
      <c r="D54" s="260"/>
      <c r="E54" s="260"/>
      <c r="F54" s="260"/>
      <c r="H54" s="262"/>
      <c r="I54" s="262"/>
      <c r="J54" s="260"/>
      <c r="K54" s="260"/>
      <c r="L54" s="260"/>
      <c r="M54" s="260"/>
      <c r="N54" s="260"/>
      <c r="O54" s="260"/>
      <c r="Q54" s="260"/>
      <c r="R54" s="260"/>
      <c r="S54" s="260"/>
      <c r="T54" s="260"/>
      <c r="U54" s="260"/>
      <c r="W54" s="260"/>
      <c r="X54" s="260"/>
      <c r="Y54" s="260"/>
      <c r="Z54" s="260"/>
      <c r="AA54" s="260"/>
      <c r="AB54" s="260"/>
      <c r="AD54" s="260"/>
      <c r="AE54" s="260"/>
      <c r="AF54" s="260"/>
      <c r="AG54" s="260"/>
    </row>
    <row r="55" spans="2:33" s="217" customFormat="1">
      <c r="B55" s="215"/>
      <c r="C55" s="215"/>
      <c r="D55" s="260"/>
      <c r="E55" s="260"/>
      <c r="F55" s="260"/>
      <c r="H55" s="262"/>
      <c r="I55" s="262"/>
      <c r="J55" s="260"/>
      <c r="K55" s="260"/>
      <c r="L55" s="260"/>
      <c r="M55" s="260"/>
      <c r="N55" s="260"/>
      <c r="O55" s="260"/>
      <c r="Q55" s="260"/>
      <c r="R55" s="260"/>
      <c r="S55" s="260"/>
      <c r="T55" s="260"/>
      <c r="U55" s="260"/>
      <c r="W55" s="260"/>
      <c r="X55" s="260"/>
      <c r="Y55" s="260"/>
      <c r="Z55" s="260"/>
      <c r="AA55" s="260"/>
      <c r="AB55" s="260"/>
      <c r="AD55" s="260"/>
      <c r="AE55" s="260"/>
      <c r="AF55" s="260"/>
      <c r="AG55" s="260"/>
    </row>
    <row r="56" spans="2:33" s="217" customFormat="1">
      <c r="B56" s="215"/>
      <c r="C56" s="215"/>
      <c r="D56" s="260"/>
      <c r="E56" s="260"/>
      <c r="F56" s="260"/>
      <c r="H56" s="262"/>
      <c r="I56" s="262"/>
      <c r="J56" s="260"/>
      <c r="K56" s="260"/>
      <c r="L56" s="260"/>
      <c r="M56" s="260"/>
      <c r="N56" s="260"/>
      <c r="O56" s="260"/>
      <c r="Q56" s="260"/>
      <c r="R56" s="260"/>
      <c r="S56" s="260"/>
      <c r="T56" s="260"/>
      <c r="U56" s="260"/>
      <c r="W56" s="260"/>
      <c r="X56" s="260"/>
      <c r="Y56" s="260"/>
      <c r="Z56" s="260"/>
      <c r="AA56" s="260"/>
      <c r="AB56" s="260"/>
      <c r="AD56" s="260"/>
      <c r="AE56" s="260"/>
      <c r="AF56" s="260"/>
      <c r="AG56" s="260"/>
    </row>
    <row r="57" spans="2:33" s="217" customFormat="1">
      <c r="B57" s="215"/>
      <c r="C57" s="215"/>
      <c r="D57" s="260"/>
      <c r="E57" s="260"/>
      <c r="F57" s="260"/>
      <c r="H57" s="262"/>
      <c r="I57" s="262"/>
      <c r="J57" s="260"/>
      <c r="K57" s="260"/>
      <c r="L57" s="260"/>
      <c r="M57" s="260"/>
      <c r="N57" s="260"/>
      <c r="O57" s="260"/>
      <c r="Q57" s="260"/>
      <c r="R57" s="260"/>
      <c r="S57" s="260"/>
      <c r="T57" s="260"/>
      <c r="U57" s="260"/>
      <c r="W57" s="260"/>
      <c r="X57" s="260"/>
      <c r="Y57" s="260"/>
      <c r="Z57" s="260"/>
      <c r="AA57" s="260"/>
      <c r="AB57" s="260"/>
      <c r="AD57" s="260"/>
      <c r="AE57" s="260"/>
      <c r="AF57" s="260"/>
      <c r="AG57" s="260"/>
    </row>
    <row r="58" spans="2:33" s="217" customFormat="1">
      <c r="B58" s="215"/>
      <c r="C58" s="215"/>
      <c r="D58" s="260"/>
      <c r="E58" s="260"/>
      <c r="F58" s="260"/>
      <c r="H58" s="262"/>
      <c r="I58" s="262"/>
      <c r="J58" s="260"/>
      <c r="K58" s="260"/>
      <c r="L58" s="260"/>
      <c r="M58" s="260"/>
      <c r="N58" s="260"/>
      <c r="O58" s="260"/>
      <c r="Q58" s="260"/>
      <c r="R58" s="260"/>
      <c r="S58" s="260"/>
      <c r="T58" s="260"/>
      <c r="U58" s="260"/>
      <c r="W58" s="260"/>
      <c r="X58" s="260"/>
      <c r="Y58" s="260"/>
      <c r="Z58" s="260"/>
      <c r="AA58" s="260"/>
      <c r="AB58" s="260"/>
      <c r="AD58" s="260"/>
      <c r="AE58" s="260"/>
      <c r="AF58" s="260"/>
      <c r="AG58" s="260"/>
    </row>
    <row r="59" spans="2:33" s="217" customFormat="1">
      <c r="B59" s="215"/>
      <c r="C59" s="215"/>
      <c r="D59" s="260"/>
      <c r="E59" s="260"/>
      <c r="F59" s="260"/>
      <c r="H59" s="262"/>
      <c r="I59" s="262"/>
      <c r="J59" s="260"/>
      <c r="K59" s="260"/>
      <c r="L59" s="260"/>
      <c r="M59" s="260"/>
      <c r="N59" s="260"/>
      <c r="O59" s="260"/>
      <c r="Q59" s="260"/>
      <c r="R59" s="260"/>
      <c r="S59" s="260"/>
      <c r="T59" s="260"/>
      <c r="U59" s="260"/>
      <c r="W59" s="260"/>
      <c r="X59" s="260"/>
      <c r="Y59" s="260"/>
      <c r="Z59" s="260"/>
      <c r="AA59" s="260"/>
      <c r="AB59" s="260"/>
      <c r="AD59" s="260"/>
      <c r="AE59" s="260"/>
      <c r="AF59" s="260"/>
      <c r="AG59" s="260"/>
    </row>
    <row r="60" spans="2:33" s="217" customFormat="1">
      <c r="B60" s="215"/>
      <c r="C60" s="215"/>
      <c r="D60" s="260"/>
      <c r="E60" s="260"/>
      <c r="F60" s="260"/>
      <c r="H60" s="262"/>
      <c r="I60" s="262"/>
      <c r="J60" s="260"/>
      <c r="K60" s="260"/>
      <c r="L60" s="260"/>
      <c r="M60" s="260"/>
      <c r="N60" s="260"/>
      <c r="O60" s="260"/>
      <c r="Q60" s="260"/>
      <c r="R60" s="260"/>
      <c r="S60" s="260"/>
      <c r="T60" s="260"/>
      <c r="U60" s="260"/>
      <c r="W60" s="260"/>
      <c r="X60" s="260"/>
      <c r="Y60" s="260"/>
      <c r="Z60" s="260"/>
      <c r="AA60" s="260"/>
      <c r="AB60" s="260"/>
      <c r="AD60" s="260"/>
      <c r="AE60" s="260"/>
      <c r="AF60" s="260"/>
      <c r="AG60" s="260"/>
    </row>
    <row r="61" spans="2:33" s="217" customFormat="1">
      <c r="B61" s="215"/>
      <c r="C61" s="215"/>
      <c r="D61" s="260"/>
      <c r="E61" s="260"/>
      <c r="F61" s="260"/>
      <c r="H61" s="262"/>
      <c r="I61" s="262"/>
      <c r="J61" s="260"/>
      <c r="K61" s="260"/>
      <c r="L61" s="260"/>
      <c r="M61" s="260"/>
      <c r="N61" s="260"/>
      <c r="O61" s="260"/>
      <c r="Q61" s="260"/>
      <c r="R61" s="260"/>
      <c r="S61" s="260"/>
      <c r="T61" s="260"/>
      <c r="U61" s="260"/>
      <c r="W61" s="260"/>
      <c r="X61" s="260"/>
      <c r="Y61" s="260"/>
      <c r="Z61" s="260"/>
      <c r="AA61" s="260"/>
      <c r="AB61" s="260"/>
      <c r="AD61" s="260"/>
      <c r="AE61" s="260"/>
      <c r="AF61" s="260"/>
      <c r="AG61" s="260"/>
    </row>
    <row r="62" spans="2:33" s="217" customFormat="1">
      <c r="B62" s="215"/>
      <c r="C62" s="215"/>
      <c r="D62" s="260"/>
      <c r="E62" s="260"/>
      <c r="F62" s="260"/>
      <c r="H62" s="262"/>
      <c r="I62" s="262"/>
      <c r="J62" s="260"/>
      <c r="K62" s="260"/>
      <c r="L62" s="260"/>
      <c r="M62" s="260"/>
      <c r="N62" s="260"/>
      <c r="O62" s="260"/>
      <c r="Q62" s="260"/>
      <c r="R62" s="260"/>
      <c r="S62" s="260"/>
      <c r="T62" s="260"/>
      <c r="U62" s="260"/>
      <c r="W62" s="260"/>
      <c r="X62" s="260"/>
      <c r="Y62" s="260"/>
      <c r="Z62" s="260"/>
      <c r="AA62" s="260"/>
      <c r="AB62" s="260"/>
      <c r="AD62" s="260"/>
      <c r="AE62" s="260"/>
      <c r="AF62" s="260"/>
      <c r="AG62" s="260"/>
    </row>
    <row r="63" spans="2:33" s="217" customFormat="1">
      <c r="B63" s="215"/>
      <c r="C63" s="215"/>
      <c r="D63" s="260"/>
      <c r="E63" s="260"/>
      <c r="F63" s="260"/>
      <c r="H63" s="262"/>
      <c r="I63" s="262"/>
      <c r="J63" s="260"/>
      <c r="K63" s="260"/>
      <c r="L63" s="260"/>
      <c r="M63" s="260"/>
      <c r="N63" s="260"/>
      <c r="O63" s="260"/>
      <c r="Q63" s="260"/>
      <c r="R63" s="260"/>
      <c r="S63" s="260"/>
      <c r="T63" s="260"/>
      <c r="U63" s="260"/>
      <c r="W63" s="260"/>
      <c r="X63" s="260"/>
      <c r="Y63" s="260"/>
      <c r="Z63" s="260"/>
      <c r="AA63" s="260"/>
      <c r="AB63" s="260"/>
      <c r="AD63" s="260"/>
      <c r="AE63" s="260"/>
      <c r="AF63" s="260"/>
      <c r="AG63" s="260"/>
    </row>
    <row r="64" spans="2:33" s="217" customFormat="1">
      <c r="B64" s="215"/>
      <c r="C64" s="215"/>
      <c r="D64" s="260"/>
      <c r="E64" s="260"/>
      <c r="F64" s="260"/>
      <c r="H64" s="262"/>
      <c r="I64" s="262"/>
      <c r="J64" s="260"/>
      <c r="K64" s="260"/>
      <c r="L64" s="260"/>
      <c r="M64" s="260"/>
      <c r="N64" s="260"/>
      <c r="O64" s="260"/>
      <c r="Q64" s="260"/>
      <c r="R64" s="260"/>
      <c r="S64" s="260"/>
      <c r="T64" s="260"/>
      <c r="U64" s="260"/>
      <c r="W64" s="260"/>
      <c r="X64" s="260"/>
      <c r="Y64" s="260"/>
      <c r="Z64" s="260"/>
      <c r="AA64" s="260"/>
      <c r="AB64" s="260"/>
      <c r="AD64" s="260"/>
      <c r="AE64" s="260"/>
      <c r="AF64" s="260"/>
      <c r="AG64" s="260"/>
    </row>
    <row r="65" spans="2:33" s="217" customFormat="1">
      <c r="B65" s="215"/>
      <c r="C65" s="215"/>
      <c r="D65" s="260"/>
      <c r="E65" s="260"/>
      <c r="F65" s="260"/>
      <c r="H65" s="262"/>
      <c r="I65" s="262"/>
      <c r="J65" s="260"/>
      <c r="K65" s="260"/>
      <c r="L65" s="260"/>
      <c r="M65" s="260"/>
      <c r="N65" s="260"/>
      <c r="O65" s="260"/>
      <c r="Q65" s="260"/>
      <c r="R65" s="260"/>
      <c r="S65" s="260"/>
      <c r="T65" s="260"/>
      <c r="U65" s="260"/>
      <c r="W65" s="260"/>
      <c r="X65" s="260"/>
      <c r="Y65" s="260"/>
      <c r="Z65" s="260"/>
      <c r="AA65" s="260"/>
      <c r="AB65" s="260"/>
      <c r="AD65" s="260"/>
      <c r="AE65" s="260"/>
      <c r="AF65" s="260"/>
      <c r="AG65" s="260"/>
    </row>
    <row r="66" spans="2:33" s="217" customFormat="1">
      <c r="B66" s="215"/>
      <c r="C66" s="215"/>
      <c r="D66" s="260"/>
      <c r="E66" s="260"/>
      <c r="F66" s="260"/>
      <c r="H66" s="262"/>
      <c r="I66" s="262"/>
      <c r="J66" s="260"/>
      <c r="K66" s="260"/>
      <c r="L66" s="260"/>
      <c r="M66" s="260"/>
      <c r="N66" s="260"/>
      <c r="O66" s="260"/>
      <c r="Q66" s="260"/>
      <c r="R66" s="260"/>
      <c r="S66" s="260"/>
      <c r="T66" s="260"/>
      <c r="U66" s="260"/>
      <c r="W66" s="260"/>
      <c r="X66" s="260"/>
      <c r="Y66" s="260"/>
      <c r="Z66" s="260"/>
      <c r="AA66" s="260"/>
      <c r="AB66" s="260"/>
      <c r="AD66" s="260"/>
      <c r="AE66" s="260"/>
      <c r="AF66" s="260"/>
      <c r="AG66" s="260"/>
    </row>
  </sheetData>
  <protectedRanges>
    <protectedRange sqref="C8:D8" name="범위1_2_1_1_1_1"/>
  </protectedRanges>
  <customSheetViews>
    <customSheetView guid="{FD9EB1CF-48FA-11D9-B3E6-0000B4A88D03}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10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11" topLeftCell="G61" activePane="bottomRight" state="frozen"/>
      <selection pane="bottomRight" activeCell="D74" sqref="D7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10" topLeftCell="B57" activePane="bottomRight" state="frozen"/>
      <selection pane="bottomRight" activeCell="A57" sqref="A5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10" topLeftCell="B11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9.84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10" topLeftCell="B11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printArea="1" view="pageBreakPreview" showRuler="0">
      <pane xSplit="1" ySplit="9" topLeftCell="B11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printArea="1" view="pageBreakPreview" showRuler="0">
      <pane xSplit="1" ySplit="7" topLeftCell="B8" activePane="bottomRight" state="frozen"/>
      <selection pane="bottomRight" activeCell="A8" sqref="A8:IV8"/>
      <colBreaks count="2" manualBreakCount="2">
        <brk id="16" max="23" man="1"/>
        <brk id="30" max="23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4">
    <mergeCell ref="W4:Z4"/>
    <mergeCell ref="AC1:AH1"/>
    <mergeCell ref="AD4:AE4"/>
    <mergeCell ref="AJ3:AO3"/>
    <mergeCell ref="A1:F1"/>
    <mergeCell ref="B3:D3"/>
    <mergeCell ref="H3:O3"/>
    <mergeCell ref="H1:O1"/>
    <mergeCell ref="H5:J5"/>
    <mergeCell ref="H4:N4"/>
    <mergeCell ref="P1:U1"/>
    <mergeCell ref="Q4:U4"/>
    <mergeCell ref="AM2:AO2"/>
    <mergeCell ref="AD3:AE3"/>
    <mergeCell ref="AA4:AB4"/>
    <mergeCell ref="AF3:AF7"/>
    <mergeCell ref="AJ1:AO1"/>
    <mergeCell ref="W1:AB1"/>
    <mergeCell ref="K5:N5"/>
    <mergeCell ref="AN4:AO4"/>
    <mergeCell ref="Q3:U3"/>
    <mergeCell ref="W3:AB3"/>
    <mergeCell ref="AN5:AO5"/>
    <mergeCell ref="AG3:AH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L1" zoomScale="70" zoomScaleNormal="70" zoomScaleSheetLayoutView="100" workbookViewId="0">
      <selection activeCell="I10" sqref="I10"/>
    </sheetView>
  </sheetViews>
  <sheetFormatPr defaultRowHeight="13.5"/>
  <cols>
    <col min="1" max="1" width="9.77734375" style="17" customWidth="1"/>
    <col min="2" max="2" width="8" style="17" customWidth="1"/>
    <col min="3" max="10" width="8" style="16" customWidth="1"/>
    <col min="11" max="11" width="2.77734375" style="16" customWidth="1"/>
    <col min="12" max="20" width="8" style="16" customWidth="1"/>
    <col min="21" max="21" width="14.5546875" style="16" customWidth="1"/>
    <col min="22" max="29" width="8.77734375" style="16" customWidth="1"/>
    <col min="30" max="30" width="2.77734375" style="16" customWidth="1"/>
    <col min="31" max="38" width="8.77734375" style="16" customWidth="1"/>
    <col min="39" max="16384" width="8.88671875" style="16"/>
  </cols>
  <sheetData>
    <row r="1" spans="1:40" s="1" customFormat="1" ht="45" customHeight="1">
      <c r="A1" s="539" t="s">
        <v>326</v>
      </c>
      <c r="B1" s="539"/>
      <c r="C1" s="539"/>
      <c r="D1" s="539"/>
      <c r="E1" s="539"/>
      <c r="F1" s="539"/>
      <c r="G1" s="539"/>
      <c r="H1" s="539"/>
      <c r="I1" s="539"/>
      <c r="J1" s="539"/>
      <c r="K1" s="31"/>
      <c r="L1" s="540" t="s">
        <v>327</v>
      </c>
      <c r="M1" s="540"/>
      <c r="N1" s="540"/>
      <c r="O1" s="540"/>
      <c r="P1" s="540"/>
      <c r="Q1" s="540"/>
      <c r="R1" s="540"/>
      <c r="S1" s="540"/>
      <c r="T1" s="540"/>
      <c r="U1" s="539" t="s">
        <v>328</v>
      </c>
      <c r="V1" s="539"/>
      <c r="W1" s="539"/>
      <c r="X1" s="539"/>
      <c r="Y1" s="539"/>
      <c r="Z1" s="539"/>
      <c r="AA1" s="539"/>
      <c r="AB1" s="539"/>
      <c r="AC1" s="539"/>
      <c r="AD1" s="46"/>
      <c r="AE1" s="540" t="s">
        <v>329</v>
      </c>
      <c r="AF1" s="540"/>
      <c r="AG1" s="540"/>
      <c r="AH1" s="540"/>
      <c r="AI1" s="540"/>
      <c r="AJ1" s="540"/>
      <c r="AK1" s="540"/>
      <c r="AL1" s="540"/>
    </row>
    <row r="2" spans="1:40" s="4" customFormat="1" ht="25.5" customHeight="1" thickBot="1">
      <c r="A2" s="2" t="s">
        <v>330</v>
      </c>
      <c r="B2" s="3"/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R2" s="2"/>
      <c r="S2" s="2"/>
      <c r="T2" s="5" t="s">
        <v>331</v>
      </c>
      <c r="U2" s="2" t="s">
        <v>330</v>
      </c>
      <c r="V2" s="2"/>
      <c r="W2" s="2"/>
      <c r="X2" s="2"/>
      <c r="Y2" s="2"/>
      <c r="Z2" s="2"/>
      <c r="AA2" s="2"/>
      <c r="AB2" s="2"/>
      <c r="AC2" s="2"/>
      <c r="AE2" s="2"/>
      <c r="AF2" s="2"/>
      <c r="AG2" s="2"/>
      <c r="AH2" s="2"/>
      <c r="AI2" s="2"/>
      <c r="AJ2" s="2"/>
      <c r="AK2" s="2"/>
      <c r="AL2" s="5" t="s">
        <v>331</v>
      </c>
    </row>
    <row r="3" spans="1:40" s="4" customFormat="1" ht="16.5" customHeight="1" thickTop="1">
      <c r="B3" s="70" t="s">
        <v>332</v>
      </c>
      <c r="C3" s="553" t="s">
        <v>333</v>
      </c>
      <c r="D3" s="550"/>
      <c r="E3" s="550"/>
      <c r="F3" s="590"/>
      <c r="G3" s="553" t="s">
        <v>334</v>
      </c>
      <c r="H3" s="550"/>
      <c r="I3" s="550"/>
      <c r="J3" s="550"/>
      <c r="K3" s="19"/>
      <c r="L3" s="550" t="s">
        <v>335</v>
      </c>
      <c r="M3" s="550"/>
      <c r="N3" s="590"/>
      <c r="O3" s="33" t="s">
        <v>336</v>
      </c>
      <c r="P3" s="70" t="s">
        <v>337</v>
      </c>
      <c r="Q3" s="553" t="s">
        <v>338</v>
      </c>
      <c r="R3" s="550"/>
      <c r="S3" s="550"/>
      <c r="T3" s="550"/>
      <c r="V3" s="553" t="s">
        <v>339</v>
      </c>
      <c r="W3" s="550"/>
      <c r="X3" s="550"/>
      <c r="Y3" s="550"/>
      <c r="Z3" s="590"/>
      <c r="AA3" s="553" t="s">
        <v>340</v>
      </c>
      <c r="AB3" s="550"/>
      <c r="AC3" s="550"/>
      <c r="AD3" s="19"/>
      <c r="AE3" s="550" t="s">
        <v>341</v>
      </c>
      <c r="AF3" s="550"/>
      <c r="AG3" s="550"/>
      <c r="AH3" s="550"/>
      <c r="AI3" s="550"/>
      <c r="AJ3" s="590"/>
      <c r="AK3" s="33" t="s">
        <v>342</v>
      </c>
      <c r="AL3" s="18" t="s">
        <v>343</v>
      </c>
    </row>
    <row r="4" spans="1:40" s="4" customFormat="1" ht="16.5" customHeight="1">
      <c r="A4" s="19" t="s">
        <v>88</v>
      </c>
      <c r="B4" s="25"/>
      <c r="C4" s="20" t="s">
        <v>344</v>
      </c>
      <c r="D4" s="20" t="s">
        <v>345</v>
      </c>
      <c r="E4" s="20" t="s">
        <v>346</v>
      </c>
      <c r="F4" s="20" t="s">
        <v>347</v>
      </c>
      <c r="G4" s="25" t="s">
        <v>344</v>
      </c>
      <c r="H4" s="23" t="s">
        <v>348</v>
      </c>
      <c r="I4" s="23" t="s">
        <v>349</v>
      </c>
      <c r="J4" s="19" t="s">
        <v>283</v>
      </c>
      <c r="K4" s="19"/>
      <c r="L4" s="22" t="s">
        <v>350</v>
      </c>
      <c r="M4" s="22" t="s">
        <v>351</v>
      </c>
      <c r="N4" s="23" t="s">
        <v>352</v>
      </c>
      <c r="O4" s="19"/>
      <c r="P4" s="25"/>
      <c r="Q4" s="23" t="s">
        <v>350</v>
      </c>
      <c r="R4" s="23" t="s">
        <v>353</v>
      </c>
      <c r="S4" s="23" t="s">
        <v>354</v>
      </c>
      <c r="T4" s="19" t="s">
        <v>355</v>
      </c>
      <c r="U4" s="19" t="s">
        <v>88</v>
      </c>
      <c r="V4" s="25" t="s">
        <v>344</v>
      </c>
      <c r="W4" s="20" t="s">
        <v>356</v>
      </c>
      <c r="X4" s="23" t="s">
        <v>357</v>
      </c>
      <c r="Y4" s="23" t="s">
        <v>358</v>
      </c>
      <c r="Z4" s="20" t="s">
        <v>359</v>
      </c>
      <c r="AA4" s="22" t="s">
        <v>350</v>
      </c>
      <c r="AB4" s="23" t="s">
        <v>360</v>
      </c>
      <c r="AC4" s="21" t="s">
        <v>361</v>
      </c>
      <c r="AD4" s="19"/>
      <c r="AE4" s="22" t="s">
        <v>350</v>
      </c>
      <c r="AF4" s="22" t="s">
        <v>362</v>
      </c>
      <c r="AG4" s="157" t="s">
        <v>363</v>
      </c>
      <c r="AH4" s="23" t="s">
        <v>364</v>
      </c>
      <c r="AI4" s="23" t="s">
        <v>365</v>
      </c>
      <c r="AJ4" s="23" t="s">
        <v>366</v>
      </c>
      <c r="AK4" s="19" t="s">
        <v>367</v>
      </c>
      <c r="AL4" s="26"/>
    </row>
    <row r="5" spans="1:40" s="4" customFormat="1" ht="16.5" customHeight="1">
      <c r="A5" s="20" t="s">
        <v>225</v>
      </c>
      <c r="B5" s="20"/>
      <c r="C5" s="20"/>
      <c r="D5" s="20"/>
      <c r="E5" s="20"/>
      <c r="F5" s="20"/>
      <c r="G5" s="25"/>
      <c r="H5" s="25"/>
      <c r="I5" s="25" t="s">
        <v>368</v>
      </c>
      <c r="J5" s="19"/>
      <c r="K5" s="19"/>
      <c r="L5" s="20"/>
      <c r="M5" s="20"/>
      <c r="N5" s="25"/>
      <c r="O5" s="19" t="s">
        <v>369</v>
      </c>
      <c r="P5" s="25" t="s">
        <v>370</v>
      </c>
      <c r="Q5" s="25"/>
      <c r="R5" s="25" t="s">
        <v>371</v>
      </c>
      <c r="S5" s="25" t="s">
        <v>372</v>
      </c>
      <c r="T5" s="26"/>
      <c r="U5" s="20" t="s">
        <v>208</v>
      </c>
      <c r="V5" s="25"/>
      <c r="W5" s="20"/>
      <c r="X5" s="25"/>
      <c r="Y5" s="25"/>
      <c r="Z5" s="20"/>
      <c r="AA5" s="20"/>
      <c r="AB5" s="25"/>
      <c r="AC5" s="26"/>
      <c r="AD5" s="19"/>
      <c r="AE5" s="20" t="s">
        <v>373</v>
      </c>
      <c r="AF5" s="20" t="s">
        <v>374</v>
      </c>
      <c r="AG5" s="158"/>
      <c r="AH5" s="25"/>
      <c r="AI5" s="25"/>
      <c r="AJ5" s="25"/>
      <c r="AK5" s="19" t="s">
        <v>518</v>
      </c>
      <c r="AL5" s="26"/>
    </row>
    <row r="6" spans="1:40" s="4" customFormat="1" ht="16.5" customHeight="1">
      <c r="A6" s="34"/>
      <c r="B6" s="28" t="s">
        <v>301</v>
      </c>
      <c r="C6" s="28" t="s">
        <v>305</v>
      </c>
      <c r="D6" s="28" t="s">
        <v>375</v>
      </c>
      <c r="E6" s="28" t="s">
        <v>376</v>
      </c>
      <c r="F6" s="28" t="s">
        <v>377</v>
      </c>
      <c r="G6" s="30" t="s">
        <v>305</v>
      </c>
      <c r="H6" s="30" t="s">
        <v>313</v>
      </c>
      <c r="I6" s="30" t="s">
        <v>378</v>
      </c>
      <c r="J6" s="29" t="s">
        <v>314</v>
      </c>
      <c r="K6" s="19"/>
      <c r="L6" s="28" t="s">
        <v>305</v>
      </c>
      <c r="M6" s="28" t="s">
        <v>379</v>
      </c>
      <c r="N6" s="30" t="s">
        <v>380</v>
      </c>
      <c r="O6" s="29" t="s">
        <v>381</v>
      </c>
      <c r="P6" s="30" t="s">
        <v>382</v>
      </c>
      <c r="Q6" s="30" t="s">
        <v>305</v>
      </c>
      <c r="R6" s="30" t="s">
        <v>383</v>
      </c>
      <c r="S6" s="30" t="s">
        <v>384</v>
      </c>
      <c r="T6" s="27" t="s">
        <v>385</v>
      </c>
      <c r="U6" s="34"/>
      <c r="V6" s="30" t="s">
        <v>305</v>
      </c>
      <c r="W6" s="28" t="s">
        <v>386</v>
      </c>
      <c r="X6" s="30" t="s">
        <v>387</v>
      </c>
      <c r="Y6" s="30" t="s">
        <v>388</v>
      </c>
      <c r="Z6" s="28" t="s">
        <v>389</v>
      </c>
      <c r="AA6" s="28" t="s">
        <v>305</v>
      </c>
      <c r="AB6" s="30" t="s">
        <v>390</v>
      </c>
      <c r="AC6" s="27" t="s">
        <v>391</v>
      </c>
      <c r="AD6" s="19"/>
      <c r="AE6" s="128" t="s">
        <v>392</v>
      </c>
      <c r="AF6" s="28" t="s">
        <v>393</v>
      </c>
      <c r="AG6" s="160" t="s">
        <v>394</v>
      </c>
      <c r="AH6" s="30" t="s">
        <v>395</v>
      </c>
      <c r="AI6" s="30" t="s">
        <v>396</v>
      </c>
      <c r="AJ6" s="30"/>
      <c r="AK6" s="29" t="s">
        <v>397</v>
      </c>
      <c r="AL6" s="27" t="s">
        <v>239</v>
      </c>
    </row>
    <row r="7" spans="1:40" s="4" customFormat="1" ht="99.75" customHeight="1">
      <c r="A7" s="20">
        <v>2010</v>
      </c>
      <c r="B7" s="71">
        <f ca="1">AA7+AE7</f>
        <v>8.86</v>
      </c>
      <c r="C7" s="72" t="s">
        <v>167</v>
      </c>
      <c r="D7" s="72" t="s">
        <v>167</v>
      </c>
      <c r="E7" s="72" t="s">
        <v>167</v>
      </c>
      <c r="F7" s="72" t="s">
        <v>167</v>
      </c>
      <c r="G7" s="72" t="s">
        <v>167</v>
      </c>
      <c r="H7" s="72" t="s">
        <v>167</v>
      </c>
      <c r="I7" s="72" t="s">
        <v>167</v>
      </c>
      <c r="J7" s="72" t="s">
        <v>167</v>
      </c>
      <c r="K7" s="71"/>
      <c r="L7" s="72" t="s">
        <v>167</v>
      </c>
      <c r="M7" s="72" t="s">
        <v>167</v>
      </c>
      <c r="N7" s="72" t="s">
        <v>167</v>
      </c>
      <c r="O7" s="72" t="s">
        <v>167</v>
      </c>
      <c r="P7" s="72" t="s">
        <v>167</v>
      </c>
      <c r="Q7" s="72" t="s">
        <v>167</v>
      </c>
      <c r="R7" s="72" t="s">
        <v>167</v>
      </c>
      <c r="S7" s="72" t="s">
        <v>167</v>
      </c>
      <c r="T7" s="72" t="s">
        <v>167</v>
      </c>
      <c r="U7" s="20">
        <v>2010</v>
      </c>
      <c r="V7" s="72" t="s">
        <v>167</v>
      </c>
      <c r="W7" s="72" t="s">
        <v>167</v>
      </c>
      <c r="X7" s="72" t="s">
        <v>167</v>
      </c>
      <c r="Y7" s="72" t="s">
        <v>167</v>
      </c>
      <c r="Z7" s="72" t="s">
        <v>167</v>
      </c>
      <c r="AA7" s="72">
        <v>6.9</v>
      </c>
      <c r="AB7" s="72">
        <v>6.9</v>
      </c>
      <c r="AC7" s="72" t="s">
        <v>167</v>
      </c>
      <c r="AD7" s="72"/>
      <c r="AE7" s="72">
        <f ca="1">SUM(AF7:AI7)</f>
        <v>1.96</v>
      </c>
      <c r="AF7" s="72" t="s">
        <v>167</v>
      </c>
      <c r="AG7" s="192">
        <f ca="1">SUM(AG7:AH7)</f>
        <v>0.41000000000000003</v>
      </c>
      <c r="AH7" s="72">
        <v>1.55</v>
      </c>
      <c r="AI7" s="72" t="s">
        <v>167</v>
      </c>
      <c r="AJ7" s="72" t="s">
        <v>167</v>
      </c>
      <c r="AK7" s="72" t="s">
        <v>167</v>
      </c>
      <c r="AL7" s="72" t="s">
        <v>167</v>
      </c>
    </row>
    <row r="8" spans="1:40" s="4" customFormat="1" ht="99.75" customHeight="1">
      <c r="A8" s="20">
        <v>2011</v>
      </c>
      <c r="B8" s="71">
        <v>8.8699999999999992</v>
      </c>
      <c r="C8" s="72" t="s">
        <v>167</v>
      </c>
      <c r="D8" s="72" t="s">
        <v>167</v>
      </c>
      <c r="E8" s="72" t="s">
        <v>167</v>
      </c>
      <c r="F8" s="72" t="s">
        <v>167</v>
      </c>
      <c r="G8" s="72" t="s">
        <v>167</v>
      </c>
      <c r="H8" s="72" t="s">
        <v>167</v>
      </c>
      <c r="I8" s="72" t="s">
        <v>167</v>
      </c>
      <c r="J8" s="72" t="s">
        <v>167</v>
      </c>
      <c r="K8" s="71"/>
      <c r="L8" s="72" t="s">
        <v>167</v>
      </c>
      <c r="M8" s="72" t="s">
        <v>167</v>
      </c>
      <c r="N8" s="72" t="s">
        <v>167</v>
      </c>
      <c r="O8" s="72" t="s">
        <v>167</v>
      </c>
      <c r="P8" s="72" t="s">
        <v>167</v>
      </c>
      <c r="Q8" s="72" t="s">
        <v>167</v>
      </c>
      <c r="R8" s="72" t="s">
        <v>167</v>
      </c>
      <c r="S8" s="72" t="s">
        <v>167</v>
      </c>
      <c r="T8" s="72" t="s">
        <v>167</v>
      </c>
      <c r="U8" s="20">
        <v>2011</v>
      </c>
      <c r="V8" s="72" t="s">
        <v>167</v>
      </c>
      <c r="W8" s="72" t="s">
        <v>167</v>
      </c>
      <c r="X8" s="72" t="s">
        <v>167</v>
      </c>
      <c r="Y8" s="72" t="s">
        <v>167</v>
      </c>
      <c r="Z8" s="72" t="s">
        <v>167</v>
      </c>
      <c r="AA8" s="72">
        <v>6.9</v>
      </c>
      <c r="AB8" s="72">
        <v>6.9</v>
      </c>
      <c r="AC8" s="72" t="s">
        <v>167</v>
      </c>
      <c r="AD8" s="72"/>
      <c r="AE8" s="72">
        <f ca="1">SUM(AF8:AI8)</f>
        <v>1.97</v>
      </c>
      <c r="AF8" s="72" t="s">
        <v>167</v>
      </c>
      <c r="AG8" s="192">
        <f ca="1">SUM(AG8:AH8)</f>
        <v>0.42</v>
      </c>
      <c r="AH8" s="72">
        <v>1.55</v>
      </c>
      <c r="AI8" s="72" t="s">
        <v>167</v>
      </c>
      <c r="AJ8" s="72" t="s">
        <v>167</v>
      </c>
      <c r="AK8" s="72" t="s">
        <v>167</v>
      </c>
      <c r="AL8" s="72" t="s">
        <v>167</v>
      </c>
    </row>
    <row r="9" spans="1:40" s="4" customFormat="1" ht="99.75" customHeight="1">
      <c r="A9" s="20">
        <v>2012</v>
      </c>
      <c r="B9" s="71">
        <v>8.86</v>
      </c>
      <c r="C9" s="248">
        <f t="shared" ref="C9:J9" si="0">SUM(D9:E9)</f>
        <v>2387905.7999999998</v>
      </c>
      <c r="D9" s="248">
        <f t="shared" si="0"/>
        <v>1478227.4</v>
      </c>
      <c r="E9" s="248">
        <f t="shared" si="0"/>
        <v>909678.39999999991</v>
      </c>
      <c r="F9" s="248">
        <f t="shared" si="0"/>
        <v>568549</v>
      </c>
      <c r="G9" s="248">
        <f t="shared" si="0"/>
        <v>341129.39999999997</v>
      </c>
      <c r="H9" s="248">
        <f t="shared" si="0"/>
        <v>227419.59999999998</v>
      </c>
      <c r="I9" s="248">
        <f t="shared" si="0"/>
        <v>113709.79999999999</v>
      </c>
      <c r="J9" s="248">
        <f t="shared" si="0"/>
        <v>113709.79999999999</v>
      </c>
      <c r="K9" s="71"/>
      <c r="L9" s="248">
        <f t="shared" ref="L9:T9" si="1">SUM(M9:N9)</f>
        <v>113709.79999999999</v>
      </c>
      <c r="M9" s="248">
        <f t="shared" si="1"/>
        <v>70291.7</v>
      </c>
      <c r="N9" s="248">
        <f t="shared" si="1"/>
        <v>43418.1</v>
      </c>
      <c r="O9" s="248">
        <f t="shared" si="1"/>
        <v>26873.599999999999</v>
      </c>
      <c r="P9" s="248">
        <f t="shared" si="1"/>
        <v>16544.5</v>
      </c>
      <c r="Q9" s="248">
        <f t="shared" si="1"/>
        <v>10329.099999999999</v>
      </c>
      <c r="R9" s="248">
        <f t="shared" si="1"/>
        <v>6215.4</v>
      </c>
      <c r="S9" s="248">
        <f t="shared" si="1"/>
        <v>4113.7</v>
      </c>
      <c r="T9" s="248">
        <f t="shared" si="1"/>
        <v>2101.6999999999998</v>
      </c>
      <c r="U9" s="20">
        <v>2012</v>
      </c>
      <c r="V9" s="248">
        <f>SUM(W9:X9)</f>
        <v>89.7</v>
      </c>
      <c r="W9" s="248">
        <f>SUM(X9:Y9)</f>
        <v>55.2</v>
      </c>
      <c r="X9" s="248">
        <f>SUM(Y9:Z9)</f>
        <v>34.5</v>
      </c>
      <c r="Y9" s="248">
        <f>SUM(Z9:AA9)</f>
        <v>20.700000000000003</v>
      </c>
      <c r="Z9" s="248">
        <f>SUM(AA9:AB9)</f>
        <v>13.8</v>
      </c>
      <c r="AA9" s="72">
        <v>6.9</v>
      </c>
      <c r="AB9" s="72">
        <v>6.9</v>
      </c>
      <c r="AC9" s="248">
        <f>SUM(AD9:AE9)</f>
        <v>1.96</v>
      </c>
      <c r="AD9" s="72"/>
      <c r="AE9" s="72">
        <v>1.96</v>
      </c>
      <c r="AF9" s="248">
        <f>SUM(AG9:AH9)</f>
        <v>1.96</v>
      </c>
      <c r="AG9" s="192">
        <v>0.41</v>
      </c>
      <c r="AH9" s="72">
        <v>1.55</v>
      </c>
      <c r="AI9" s="248" t="s">
        <v>593</v>
      </c>
      <c r="AJ9" s="248" t="s">
        <v>594</v>
      </c>
      <c r="AK9" s="248" t="s">
        <v>593</v>
      </c>
      <c r="AL9" s="248" t="s">
        <v>593</v>
      </c>
    </row>
    <row r="10" spans="1:40" s="4" customFormat="1" ht="99.75" customHeight="1">
      <c r="A10" s="20">
        <v>2013</v>
      </c>
      <c r="B10" s="71">
        <v>9.0254429999999992</v>
      </c>
      <c r="C10" s="248" t="s">
        <v>167</v>
      </c>
      <c r="D10" s="248" t="s">
        <v>167</v>
      </c>
      <c r="E10" s="248" t="s">
        <v>167</v>
      </c>
      <c r="F10" s="248" t="s">
        <v>167</v>
      </c>
      <c r="G10" s="248" t="s">
        <v>167</v>
      </c>
      <c r="H10" s="248" t="s">
        <v>167</v>
      </c>
      <c r="I10" s="248" t="s">
        <v>167</v>
      </c>
      <c r="J10" s="248" t="s">
        <v>167</v>
      </c>
      <c r="K10" s="71"/>
      <c r="L10" s="248" t="s">
        <v>167</v>
      </c>
      <c r="M10" s="248" t="s">
        <v>167</v>
      </c>
      <c r="N10" s="248" t="s">
        <v>167</v>
      </c>
      <c r="O10" s="248" t="s">
        <v>167</v>
      </c>
      <c r="P10" s="248" t="s">
        <v>167</v>
      </c>
      <c r="Q10" s="248" t="s">
        <v>167</v>
      </c>
      <c r="R10" s="248" t="s">
        <v>167</v>
      </c>
      <c r="S10" s="248" t="s">
        <v>167</v>
      </c>
      <c r="T10" s="248" t="s">
        <v>167</v>
      </c>
      <c r="U10" s="20">
        <v>2013</v>
      </c>
      <c r="V10" s="248" t="s">
        <v>167</v>
      </c>
      <c r="W10" s="248" t="s">
        <v>167</v>
      </c>
      <c r="X10" s="248" t="s">
        <v>167</v>
      </c>
      <c r="Y10" s="248" t="s">
        <v>167</v>
      </c>
      <c r="Z10" s="248" t="s">
        <v>167</v>
      </c>
      <c r="AA10" s="72">
        <v>6.9</v>
      </c>
      <c r="AB10" s="72">
        <v>6.9</v>
      </c>
      <c r="AC10" s="248" t="s">
        <v>167</v>
      </c>
      <c r="AD10" s="72"/>
      <c r="AE10" s="72">
        <v>2.1279659999999998</v>
      </c>
      <c r="AF10" s="248" t="s">
        <v>76</v>
      </c>
      <c r="AG10" s="155">
        <v>0.45</v>
      </c>
      <c r="AH10" s="72">
        <v>1.55</v>
      </c>
      <c r="AI10" s="248" t="s">
        <v>167</v>
      </c>
      <c r="AJ10" s="338">
        <v>0.13131899999999999</v>
      </c>
      <c r="AK10" s="248" t="s">
        <v>167</v>
      </c>
      <c r="AL10" s="248" t="s">
        <v>167</v>
      </c>
    </row>
    <row r="11" spans="1:40" s="11" customFormat="1" ht="99.95" customHeight="1" thickBot="1">
      <c r="A11" s="64">
        <v>2014</v>
      </c>
      <c r="B11" s="73">
        <v>9.0299999999999994</v>
      </c>
      <c r="C11" s="339" t="s">
        <v>76</v>
      </c>
      <c r="D11" s="339" t="s">
        <v>76</v>
      </c>
      <c r="E11" s="339" t="s">
        <v>76</v>
      </c>
      <c r="F11" s="339" t="s">
        <v>76</v>
      </c>
      <c r="G11" s="339" t="s">
        <v>76</v>
      </c>
      <c r="H11" s="339" t="s">
        <v>76</v>
      </c>
      <c r="I11" s="339" t="s">
        <v>76</v>
      </c>
      <c r="J11" s="339" t="s">
        <v>76</v>
      </c>
      <c r="K11" s="153"/>
      <c r="L11" s="213" t="s">
        <v>527</v>
      </c>
      <c r="M11" s="213" t="s">
        <v>527</v>
      </c>
      <c r="N11" s="213" t="s">
        <v>527</v>
      </c>
      <c r="O11" s="213" t="s">
        <v>527</v>
      </c>
      <c r="P11" s="213" t="s">
        <v>527</v>
      </c>
      <c r="Q11" s="213" t="s">
        <v>527</v>
      </c>
      <c r="R11" s="213" t="s">
        <v>527</v>
      </c>
      <c r="S11" s="213" t="s">
        <v>527</v>
      </c>
      <c r="T11" s="339" t="s">
        <v>527</v>
      </c>
      <c r="U11" s="64">
        <v>2014</v>
      </c>
      <c r="V11" s="339" t="s">
        <v>76</v>
      </c>
      <c r="W11" s="339" t="s">
        <v>76</v>
      </c>
      <c r="X11" s="339" t="s">
        <v>76</v>
      </c>
      <c r="Y11" s="339" t="s">
        <v>76</v>
      </c>
      <c r="Z11" s="339" t="s">
        <v>76</v>
      </c>
      <c r="AA11" s="74">
        <v>6.9</v>
      </c>
      <c r="AB11" s="74">
        <v>6.9</v>
      </c>
      <c r="AC11" s="339" t="s">
        <v>527</v>
      </c>
      <c r="AD11" s="75"/>
      <c r="AE11" s="74">
        <v>2.13</v>
      </c>
      <c r="AF11" s="339" t="s">
        <v>527</v>
      </c>
      <c r="AG11" s="340">
        <v>0.45</v>
      </c>
      <c r="AH11" s="74">
        <v>1.55</v>
      </c>
      <c r="AI11" s="339" t="s">
        <v>527</v>
      </c>
      <c r="AJ11" s="341">
        <v>0.13</v>
      </c>
      <c r="AK11" s="339" t="s">
        <v>527</v>
      </c>
      <c r="AL11" s="339" t="s">
        <v>527</v>
      </c>
    </row>
    <row r="12" spans="1:40" s="90" customFormat="1" ht="12" customHeight="1" thickTop="1">
      <c r="A12" s="39" t="s">
        <v>324</v>
      </c>
      <c r="B12" s="98"/>
      <c r="C12" s="98"/>
      <c r="D12" s="92"/>
      <c r="E12" s="93"/>
      <c r="F12" s="87"/>
      <c r="G12" s="87"/>
      <c r="H12" s="88"/>
      <c r="I12" s="88"/>
      <c r="J12" s="98"/>
      <c r="K12" s="98"/>
      <c r="L12" s="98"/>
      <c r="M12" s="98"/>
      <c r="N12" s="98"/>
      <c r="Q12" s="89"/>
      <c r="R12" s="89"/>
      <c r="S12" s="89"/>
      <c r="T12" s="89"/>
      <c r="U12" s="39" t="s">
        <v>324</v>
      </c>
      <c r="V12" s="99"/>
      <c r="W12" s="89"/>
      <c r="X12" s="89"/>
      <c r="Y12" s="89"/>
      <c r="Z12" s="98"/>
      <c r="AA12" s="98"/>
      <c r="AB12" s="98"/>
      <c r="AC12" s="39"/>
      <c r="AD12" s="98"/>
      <c r="AE12" s="86"/>
      <c r="AF12" s="86"/>
      <c r="AG12" s="86"/>
      <c r="AH12" s="89"/>
      <c r="AJ12" s="98"/>
      <c r="AK12" s="98"/>
      <c r="AL12" s="98"/>
      <c r="AM12" s="86"/>
      <c r="AN12" s="86"/>
    </row>
    <row r="13" spans="1:40" ht="15.75" customHeight="1">
      <c r="H13" s="76"/>
      <c r="I13" s="76"/>
      <c r="J13" s="76"/>
      <c r="K13" s="76"/>
      <c r="L13" s="76"/>
      <c r="M13" s="76"/>
      <c r="N13" s="76"/>
      <c r="R13" s="76"/>
      <c r="S13" s="76"/>
      <c r="T13" s="77"/>
      <c r="U13" s="17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40">
      <c r="H14" s="76"/>
      <c r="I14" s="76"/>
      <c r="J14" s="76"/>
      <c r="K14" s="76"/>
      <c r="L14" s="76"/>
      <c r="M14" s="76"/>
      <c r="N14" s="76"/>
      <c r="R14" s="76"/>
      <c r="S14" s="76"/>
      <c r="T14" s="77"/>
    </row>
    <row r="15" spans="1:40">
      <c r="H15" s="76"/>
      <c r="I15" s="76"/>
      <c r="J15" s="76"/>
      <c r="K15" s="76"/>
      <c r="L15" s="76"/>
      <c r="M15" s="76"/>
      <c r="N15" s="76"/>
      <c r="R15" s="76"/>
      <c r="S15" s="76"/>
      <c r="T15" s="77"/>
    </row>
  </sheetData>
  <customSheetViews>
    <customSheetView guid="{FD9EB1CF-48FA-11D9-B3E6-0000B4A88D03}" showPageBreaks="1" view="pageBreakPreview" showRuler="0">
      <pane xSplit="1" ySplit="8" topLeftCell="B9" activePane="bottomRight" state="frozen"/>
      <selection pane="bottomRight" activeCell="A16" sqref="A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Y9" activePane="bottomRight" state="frozen"/>
      <selection pane="bottomRight" activeCell="AF27" sqref="AF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8" topLeftCell="B24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AD15" activePane="bottomRight" state="frozen"/>
      <selection pane="bottomRight" activeCell="AN16" sqref="AN16"/>
      <colBreaks count="3" manualBreakCount="3">
        <brk id="17" max="30" man="1"/>
        <brk id="21" max="1048575" man="1"/>
        <brk id="40" max="30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8" topLeftCell="B16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B13" activePane="bottomRight" state="frozen"/>
      <selection pane="bottomRight" activeCell="C13" sqref="C13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AD9" activePane="bottomRight" state="frozen"/>
      <selection pane="bottomRight" activeCell="V15" sqref="V15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8" topLeftCell="B9" activePane="bottomRight" state="frozen"/>
      <selection pane="bottomRight" activeCell="D17" sqref="D17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view="pageBreakPreview" showRuler="0">
      <pane xSplit="1" ySplit="8" topLeftCell="AC9" activePane="bottomRight" state="frozen"/>
      <selection pane="bottomRight" activeCell="AJ16" sqref="AJ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1">
    <mergeCell ref="AE1:AL1"/>
    <mergeCell ref="AE3:AJ3"/>
    <mergeCell ref="A1:J1"/>
    <mergeCell ref="L1:T1"/>
    <mergeCell ref="U1:AC1"/>
    <mergeCell ref="L3:N3"/>
    <mergeCell ref="AA3:AC3"/>
    <mergeCell ref="C3:F3"/>
    <mergeCell ref="V3:Z3"/>
    <mergeCell ref="G3:J3"/>
    <mergeCell ref="Q3:T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zoomScale="70" zoomScaleNormal="70" zoomScaleSheetLayoutView="10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A15" sqref="AA15"/>
    </sheetView>
  </sheetViews>
  <sheetFormatPr defaultRowHeight="13.5"/>
  <cols>
    <col min="1" max="1" width="14.5546875" style="89" customWidth="1"/>
    <col min="2" max="7" width="10.6640625" style="89" customWidth="1"/>
    <col min="8" max="8" width="2.6640625" style="91" customWidth="1"/>
    <col min="9" max="16" width="9.77734375" style="89" customWidth="1"/>
    <col min="17" max="17" width="14.5546875" style="89" customWidth="1"/>
    <col min="18" max="25" width="9.33203125" style="89" customWidth="1"/>
    <col min="26" max="26" width="2" style="89" customWidth="1"/>
    <col min="27" max="27" width="10.33203125" style="89" customWidth="1"/>
    <col min="28" max="34" width="10.33203125" style="90" customWidth="1"/>
    <col min="35" max="16384" width="8.88671875" style="90"/>
  </cols>
  <sheetData>
    <row r="1" spans="1:34" s="286" customFormat="1" ht="45" customHeight="1">
      <c r="A1" s="525" t="s">
        <v>398</v>
      </c>
      <c r="B1" s="525"/>
      <c r="C1" s="525"/>
      <c r="D1" s="525"/>
      <c r="E1" s="525"/>
      <c r="F1" s="525"/>
      <c r="G1" s="525"/>
      <c r="H1" s="94"/>
      <c r="I1" s="602" t="s">
        <v>399</v>
      </c>
      <c r="J1" s="602"/>
      <c r="K1" s="602"/>
      <c r="L1" s="602"/>
      <c r="M1" s="602"/>
      <c r="N1" s="602"/>
      <c r="O1" s="602"/>
      <c r="P1" s="602"/>
      <c r="Q1" s="525" t="s">
        <v>400</v>
      </c>
      <c r="R1" s="525"/>
      <c r="S1" s="525"/>
      <c r="T1" s="525"/>
      <c r="U1" s="525"/>
      <c r="V1" s="525"/>
      <c r="W1" s="525"/>
      <c r="X1" s="525"/>
      <c r="Y1" s="525"/>
      <c r="Z1" s="342"/>
      <c r="AA1" s="602" t="s">
        <v>401</v>
      </c>
      <c r="AB1" s="602"/>
      <c r="AC1" s="602"/>
      <c r="AD1" s="602"/>
      <c r="AE1" s="602"/>
      <c r="AF1" s="602"/>
      <c r="AG1" s="602"/>
      <c r="AH1" s="602"/>
    </row>
    <row r="2" spans="1:34" s="39" customFormat="1" ht="25.5" customHeight="1" thickBot="1">
      <c r="A2" s="343" t="s">
        <v>402</v>
      </c>
      <c r="B2" s="95"/>
      <c r="C2" s="95"/>
      <c r="D2" s="95"/>
      <c r="E2" s="95"/>
      <c r="F2" s="95"/>
      <c r="G2" s="95"/>
      <c r="H2" s="179"/>
      <c r="I2" s="95"/>
      <c r="J2" s="95"/>
      <c r="P2" s="187" t="s">
        <v>403</v>
      </c>
      <c r="Q2" s="343" t="s">
        <v>402</v>
      </c>
      <c r="S2" s="90"/>
      <c r="T2" s="90"/>
      <c r="U2" s="90"/>
      <c r="V2" s="90"/>
      <c r="W2" s="90"/>
      <c r="X2" s="90"/>
      <c r="Y2" s="90"/>
      <c r="Z2" s="90"/>
      <c r="AH2" s="187" t="s">
        <v>403</v>
      </c>
    </row>
    <row r="3" spans="1:34" s="39" customFormat="1" ht="16.5" customHeight="1" thickTop="1">
      <c r="A3" s="603" t="s">
        <v>404</v>
      </c>
      <c r="B3" s="599" t="s">
        <v>405</v>
      </c>
      <c r="C3" s="600"/>
      <c r="D3" s="600"/>
      <c r="E3" s="600"/>
      <c r="F3" s="600"/>
      <c r="G3" s="600"/>
      <c r="H3" s="344"/>
      <c r="I3" s="600" t="s">
        <v>406</v>
      </c>
      <c r="J3" s="601"/>
      <c r="K3" s="599" t="s">
        <v>407</v>
      </c>
      <c r="L3" s="600"/>
      <c r="M3" s="600"/>
      <c r="N3" s="600"/>
      <c r="O3" s="600"/>
      <c r="P3" s="600"/>
      <c r="Q3" s="603" t="s">
        <v>404</v>
      </c>
      <c r="R3" s="599" t="s">
        <v>75</v>
      </c>
      <c r="S3" s="600"/>
      <c r="T3" s="600"/>
      <c r="U3" s="600"/>
      <c r="V3" s="600"/>
      <c r="W3" s="600"/>
      <c r="X3" s="600"/>
      <c r="Y3" s="600"/>
      <c r="Z3" s="345"/>
      <c r="AA3" s="600" t="s">
        <v>408</v>
      </c>
      <c r="AB3" s="600"/>
      <c r="AC3" s="600"/>
      <c r="AD3" s="600"/>
      <c r="AE3" s="600"/>
      <c r="AF3" s="601"/>
      <c r="AG3" s="609" t="s">
        <v>409</v>
      </c>
      <c r="AH3" s="610"/>
    </row>
    <row r="4" spans="1:34" s="39" customFormat="1" ht="16.5" customHeight="1">
      <c r="A4" s="604"/>
      <c r="B4" s="606" t="s">
        <v>410</v>
      </c>
      <c r="C4" s="608"/>
      <c r="D4" s="606" t="s">
        <v>411</v>
      </c>
      <c r="E4" s="608"/>
      <c r="F4" s="606" t="s">
        <v>35</v>
      </c>
      <c r="G4" s="607"/>
      <c r="H4" s="344"/>
      <c r="I4" s="607" t="s">
        <v>412</v>
      </c>
      <c r="J4" s="608"/>
      <c r="K4" s="593" t="s">
        <v>413</v>
      </c>
      <c r="L4" s="594"/>
      <c r="M4" s="593" t="s">
        <v>36</v>
      </c>
      <c r="N4" s="594"/>
      <c r="O4" s="593" t="s">
        <v>414</v>
      </c>
      <c r="P4" s="596"/>
      <c r="Q4" s="604"/>
      <c r="R4" s="593" t="s">
        <v>37</v>
      </c>
      <c r="S4" s="594"/>
      <c r="T4" s="597" t="s">
        <v>415</v>
      </c>
      <c r="U4" s="597"/>
      <c r="V4" s="597" t="s">
        <v>416</v>
      </c>
      <c r="W4" s="593"/>
      <c r="X4" s="617" t="s">
        <v>417</v>
      </c>
      <c r="Y4" s="606"/>
      <c r="Z4" s="344"/>
      <c r="AA4" s="596" t="s">
        <v>418</v>
      </c>
      <c r="AB4" s="594"/>
      <c r="AC4" s="593" t="s">
        <v>38</v>
      </c>
      <c r="AD4" s="596"/>
      <c r="AE4" s="615" t="s">
        <v>419</v>
      </c>
      <c r="AF4" s="615"/>
      <c r="AG4" s="611"/>
      <c r="AH4" s="612"/>
    </row>
    <row r="5" spans="1:34" s="39" customFormat="1" ht="16.5" customHeight="1">
      <c r="A5" s="604"/>
      <c r="B5" s="591" t="s">
        <v>420</v>
      </c>
      <c r="C5" s="595"/>
      <c r="D5" s="591" t="s">
        <v>421</v>
      </c>
      <c r="E5" s="595"/>
      <c r="F5" s="591" t="s">
        <v>422</v>
      </c>
      <c r="G5" s="592"/>
      <c r="H5" s="344"/>
      <c r="I5" s="592" t="s">
        <v>423</v>
      </c>
      <c r="J5" s="595"/>
      <c r="K5" s="591" t="s">
        <v>39</v>
      </c>
      <c r="L5" s="595"/>
      <c r="M5" s="591" t="s">
        <v>424</v>
      </c>
      <c r="N5" s="595"/>
      <c r="O5" s="591" t="s">
        <v>425</v>
      </c>
      <c r="P5" s="592"/>
      <c r="Q5" s="604"/>
      <c r="R5" s="591" t="s">
        <v>40</v>
      </c>
      <c r="S5" s="595"/>
      <c r="T5" s="598" t="s">
        <v>368</v>
      </c>
      <c r="U5" s="598"/>
      <c r="V5" s="598" t="s">
        <v>426</v>
      </c>
      <c r="W5" s="591"/>
      <c r="X5" s="598" t="s">
        <v>427</v>
      </c>
      <c r="Y5" s="591"/>
      <c r="Z5" s="344"/>
      <c r="AA5" s="592" t="s">
        <v>428</v>
      </c>
      <c r="AB5" s="595"/>
      <c r="AC5" s="591" t="s">
        <v>429</v>
      </c>
      <c r="AD5" s="592"/>
      <c r="AE5" s="616" t="s">
        <v>239</v>
      </c>
      <c r="AF5" s="616"/>
      <c r="AG5" s="613"/>
      <c r="AH5" s="614"/>
    </row>
    <row r="6" spans="1:34" s="39" customFormat="1" ht="16.5" customHeight="1">
      <c r="A6" s="604"/>
      <c r="B6" s="347" t="s">
        <v>41</v>
      </c>
      <c r="C6" s="347" t="s">
        <v>34</v>
      </c>
      <c r="D6" s="347" t="s">
        <v>41</v>
      </c>
      <c r="E6" s="347" t="s">
        <v>34</v>
      </c>
      <c r="F6" s="348" t="s">
        <v>41</v>
      </c>
      <c r="G6" s="344" t="s">
        <v>34</v>
      </c>
      <c r="H6" s="344"/>
      <c r="I6" s="350" t="s">
        <v>41</v>
      </c>
      <c r="J6" s="350" t="s">
        <v>34</v>
      </c>
      <c r="K6" s="348" t="s">
        <v>41</v>
      </c>
      <c r="L6" s="347" t="s">
        <v>34</v>
      </c>
      <c r="M6" s="346" t="s">
        <v>41</v>
      </c>
      <c r="N6" s="347" t="s">
        <v>34</v>
      </c>
      <c r="O6" s="346" t="s">
        <v>41</v>
      </c>
      <c r="P6" s="344" t="s">
        <v>34</v>
      </c>
      <c r="Q6" s="604"/>
      <c r="R6" s="347" t="s">
        <v>41</v>
      </c>
      <c r="S6" s="347" t="s">
        <v>34</v>
      </c>
      <c r="T6" s="346" t="s">
        <v>41</v>
      </c>
      <c r="U6" s="347" t="s">
        <v>34</v>
      </c>
      <c r="V6" s="346" t="s">
        <v>41</v>
      </c>
      <c r="W6" s="344" t="s">
        <v>34</v>
      </c>
      <c r="X6" s="349" t="s">
        <v>41</v>
      </c>
      <c r="Y6" s="344" t="s">
        <v>34</v>
      </c>
      <c r="Z6" s="344"/>
      <c r="AA6" s="347" t="s">
        <v>34</v>
      </c>
      <c r="AB6" s="347" t="s">
        <v>34</v>
      </c>
      <c r="AC6" s="351" t="s">
        <v>41</v>
      </c>
      <c r="AD6" s="344" t="s">
        <v>34</v>
      </c>
      <c r="AE6" s="352" t="s">
        <v>41</v>
      </c>
      <c r="AF6" s="349" t="s">
        <v>34</v>
      </c>
      <c r="AG6" s="351" t="s">
        <v>41</v>
      </c>
      <c r="AH6" s="344" t="s">
        <v>34</v>
      </c>
    </row>
    <row r="7" spans="1:34" s="39" customFormat="1" ht="16.5" customHeight="1">
      <c r="A7" s="605"/>
      <c r="B7" s="353" t="s">
        <v>430</v>
      </c>
      <c r="C7" s="353" t="s">
        <v>42</v>
      </c>
      <c r="D7" s="353" t="s">
        <v>430</v>
      </c>
      <c r="E7" s="353" t="s">
        <v>42</v>
      </c>
      <c r="F7" s="354" t="s">
        <v>430</v>
      </c>
      <c r="G7" s="355" t="s">
        <v>42</v>
      </c>
      <c r="H7" s="356"/>
      <c r="I7" s="357" t="s">
        <v>430</v>
      </c>
      <c r="J7" s="357" t="s">
        <v>42</v>
      </c>
      <c r="K7" s="354" t="s">
        <v>430</v>
      </c>
      <c r="L7" s="353" t="s">
        <v>42</v>
      </c>
      <c r="M7" s="353" t="s">
        <v>430</v>
      </c>
      <c r="N7" s="353" t="s">
        <v>42</v>
      </c>
      <c r="O7" s="353" t="s">
        <v>430</v>
      </c>
      <c r="P7" s="355" t="s">
        <v>42</v>
      </c>
      <c r="Q7" s="605"/>
      <c r="R7" s="353" t="s">
        <v>430</v>
      </c>
      <c r="S7" s="353" t="s">
        <v>42</v>
      </c>
      <c r="T7" s="353" t="s">
        <v>430</v>
      </c>
      <c r="U7" s="353" t="s">
        <v>42</v>
      </c>
      <c r="V7" s="353" t="s">
        <v>430</v>
      </c>
      <c r="W7" s="355" t="s">
        <v>42</v>
      </c>
      <c r="X7" s="354" t="s">
        <v>430</v>
      </c>
      <c r="Y7" s="355" t="s">
        <v>42</v>
      </c>
      <c r="Z7" s="356"/>
      <c r="AA7" s="353" t="s">
        <v>42</v>
      </c>
      <c r="AB7" s="353" t="s">
        <v>42</v>
      </c>
      <c r="AC7" s="353" t="s">
        <v>430</v>
      </c>
      <c r="AD7" s="355" t="s">
        <v>42</v>
      </c>
      <c r="AE7" s="354" t="s">
        <v>430</v>
      </c>
      <c r="AF7" s="354" t="s">
        <v>42</v>
      </c>
      <c r="AG7" s="353" t="s">
        <v>430</v>
      </c>
      <c r="AH7" s="355" t="s">
        <v>42</v>
      </c>
    </row>
    <row r="8" spans="1:34" s="39" customFormat="1" ht="39.75" customHeight="1">
      <c r="A8" s="97">
        <v>2010</v>
      </c>
      <c r="B8" s="35">
        <v>2</v>
      </c>
      <c r="C8" s="35">
        <v>17232</v>
      </c>
      <c r="D8" s="35">
        <v>1</v>
      </c>
      <c r="E8" s="35">
        <v>10958</v>
      </c>
      <c r="F8" s="35" t="s">
        <v>76</v>
      </c>
      <c r="G8" s="35" t="s">
        <v>76</v>
      </c>
      <c r="H8" s="35"/>
      <c r="I8" s="35">
        <v>1</v>
      </c>
      <c r="J8" s="35">
        <v>6274</v>
      </c>
      <c r="K8" s="35">
        <v>4</v>
      </c>
      <c r="L8" s="35">
        <v>934</v>
      </c>
      <c r="M8" s="35">
        <v>1</v>
      </c>
      <c r="N8" s="35">
        <v>2</v>
      </c>
      <c r="O8" s="35" t="s">
        <v>76</v>
      </c>
      <c r="P8" s="35" t="s">
        <v>76</v>
      </c>
      <c r="Q8" s="97">
        <v>2010</v>
      </c>
      <c r="R8" s="35">
        <v>2</v>
      </c>
      <c r="S8" s="35">
        <v>564</v>
      </c>
      <c r="T8" s="35" t="s">
        <v>76</v>
      </c>
      <c r="U8" s="35" t="s">
        <v>76</v>
      </c>
      <c r="V8" s="35">
        <v>1</v>
      </c>
      <c r="W8" s="35">
        <v>368</v>
      </c>
      <c r="X8" s="35" t="s">
        <v>76</v>
      </c>
      <c r="Y8" s="35" t="s">
        <v>76</v>
      </c>
      <c r="Z8" s="35"/>
      <c r="AA8" s="35" t="s">
        <v>76</v>
      </c>
      <c r="AB8" s="35" t="s">
        <v>76</v>
      </c>
      <c r="AC8" s="35" t="s">
        <v>76</v>
      </c>
      <c r="AD8" s="35" t="s">
        <v>76</v>
      </c>
      <c r="AE8" s="35" t="s">
        <v>76</v>
      </c>
      <c r="AF8" s="35" t="s">
        <v>76</v>
      </c>
      <c r="AG8" s="35">
        <v>1</v>
      </c>
      <c r="AH8" s="35">
        <v>109</v>
      </c>
    </row>
    <row r="9" spans="1:34" s="39" customFormat="1" ht="39.75" customHeight="1">
      <c r="A9" s="97">
        <v>2011</v>
      </c>
      <c r="B9" s="35">
        <v>2</v>
      </c>
      <c r="C9" s="35">
        <v>17232</v>
      </c>
      <c r="D9" s="35">
        <v>1</v>
      </c>
      <c r="E9" s="35">
        <v>10958</v>
      </c>
      <c r="F9" s="35" t="s">
        <v>167</v>
      </c>
      <c r="G9" s="35" t="s">
        <v>167</v>
      </c>
      <c r="H9" s="35"/>
      <c r="I9" s="35">
        <v>1</v>
      </c>
      <c r="J9" s="35">
        <v>6274</v>
      </c>
      <c r="K9" s="35">
        <v>4</v>
      </c>
      <c r="L9" s="35">
        <v>934</v>
      </c>
      <c r="M9" s="35">
        <v>1</v>
      </c>
      <c r="N9" s="35">
        <v>2</v>
      </c>
      <c r="O9" s="35" t="s">
        <v>167</v>
      </c>
      <c r="P9" s="35" t="s">
        <v>167</v>
      </c>
      <c r="Q9" s="97">
        <v>2011</v>
      </c>
      <c r="R9" s="35">
        <v>2</v>
      </c>
      <c r="S9" s="35">
        <v>564</v>
      </c>
      <c r="T9" s="35" t="s">
        <v>167</v>
      </c>
      <c r="U9" s="35" t="s">
        <v>167</v>
      </c>
      <c r="V9" s="35">
        <v>1</v>
      </c>
      <c r="W9" s="35">
        <v>368</v>
      </c>
      <c r="X9" s="35" t="s">
        <v>167</v>
      </c>
      <c r="Y9" s="35" t="s">
        <v>167</v>
      </c>
      <c r="Z9" s="35"/>
      <c r="AA9" s="35" t="s">
        <v>167</v>
      </c>
      <c r="AB9" s="35" t="s">
        <v>167</v>
      </c>
      <c r="AC9" s="35" t="s">
        <v>167</v>
      </c>
      <c r="AD9" s="35" t="s">
        <v>167</v>
      </c>
      <c r="AE9" s="35" t="s">
        <v>167</v>
      </c>
      <c r="AF9" s="35" t="s">
        <v>167</v>
      </c>
      <c r="AG9" s="35">
        <v>1</v>
      </c>
      <c r="AH9" s="35">
        <v>109</v>
      </c>
    </row>
    <row r="10" spans="1:34" s="39" customFormat="1" ht="39.75" customHeight="1">
      <c r="A10" s="97">
        <v>2012</v>
      </c>
      <c r="B10" s="35">
        <v>2</v>
      </c>
      <c r="C10" s="35">
        <v>17148</v>
      </c>
      <c r="D10" s="35">
        <v>1</v>
      </c>
      <c r="E10" s="35">
        <v>10874</v>
      </c>
      <c r="F10" s="35" t="s">
        <v>167</v>
      </c>
      <c r="G10" s="35" t="s">
        <v>167</v>
      </c>
      <c r="H10" s="35"/>
      <c r="I10" s="35">
        <v>1</v>
      </c>
      <c r="J10" s="35">
        <v>6274</v>
      </c>
      <c r="K10" s="35">
        <v>4</v>
      </c>
      <c r="L10" s="35">
        <v>934</v>
      </c>
      <c r="M10" s="35">
        <v>1</v>
      </c>
      <c r="N10" s="35">
        <v>2</v>
      </c>
      <c r="O10" s="35" t="s">
        <v>167</v>
      </c>
      <c r="P10" s="35" t="s">
        <v>167</v>
      </c>
      <c r="Q10" s="97">
        <v>2012</v>
      </c>
      <c r="R10" s="35">
        <v>2</v>
      </c>
      <c r="S10" s="35">
        <v>564</v>
      </c>
      <c r="T10" s="35" t="s">
        <v>167</v>
      </c>
      <c r="U10" s="35" t="s">
        <v>167</v>
      </c>
      <c r="V10" s="35">
        <v>1</v>
      </c>
      <c r="W10" s="35">
        <v>368</v>
      </c>
      <c r="X10" s="35" t="s">
        <v>167</v>
      </c>
      <c r="Y10" s="35" t="s">
        <v>167</v>
      </c>
      <c r="Z10" s="35"/>
      <c r="AA10" s="35" t="s">
        <v>167</v>
      </c>
      <c r="AB10" s="35" t="s">
        <v>167</v>
      </c>
      <c r="AC10" s="35" t="s">
        <v>167</v>
      </c>
      <c r="AD10" s="35" t="s">
        <v>167</v>
      </c>
      <c r="AE10" s="35" t="s">
        <v>167</v>
      </c>
      <c r="AF10" s="35" t="s">
        <v>167</v>
      </c>
      <c r="AG10" s="35">
        <v>1</v>
      </c>
      <c r="AH10" s="35">
        <v>109</v>
      </c>
    </row>
    <row r="11" spans="1:34" s="39" customFormat="1" ht="39.75" customHeight="1">
      <c r="A11" s="97">
        <v>2013</v>
      </c>
      <c r="B11" s="35">
        <v>2</v>
      </c>
      <c r="C11" s="35">
        <v>17148</v>
      </c>
      <c r="D11" s="35">
        <v>1</v>
      </c>
      <c r="E11" s="35">
        <v>10874</v>
      </c>
      <c r="F11" s="35" t="s">
        <v>167</v>
      </c>
      <c r="G11" s="35" t="s">
        <v>167</v>
      </c>
      <c r="H11" s="35"/>
      <c r="I11" s="35">
        <v>1</v>
      </c>
      <c r="J11" s="35">
        <v>6274</v>
      </c>
      <c r="K11" s="35">
        <v>4</v>
      </c>
      <c r="L11" s="358">
        <v>932.596</v>
      </c>
      <c r="M11" s="35">
        <v>1</v>
      </c>
      <c r="N11" s="358">
        <v>1.514</v>
      </c>
      <c r="O11" s="35" t="s">
        <v>167</v>
      </c>
      <c r="P11" s="35" t="s">
        <v>167</v>
      </c>
      <c r="Q11" s="97">
        <v>2013</v>
      </c>
      <c r="R11" s="35">
        <v>2</v>
      </c>
      <c r="S11" s="358">
        <v>563.5</v>
      </c>
      <c r="T11" s="35" t="s">
        <v>167</v>
      </c>
      <c r="U11" s="35" t="s">
        <v>167</v>
      </c>
      <c r="V11" s="35">
        <v>1</v>
      </c>
      <c r="W11" s="358">
        <v>367.58199999999999</v>
      </c>
      <c r="X11" s="35" t="s">
        <v>167</v>
      </c>
      <c r="Y11" s="35" t="s">
        <v>167</v>
      </c>
      <c r="Z11" s="35"/>
      <c r="AA11" s="35" t="s">
        <v>167</v>
      </c>
      <c r="AB11" s="35" t="s">
        <v>167</v>
      </c>
      <c r="AC11" s="35" t="s">
        <v>167</v>
      </c>
      <c r="AD11" s="35" t="s">
        <v>167</v>
      </c>
      <c r="AE11" s="35" t="s">
        <v>167</v>
      </c>
      <c r="AF11" s="35" t="s">
        <v>167</v>
      </c>
      <c r="AG11" s="35">
        <v>1</v>
      </c>
      <c r="AH11" s="35">
        <v>109</v>
      </c>
    </row>
    <row r="12" spans="1:34" s="300" customFormat="1" ht="39.75" customHeight="1">
      <c r="A12" s="183">
        <v>2014</v>
      </c>
      <c r="B12" s="36">
        <v>2</v>
      </c>
      <c r="C12" s="36">
        <f>SUM(E12,G12,J12)</f>
        <v>17148</v>
      </c>
      <c r="D12" s="36">
        <v>1</v>
      </c>
      <c r="E12" s="36">
        <v>10874</v>
      </c>
      <c r="F12" s="36" t="s">
        <v>523</v>
      </c>
      <c r="G12" s="36" t="s">
        <v>523</v>
      </c>
      <c r="H12" s="36"/>
      <c r="I12" s="36">
        <v>1</v>
      </c>
      <c r="J12" s="36">
        <v>6274</v>
      </c>
      <c r="K12" s="36">
        <v>4</v>
      </c>
      <c r="L12" s="359">
        <f>SUM(N12,P12,S12,U12,W12,AB12,AD12,AF12)</f>
        <v>935</v>
      </c>
      <c r="M12" s="36">
        <v>1</v>
      </c>
      <c r="N12" s="36">
        <v>2</v>
      </c>
      <c r="O12" s="36" t="s">
        <v>525</v>
      </c>
      <c r="P12" s="435">
        <v>1</v>
      </c>
      <c r="Q12" s="183">
        <v>2014</v>
      </c>
      <c r="R12" s="36">
        <v>2</v>
      </c>
      <c r="S12" s="436">
        <v>564</v>
      </c>
      <c r="T12" s="36" t="s">
        <v>525</v>
      </c>
      <c r="U12" s="36" t="s">
        <v>525</v>
      </c>
      <c r="V12" s="36">
        <v>1</v>
      </c>
      <c r="W12" s="438">
        <v>368</v>
      </c>
      <c r="X12" s="36" t="s">
        <v>523</v>
      </c>
      <c r="Y12" s="36" t="s">
        <v>523</v>
      </c>
      <c r="Z12" s="36"/>
      <c r="AA12" s="36" t="s">
        <v>523</v>
      </c>
      <c r="AB12" s="36" t="s">
        <v>523</v>
      </c>
      <c r="AC12" s="36" t="s">
        <v>523</v>
      </c>
      <c r="AD12" s="36" t="s">
        <v>523</v>
      </c>
      <c r="AE12" s="36" t="s">
        <v>523</v>
      </c>
      <c r="AF12" s="36" t="s">
        <v>523</v>
      </c>
      <c r="AG12" s="36">
        <v>1</v>
      </c>
      <c r="AH12" s="36">
        <v>109</v>
      </c>
    </row>
    <row r="13" spans="1:34" s="39" customFormat="1" ht="39.75" customHeight="1">
      <c r="A13" s="184" t="s">
        <v>160</v>
      </c>
      <c r="B13" s="35">
        <f>SUM(D13,F13,I13)</f>
        <v>1</v>
      </c>
      <c r="C13" s="35">
        <f>SUM(E13,G13,J13)</f>
        <v>6274</v>
      </c>
      <c r="D13" s="35" t="s">
        <v>523</v>
      </c>
      <c r="E13" s="35" t="s">
        <v>523</v>
      </c>
      <c r="F13" s="35" t="s">
        <v>523</v>
      </c>
      <c r="G13" s="35" t="s">
        <v>523</v>
      </c>
      <c r="H13" s="182"/>
      <c r="I13" s="35">
        <v>1</v>
      </c>
      <c r="J13" s="35">
        <v>6274</v>
      </c>
      <c r="K13" s="182">
        <v>2</v>
      </c>
      <c r="L13" s="360">
        <f>SUM(N13,P13,S13,U13,W13,Y13,AB13,AD13,AF13)</f>
        <v>714</v>
      </c>
      <c r="M13" s="36" t="s">
        <v>523</v>
      </c>
      <c r="N13" s="36" t="s">
        <v>523</v>
      </c>
      <c r="O13" s="36" t="s">
        <v>523</v>
      </c>
      <c r="P13" s="36">
        <v>1</v>
      </c>
      <c r="Q13" s="184" t="s">
        <v>160</v>
      </c>
      <c r="R13" s="182">
        <v>1</v>
      </c>
      <c r="S13" s="437">
        <v>345</v>
      </c>
      <c r="T13" s="36" t="s">
        <v>525</v>
      </c>
      <c r="U13" s="36" t="s">
        <v>525</v>
      </c>
      <c r="V13" s="35">
        <v>1</v>
      </c>
      <c r="W13" s="439">
        <v>368</v>
      </c>
      <c r="X13" s="35" t="s">
        <v>523</v>
      </c>
      <c r="Y13" s="35" t="s">
        <v>523</v>
      </c>
      <c r="Z13" s="35"/>
      <c r="AA13" s="35" t="s">
        <v>523</v>
      </c>
      <c r="AB13" s="35" t="s">
        <v>523</v>
      </c>
      <c r="AC13" s="35" t="s">
        <v>523</v>
      </c>
      <c r="AD13" s="35" t="s">
        <v>523</v>
      </c>
      <c r="AE13" s="35" t="s">
        <v>523</v>
      </c>
      <c r="AF13" s="35" t="s">
        <v>523</v>
      </c>
      <c r="AG13" s="35">
        <v>1</v>
      </c>
      <c r="AH13" s="35">
        <v>109</v>
      </c>
    </row>
    <row r="14" spans="1:34" s="39" customFormat="1" ht="39.75" customHeight="1">
      <c r="A14" s="184" t="s">
        <v>161</v>
      </c>
      <c r="B14" s="35" t="s">
        <v>534</v>
      </c>
      <c r="C14" s="35" t="s">
        <v>534</v>
      </c>
      <c r="D14" s="35" t="s">
        <v>523</v>
      </c>
      <c r="E14" s="35" t="s">
        <v>523</v>
      </c>
      <c r="F14" s="35" t="s">
        <v>523</v>
      </c>
      <c r="G14" s="35" t="s">
        <v>523</v>
      </c>
      <c r="H14" s="182"/>
      <c r="I14" s="35" t="s">
        <v>523</v>
      </c>
      <c r="J14" s="35" t="s">
        <v>523</v>
      </c>
      <c r="K14" s="36" t="s">
        <v>523</v>
      </c>
      <c r="L14" s="36" t="s">
        <v>523</v>
      </c>
      <c r="M14" s="36" t="s">
        <v>523</v>
      </c>
      <c r="N14" s="36" t="s">
        <v>523</v>
      </c>
      <c r="O14" s="36" t="s">
        <v>523</v>
      </c>
      <c r="P14" s="36" t="s">
        <v>523</v>
      </c>
      <c r="Q14" s="184" t="s">
        <v>161</v>
      </c>
      <c r="R14" s="36" t="s">
        <v>523</v>
      </c>
      <c r="S14" s="436" t="s">
        <v>523</v>
      </c>
      <c r="T14" s="36" t="s">
        <v>523</v>
      </c>
      <c r="U14" s="36" t="s">
        <v>523</v>
      </c>
      <c r="V14" s="36" t="s">
        <v>523</v>
      </c>
      <c r="W14" s="361" t="s">
        <v>523</v>
      </c>
      <c r="X14" s="35" t="s">
        <v>523</v>
      </c>
      <c r="Y14" s="35" t="s">
        <v>523</v>
      </c>
      <c r="Z14" s="35"/>
      <c r="AA14" s="35" t="s">
        <v>523</v>
      </c>
      <c r="AB14" s="35" t="s">
        <v>523</v>
      </c>
      <c r="AC14" s="35" t="s">
        <v>523</v>
      </c>
      <c r="AD14" s="35" t="s">
        <v>523</v>
      </c>
      <c r="AE14" s="35" t="s">
        <v>523</v>
      </c>
      <c r="AF14" s="35" t="s">
        <v>523</v>
      </c>
      <c r="AG14" s="36" t="s">
        <v>523</v>
      </c>
      <c r="AH14" s="36" t="s">
        <v>523</v>
      </c>
    </row>
    <row r="15" spans="1:34" s="39" customFormat="1" ht="39.75" customHeight="1">
      <c r="A15" s="184" t="s">
        <v>162</v>
      </c>
      <c r="B15" s="35" t="s">
        <v>534</v>
      </c>
      <c r="C15" s="35" t="s">
        <v>534</v>
      </c>
      <c r="D15" s="35" t="s">
        <v>523</v>
      </c>
      <c r="E15" s="35" t="s">
        <v>523</v>
      </c>
      <c r="F15" s="35" t="s">
        <v>523</v>
      </c>
      <c r="G15" s="35" t="s">
        <v>523</v>
      </c>
      <c r="H15" s="182"/>
      <c r="I15" s="35" t="s">
        <v>523</v>
      </c>
      <c r="J15" s="35" t="s">
        <v>523</v>
      </c>
      <c r="K15" s="36" t="s">
        <v>523</v>
      </c>
      <c r="L15" s="36" t="s">
        <v>523</v>
      </c>
      <c r="M15" s="36" t="s">
        <v>523</v>
      </c>
      <c r="N15" s="36" t="s">
        <v>523</v>
      </c>
      <c r="O15" s="36" t="s">
        <v>523</v>
      </c>
      <c r="P15" s="36" t="s">
        <v>523</v>
      </c>
      <c r="Q15" s="184" t="s">
        <v>162</v>
      </c>
      <c r="R15" s="36" t="s">
        <v>523</v>
      </c>
      <c r="S15" s="436" t="s">
        <v>523</v>
      </c>
      <c r="T15" s="36" t="s">
        <v>523</v>
      </c>
      <c r="U15" s="36" t="s">
        <v>523</v>
      </c>
      <c r="V15" s="36" t="s">
        <v>523</v>
      </c>
      <c r="W15" s="361" t="s">
        <v>523</v>
      </c>
      <c r="X15" s="35" t="s">
        <v>523</v>
      </c>
      <c r="Y15" s="35" t="s">
        <v>523</v>
      </c>
      <c r="Z15" s="35"/>
      <c r="AA15" s="35" t="s">
        <v>523</v>
      </c>
      <c r="AB15" s="35" t="s">
        <v>523</v>
      </c>
      <c r="AC15" s="35" t="s">
        <v>523</v>
      </c>
      <c r="AD15" s="35" t="s">
        <v>523</v>
      </c>
      <c r="AE15" s="35" t="s">
        <v>523</v>
      </c>
      <c r="AF15" s="35" t="s">
        <v>523</v>
      </c>
      <c r="AG15" s="36" t="s">
        <v>523</v>
      </c>
      <c r="AH15" s="36" t="s">
        <v>523</v>
      </c>
    </row>
    <row r="16" spans="1:34" s="39" customFormat="1" ht="39.75" customHeight="1">
      <c r="A16" s="184" t="s">
        <v>163</v>
      </c>
      <c r="B16" s="35" t="s">
        <v>534</v>
      </c>
      <c r="C16" s="35" t="s">
        <v>534</v>
      </c>
      <c r="D16" s="35" t="s">
        <v>523</v>
      </c>
      <c r="E16" s="35" t="s">
        <v>523</v>
      </c>
      <c r="F16" s="35" t="s">
        <v>523</v>
      </c>
      <c r="G16" s="35" t="s">
        <v>523</v>
      </c>
      <c r="H16" s="182"/>
      <c r="I16" s="35" t="s">
        <v>523</v>
      </c>
      <c r="J16" s="35" t="s">
        <v>523</v>
      </c>
      <c r="K16" s="182">
        <v>2</v>
      </c>
      <c r="L16" s="360">
        <f>SUM(N16,P16,S16,U16,W16,Y16,AB16,AD16,AF16)</f>
        <v>221</v>
      </c>
      <c r="M16" s="35">
        <v>1</v>
      </c>
      <c r="N16" s="35">
        <v>2</v>
      </c>
      <c r="O16" s="36" t="s">
        <v>523</v>
      </c>
      <c r="P16" s="36" t="s">
        <v>523</v>
      </c>
      <c r="Q16" s="184" t="s">
        <v>163</v>
      </c>
      <c r="R16" s="35">
        <v>1</v>
      </c>
      <c r="S16" s="284">
        <v>219</v>
      </c>
      <c r="T16" s="36" t="s">
        <v>523</v>
      </c>
      <c r="U16" s="36" t="s">
        <v>523</v>
      </c>
      <c r="V16" s="36" t="s">
        <v>523</v>
      </c>
      <c r="W16" s="361" t="s">
        <v>523</v>
      </c>
      <c r="X16" s="35" t="s">
        <v>523</v>
      </c>
      <c r="Y16" s="35" t="s">
        <v>523</v>
      </c>
      <c r="Z16" s="35"/>
      <c r="AA16" s="35" t="s">
        <v>523</v>
      </c>
      <c r="AB16" s="35" t="s">
        <v>523</v>
      </c>
      <c r="AC16" s="35" t="s">
        <v>523</v>
      </c>
      <c r="AD16" s="35" t="s">
        <v>523</v>
      </c>
      <c r="AE16" s="35" t="s">
        <v>523</v>
      </c>
      <c r="AF16" s="35" t="s">
        <v>523</v>
      </c>
      <c r="AG16" s="36" t="s">
        <v>523</v>
      </c>
      <c r="AH16" s="36" t="s">
        <v>523</v>
      </c>
    </row>
    <row r="17" spans="1:40" ht="39.75" customHeight="1">
      <c r="A17" s="184" t="s">
        <v>164</v>
      </c>
      <c r="B17" s="35" t="s">
        <v>534</v>
      </c>
      <c r="C17" s="35" t="s">
        <v>534</v>
      </c>
      <c r="D17" s="35" t="s">
        <v>523</v>
      </c>
      <c r="E17" s="35" t="s">
        <v>523</v>
      </c>
      <c r="F17" s="35" t="s">
        <v>523</v>
      </c>
      <c r="G17" s="35" t="s">
        <v>523</v>
      </c>
      <c r="H17" s="35"/>
      <c r="I17" s="35" t="s">
        <v>523</v>
      </c>
      <c r="J17" s="35" t="s">
        <v>523</v>
      </c>
      <c r="K17" s="36" t="s">
        <v>523</v>
      </c>
      <c r="L17" s="36" t="s">
        <v>523</v>
      </c>
      <c r="M17" s="36" t="s">
        <v>523</v>
      </c>
      <c r="N17" s="36" t="s">
        <v>523</v>
      </c>
      <c r="O17" s="36" t="s">
        <v>523</v>
      </c>
      <c r="P17" s="36" t="s">
        <v>523</v>
      </c>
      <c r="Q17" s="184" t="s">
        <v>164</v>
      </c>
      <c r="R17" s="36" t="s">
        <v>523</v>
      </c>
      <c r="S17" s="36" t="s">
        <v>523</v>
      </c>
      <c r="T17" s="36" t="s">
        <v>523</v>
      </c>
      <c r="U17" s="36" t="s">
        <v>523</v>
      </c>
      <c r="V17" s="36" t="s">
        <v>523</v>
      </c>
      <c r="W17" s="361" t="s">
        <v>523</v>
      </c>
      <c r="X17" s="35" t="s">
        <v>523</v>
      </c>
      <c r="Y17" s="35" t="s">
        <v>523</v>
      </c>
      <c r="Z17" s="35"/>
      <c r="AA17" s="35" t="s">
        <v>523</v>
      </c>
      <c r="AB17" s="35" t="s">
        <v>523</v>
      </c>
      <c r="AC17" s="35" t="s">
        <v>523</v>
      </c>
      <c r="AD17" s="35" t="s">
        <v>523</v>
      </c>
      <c r="AE17" s="35" t="s">
        <v>523</v>
      </c>
      <c r="AF17" s="35" t="s">
        <v>523</v>
      </c>
      <c r="AG17" s="36" t="s">
        <v>523</v>
      </c>
      <c r="AH17" s="36" t="s">
        <v>523</v>
      </c>
    </row>
    <row r="18" spans="1:40" ht="39.75" customHeight="1">
      <c r="A18" s="184" t="s">
        <v>165</v>
      </c>
      <c r="B18" s="35" t="s">
        <v>534</v>
      </c>
      <c r="C18" s="35" t="s">
        <v>534</v>
      </c>
      <c r="D18" s="35" t="s">
        <v>523</v>
      </c>
      <c r="E18" s="35" t="s">
        <v>523</v>
      </c>
      <c r="F18" s="35" t="s">
        <v>523</v>
      </c>
      <c r="G18" s="35" t="s">
        <v>523</v>
      </c>
      <c r="H18" s="420"/>
      <c r="I18" s="35" t="s">
        <v>523</v>
      </c>
      <c r="J18" s="35" t="s">
        <v>523</v>
      </c>
      <c r="K18" s="36" t="s">
        <v>523</v>
      </c>
      <c r="L18" s="36" t="s">
        <v>523</v>
      </c>
      <c r="M18" s="36" t="s">
        <v>523</v>
      </c>
      <c r="N18" s="36" t="s">
        <v>523</v>
      </c>
      <c r="O18" s="36" t="s">
        <v>523</v>
      </c>
      <c r="P18" s="36" t="s">
        <v>523</v>
      </c>
      <c r="Q18" s="184" t="s">
        <v>165</v>
      </c>
      <c r="R18" s="36" t="s">
        <v>523</v>
      </c>
      <c r="S18" s="36" t="s">
        <v>523</v>
      </c>
      <c r="T18" s="36" t="s">
        <v>523</v>
      </c>
      <c r="U18" s="36" t="s">
        <v>523</v>
      </c>
      <c r="V18" s="36" t="s">
        <v>523</v>
      </c>
      <c r="W18" s="361" t="s">
        <v>523</v>
      </c>
      <c r="X18" s="35" t="s">
        <v>523</v>
      </c>
      <c r="Y18" s="35" t="s">
        <v>523</v>
      </c>
      <c r="Z18" s="35"/>
      <c r="AA18" s="35" t="s">
        <v>523</v>
      </c>
      <c r="AB18" s="35" t="s">
        <v>523</v>
      </c>
      <c r="AC18" s="35" t="s">
        <v>523</v>
      </c>
      <c r="AD18" s="35" t="s">
        <v>523</v>
      </c>
      <c r="AE18" s="35" t="s">
        <v>523</v>
      </c>
      <c r="AF18" s="35" t="s">
        <v>523</v>
      </c>
      <c r="AG18" s="36" t="s">
        <v>523</v>
      </c>
      <c r="AH18" s="36" t="s">
        <v>523</v>
      </c>
    </row>
    <row r="19" spans="1:40" ht="39.75" customHeight="1" thickBot="1">
      <c r="A19" s="362" t="s">
        <v>431</v>
      </c>
      <c r="B19" s="363">
        <f>SUM(D19,F19,I19)</f>
        <v>1</v>
      </c>
      <c r="C19" s="363">
        <f t="shared" ref="C19" si="0">SUM(E19,G19,J19)</f>
        <v>10874</v>
      </c>
      <c r="D19" s="363">
        <v>1</v>
      </c>
      <c r="E19" s="363">
        <v>10874</v>
      </c>
      <c r="F19" s="320" t="s">
        <v>523</v>
      </c>
      <c r="G19" s="320" t="s">
        <v>523</v>
      </c>
      <c r="H19" s="420"/>
      <c r="I19" s="320" t="s">
        <v>523</v>
      </c>
      <c r="J19" s="320" t="s">
        <v>523</v>
      </c>
      <c r="K19" s="213" t="s">
        <v>523</v>
      </c>
      <c r="L19" s="213" t="s">
        <v>523</v>
      </c>
      <c r="M19" s="213" t="s">
        <v>523</v>
      </c>
      <c r="N19" s="213" t="s">
        <v>523</v>
      </c>
      <c r="O19" s="213" t="s">
        <v>523</v>
      </c>
      <c r="P19" s="213" t="s">
        <v>523</v>
      </c>
      <c r="Q19" s="302" t="s">
        <v>166</v>
      </c>
      <c r="R19" s="421" t="s">
        <v>523</v>
      </c>
      <c r="S19" s="421" t="s">
        <v>523</v>
      </c>
      <c r="T19" s="421" t="s">
        <v>523</v>
      </c>
      <c r="U19" s="421" t="s">
        <v>523</v>
      </c>
      <c r="V19" s="421" t="s">
        <v>523</v>
      </c>
      <c r="W19" s="422" t="s">
        <v>523</v>
      </c>
      <c r="X19" s="213" t="s">
        <v>523</v>
      </c>
      <c r="Y19" s="213" t="s">
        <v>523</v>
      </c>
      <c r="Z19" s="364"/>
      <c r="AA19" s="213" t="s">
        <v>523</v>
      </c>
      <c r="AB19" s="213" t="s">
        <v>523</v>
      </c>
      <c r="AC19" s="213" t="s">
        <v>523</v>
      </c>
      <c r="AD19" s="213" t="s">
        <v>523</v>
      </c>
      <c r="AE19" s="213" t="s">
        <v>523</v>
      </c>
      <c r="AF19" s="213" t="s">
        <v>523</v>
      </c>
      <c r="AG19" s="421" t="s">
        <v>523</v>
      </c>
      <c r="AH19" s="421" t="s">
        <v>523</v>
      </c>
    </row>
    <row r="20" spans="1:40" ht="12" customHeight="1" thickTop="1">
      <c r="A20" s="39" t="s">
        <v>528</v>
      </c>
      <c r="B20" s="98"/>
      <c r="C20" s="98"/>
      <c r="D20" s="92"/>
      <c r="E20" s="93"/>
      <c r="F20" s="87"/>
      <c r="G20" s="87"/>
      <c r="H20" s="88"/>
      <c r="I20" s="88"/>
      <c r="J20" s="98"/>
      <c r="K20" s="98"/>
      <c r="L20" s="98"/>
      <c r="M20" s="98"/>
      <c r="N20" s="98"/>
      <c r="O20" s="90"/>
      <c r="P20" s="90"/>
      <c r="Q20" s="39" t="s">
        <v>528</v>
      </c>
      <c r="U20" s="98"/>
      <c r="V20" s="99"/>
      <c r="Z20" s="98"/>
      <c r="AA20" s="98"/>
      <c r="AB20" s="98"/>
      <c r="AC20" s="39"/>
      <c r="AD20" s="98"/>
      <c r="AE20" s="86"/>
      <c r="AF20" s="86"/>
      <c r="AG20" s="86"/>
      <c r="AH20" s="89"/>
      <c r="AJ20" s="98"/>
      <c r="AK20" s="98"/>
      <c r="AL20" s="98"/>
      <c r="AM20" s="86"/>
      <c r="AN20" s="86"/>
    </row>
    <row r="21" spans="1:40" ht="15" customHeight="1">
      <c r="A21" s="39"/>
      <c r="D21" s="285"/>
      <c r="F21" s="285"/>
      <c r="I21" s="285"/>
      <c r="K21" s="365"/>
      <c r="N21" s="98"/>
      <c r="O21" s="98"/>
      <c r="P21" s="98"/>
      <c r="Q21" s="39" t="s">
        <v>432</v>
      </c>
      <c r="R21" s="366"/>
      <c r="S21" s="366"/>
      <c r="T21" s="366"/>
      <c r="U21" s="366"/>
      <c r="V21" s="366"/>
      <c r="W21" s="366"/>
      <c r="X21" s="366"/>
      <c r="Y21" s="366"/>
      <c r="Z21" s="366"/>
      <c r="AB21" s="187"/>
      <c r="AD21" s="367"/>
    </row>
    <row r="22" spans="1:40">
      <c r="D22" s="285"/>
      <c r="F22" s="285"/>
      <c r="I22" s="285"/>
      <c r="N22" s="98"/>
      <c r="O22" s="98"/>
      <c r="P22" s="98"/>
      <c r="R22" s="366"/>
      <c r="S22" s="366"/>
      <c r="T22" s="366"/>
      <c r="U22" s="366"/>
      <c r="V22" s="366"/>
      <c r="W22" s="366"/>
      <c r="X22" s="366"/>
      <c r="Y22" s="366"/>
      <c r="Z22" s="366"/>
      <c r="AB22" s="187"/>
      <c r="AD22" s="367"/>
    </row>
    <row r="23" spans="1:40">
      <c r="D23" s="285"/>
      <c r="F23" s="285"/>
      <c r="I23" s="285"/>
      <c r="N23" s="98"/>
      <c r="O23" s="98"/>
      <c r="P23" s="98"/>
      <c r="R23" s="366"/>
      <c r="S23" s="366"/>
      <c r="T23" s="366"/>
      <c r="U23" s="366"/>
      <c r="V23" s="366"/>
      <c r="W23" s="366"/>
      <c r="X23" s="366"/>
      <c r="Y23" s="366"/>
      <c r="Z23" s="366"/>
      <c r="AB23" s="187"/>
      <c r="AD23" s="367"/>
    </row>
    <row r="24" spans="1:40">
      <c r="D24" s="285"/>
      <c r="F24" s="285"/>
      <c r="I24" s="285"/>
      <c r="N24" s="98"/>
      <c r="O24" s="98"/>
      <c r="P24" s="98"/>
      <c r="AB24" s="187"/>
      <c r="AD24" s="367"/>
    </row>
    <row r="25" spans="1:40">
      <c r="F25" s="285"/>
      <c r="N25" s="98"/>
      <c r="O25" s="98"/>
      <c r="P25" s="98"/>
      <c r="AB25" s="187"/>
      <c r="AD25" s="367"/>
    </row>
    <row r="26" spans="1:40">
      <c r="N26" s="98"/>
      <c r="O26" s="98"/>
      <c r="P26" s="98"/>
      <c r="AB26" s="187"/>
    </row>
    <row r="27" spans="1:40">
      <c r="N27" s="98"/>
      <c r="O27" s="98"/>
      <c r="P27" s="98"/>
      <c r="AB27" s="187"/>
    </row>
    <row r="28" spans="1:40">
      <c r="N28" s="98"/>
      <c r="O28" s="98"/>
      <c r="P28" s="98"/>
      <c r="AB28" s="187"/>
    </row>
    <row r="29" spans="1:40">
      <c r="N29" s="98"/>
      <c r="O29" s="98"/>
      <c r="P29" s="98"/>
      <c r="AB29" s="187"/>
    </row>
    <row r="30" spans="1:40">
      <c r="N30" s="98"/>
      <c r="O30" s="98"/>
      <c r="P30" s="98"/>
      <c r="AB30" s="187"/>
    </row>
    <row r="31" spans="1:40">
      <c r="N31" s="98"/>
      <c r="O31" s="98"/>
      <c r="P31" s="98"/>
      <c r="AB31" s="187"/>
    </row>
    <row r="32" spans="1:40">
      <c r="N32" s="98"/>
      <c r="O32" s="98"/>
      <c r="P32" s="98"/>
      <c r="AB32" s="187"/>
    </row>
    <row r="33" spans="14:28">
      <c r="N33" s="98"/>
      <c r="O33" s="98"/>
      <c r="P33" s="98"/>
      <c r="AB33" s="187"/>
    </row>
    <row r="34" spans="14:28">
      <c r="N34" s="98"/>
      <c r="O34" s="98"/>
      <c r="P34" s="98"/>
      <c r="AB34" s="187"/>
    </row>
    <row r="35" spans="14:28">
      <c r="N35" s="98"/>
      <c r="O35" s="98"/>
      <c r="P35" s="98"/>
      <c r="AB35" s="187"/>
    </row>
    <row r="36" spans="14:28">
      <c r="N36" s="98"/>
      <c r="O36" s="98"/>
      <c r="P36" s="98"/>
      <c r="AB36" s="187"/>
    </row>
    <row r="37" spans="14:28">
      <c r="N37" s="98"/>
      <c r="O37" s="98"/>
      <c r="P37" s="98"/>
      <c r="AB37" s="187"/>
    </row>
    <row r="38" spans="14:28">
      <c r="N38" s="98"/>
      <c r="O38" s="98"/>
      <c r="P38" s="98"/>
      <c r="AB38" s="187"/>
    </row>
    <row r="39" spans="14:28">
      <c r="N39" s="98"/>
      <c r="O39" s="98"/>
      <c r="P39" s="98"/>
      <c r="AB39" s="187"/>
    </row>
    <row r="40" spans="14:28">
      <c r="N40" s="98"/>
      <c r="O40" s="98"/>
      <c r="P40" s="98"/>
      <c r="AB40" s="187"/>
    </row>
    <row r="41" spans="14:28">
      <c r="N41" s="98"/>
      <c r="O41" s="98"/>
      <c r="P41" s="98"/>
      <c r="AB41" s="187"/>
    </row>
    <row r="42" spans="14:28">
      <c r="N42" s="98"/>
      <c r="O42" s="98"/>
      <c r="P42" s="98"/>
      <c r="AB42" s="187"/>
    </row>
    <row r="43" spans="14:28">
      <c r="N43" s="98"/>
      <c r="O43" s="98"/>
      <c r="P43" s="98"/>
      <c r="AB43" s="187"/>
    </row>
    <row r="44" spans="14:28">
      <c r="N44" s="98"/>
      <c r="O44" s="98"/>
      <c r="P44" s="98"/>
      <c r="AB44" s="187"/>
    </row>
    <row r="45" spans="14:28">
      <c r="N45" s="98"/>
      <c r="O45" s="98"/>
      <c r="P45" s="98"/>
      <c r="AB45" s="187"/>
    </row>
    <row r="46" spans="14:28">
      <c r="N46" s="98"/>
      <c r="O46" s="98"/>
      <c r="P46" s="98"/>
      <c r="AB46" s="187"/>
    </row>
    <row r="47" spans="14:28">
      <c r="N47" s="98"/>
      <c r="O47" s="98"/>
      <c r="P47" s="98"/>
      <c r="AB47" s="187"/>
    </row>
    <row r="48" spans="14:28">
      <c r="N48" s="98"/>
      <c r="O48" s="98"/>
      <c r="P48" s="98"/>
      <c r="AB48" s="187"/>
    </row>
    <row r="49" spans="14:28">
      <c r="N49" s="98"/>
      <c r="O49" s="98"/>
      <c r="P49" s="98"/>
      <c r="AB49" s="187"/>
    </row>
    <row r="50" spans="14:28">
      <c r="N50" s="98"/>
      <c r="O50" s="98"/>
      <c r="P50" s="98"/>
      <c r="AB50" s="187"/>
    </row>
    <row r="51" spans="14:28">
      <c r="N51" s="98"/>
      <c r="O51" s="98"/>
      <c r="P51" s="98"/>
      <c r="AB51" s="39"/>
    </row>
    <row r="52" spans="14:28">
      <c r="N52" s="98"/>
      <c r="O52" s="98"/>
      <c r="P52" s="98"/>
      <c r="AB52" s="39"/>
    </row>
    <row r="53" spans="14:28">
      <c r="N53" s="98"/>
      <c r="O53" s="98"/>
      <c r="P53" s="98"/>
      <c r="AB53" s="39"/>
    </row>
    <row r="54" spans="14:28">
      <c r="N54" s="98"/>
      <c r="O54" s="98"/>
      <c r="P54" s="98"/>
      <c r="AB54" s="39"/>
    </row>
    <row r="55" spans="14:28">
      <c r="N55" s="98"/>
      <c r="O55" s="98"/>
      <c r="P55" s="98"/>
      <c r="AB55" s="39"/>
    </row>
    <row r="56" spans="14:28">
      <c r="N56" s="98"/>
      <c r="O56" s="98"/>
      <c r="P56" s="98"/>
      <c r="AB56" s="39"/>
    </row>
    <row r="57" spans="14:28">
      <c r="N57" s="98"/>
      <c r="O57" s="98"/>
      <c r="P57" s="98"/>
      <c r="AB57" s="39"/>
    </row>
    <row r="58" spans="14:28">
      <c r="N58" s="98"/>
      <c r="O58" s="98"/>
      <c r="P58" s="98"/>
      <c r="AB58" s="39"/>
    </row>
    <row r="59" spans="14:28">
      <c r="N59" s="98"/>
      <c r="O59" s="98"/>
      <c r="P59" s="98"/>
      <c r="AB59" s="39"/>
    </row>
    <row r="60" spans="14:28">
      <c r="N60" s="98"/>
      <c r="O60" s="98"/>
      <c r="P60" s="98"/>
      <c r="AB60" s="39"/>
    </row>
    <row r="61" spans="14:28">
      <c r="N61" s="98"/>
      <c r="O61" s="98"/>
      <c r="P61" s="98"/>
      <c r="AB61" s="39"/>
    </row>
    <row r="62" spans="14:28">
      <c r="N62" s="98"/>
      <c r="O62" s="98"/>
      <c r="P62" s="98"/>
      <c r="AB62" s="39"/>
    </row>
    <row r="63" spans="14:28">
      <c r="N63" s="98"/>
      <c r="O63" s="98"/>
      <c r="P63" s="98"/>
      <c r="AB63" s="39"/>
    </row>
    <row r="64" spans="14:28">
      <c r="N64" s="98"/>
      <c r="O64" s="98"/>
      <c r="P64" s="98"/>
      <c r="AB64" s="39"/>
    </row>
    <row r="65" spans="14:28">
      <c r="N65" s="98"/>
      <c r="O65" s="98"/>
      <c r="P65" s="98"/>
      <c r="AB65" s="39"/>
    </row>
    <row r="66" spans="14:28">
      <c r="N66" s="98"/>
      <c r="O66" s="98"/>
      <c r="P66" s="98"/>
      <c r="AB66" s="39"/>
    </row>
    <row r="67" spans="14:28">
      <c r="N67" s="98"/>
      <c r="O67" s="98"/>
      <c r="P67" s="98"/>
      <c r="AB67" s="39"/>
    </row>
    <row r="68" spans="14:28">
      <c r="N68" s="98"/>
      <c r="O68" s="98"/>
      <c r="P68" s="98"/>
      <c r="AB68" s="39"/>
    </row>
    <row r="69" spans="14:28">
      <c r="N69" s="98"/>
      <c r="O69" s="98"/>
      <c r="P69" s="98"/>
      <c r="AB69" s="39"/>
    </row>
    <row r="70" spans="14:28">
      <c r="N70" s="98"/>
      <c r="O70" s="98"/>
      <c r="P70" s="98"/>
      <c r="AB70" s="39"/>
    </row>
    <row r="71" spans="14:28">
      <c r="N71" s="98"/>
      <c r="O71" s="98"/>
      <c r="P71" s="98"/>
    </row>
    <row r="72" spans="14:28">
      <c r="N72" s="98"/>
      <c r="O72" s="98"/>
      <c r="P72" s="98"/>
    </row>
    <row r="73" spans="14:28">
      <c r="N73" s="98"/>
      <c r="O73" s="98"/>
      <c r="P73" s="98"/>
    </row>
    <row r="74" spans="14:28">
      <c r="N74" s="98"/>
      <c r="O74" s="98"/>
      <c r="P74" s="98"/>
    </row>
    <row r="75" spans="14:28">
      <c r="N75" s="98"/>
      <c r="O75" s="98"/>
      <c r="P75" s="98"/>
    </row>
    <row r="76" spans="14:28">
      <c r="N76" s="98"/>
      <c r="O76" s="98"/>
      <c r="P76" s="98"/>
    </row>
    <row r="77" spans="14:28">
      <c r="N77" s="98"/>
      <c r="O77" s="98"/>
      <c r="P77" s="98"/>
    </row>
    <row r="78" spans="14:28">
      <c r="N78" s="98"/>
      <c r="O78" s="98"/>
      <c r="P78" s="98"/>
    </row>
    <row r="79" spans="14:28">
      <c r="N79" s="98"/>
      <c r="O79" s="98"/>
      <c r="P79" s="98"/>
    </row>
    <row r="80" spans="14:28">
      <c r="N80" s="98"/>
      <c r="O80" s="98"/>
      <c r="P80" s="98"/>
    </row>
    <row r="81" spans="14:16">
      <c r="N81" s="98"/>
      <c r="O81" s="98"/>
      <c r="P81" s="98"/>
    </row>
  </sheetData>
  <customSheetViews>
    <customSheetView guid="{FD9EB1CF-48FA-11D9-B3E6-0000B4A88D03}" showPageBreaks="1" view="pageBreakPreview" showRuler="0" topLeftCell="A2">
      <pane xSplit="1" ySplit="6" topLeftCell="H12" activePane="bottomRight" state="frozen"/>
      <selection pane="bottomRight" activeCell="W20" sqref="W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2">
      <pane xSplit="1" ySplit="6" topLeftCell="B11" activePane="bottomRight" state="frozen"/>
      <selection pane="bottomRight" activeCell="I17" sqref="I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2">
      <pane xSplit="1" ySplit="6" topLeftCell="I8" activePane="bottomRight" state="frozen"/>
      <selection pane="bottomRight" activeCell="R17" sqref="R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 topLeftCell="A2">
      <pane xSplit="1" ySplit="6" topLeftCell="B17" activePane="bottomRight" state="frozen"/>
      <selection pane="bottomRight" activeCell="I17" sqref="I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 topLeftCell="A2">
      <pane xSplit="1" ySplit="6" topLeftCell="I8" activePane="bottomRight" state="frozen"/>
      <selection pane="bottomRight" activeCell="X20" sqref="X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A2">
      <pane xSplit="1" ySplit="6" topLeftCell="B8" activePane="bottomRight" state="frozen"/>
      <selection pane="bottomRight" activeCell="D27" sqref="D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A2">
      <pane xSplit="1" ySplit="6" topLeftCell="B15" activePane="bottomRight" state="frozen"/>
      <selection pane="bottomRight" activeCell="A19" sqref="A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 topLeftCell="A2">
      <pane xSplit="1" ySplit="6" topLeftCell="B13" activePane="bottomRight" state="frozen"/>
      <selection pane="bottomRight" activeCell="G16" sqref="G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A2">
      <pane xSplit="1" ySplit="6" topLeftCell="J17" activePane="bottomRight" state="frozen"/>
      <selection pane="bottomRight" activeCell="O25" sqref="O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 topLeftCell="A2">
      <pane xSplit="1" ySplit="6" topLeftCell="H12" activePane="bottomRight" state="frozen"/>
      <selection pane="bottomRight" activeCell="W20" sqref="W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view="pageBreakPreview" showRuler="0" topLeftCell="A2">
      <pane xSplit="1" ySplit="6" topLeftCell="H9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40">
    <mergeCell ref="AA3:AF3"/>
    <mergeCell ref="AA1:AH1"/>
    <mergeCell ref="Q1:Y1"/>
    <mergeCell ref="AG3:AH5"/>
    <mergeCell ref="AE4:AF4"/>
    <mergeCell ref="AE5:AF5"/>
    <mergeCell ref="AA4:AB4"/>
    <mergeCell ref="AA5:AB5"/>
    <mergeCell ref="AC4:AD4"/>
    <mergeCell ref="X4:Y4"/>
    <mergeCell ref="R3:Y3"/>
    <mergeCell ref="X5:Y5"/>
    <mergeCell ref="V4:W4"/>
    <mergeCell ref="V5:W5"/>
    <mergeCell ref="R5:S5"/>
    <mergeCell ref="Q3:Q7"/>
    <mergeCell ref="A1:G1"/>
    <mergeCell ref="B3:G3"/>
    <mergeCell ref="I3:J3"/>
    <mergeCell ref="I1:P1"/>
    <mergeCell ref="K3:P3"/>
    <mergeCell ref="A3:A7"/>
    <mergeCell ref="F4:G4"/>
    <mergeCell ref="F5:G5"/>
    <mergeCell ref="I4:J4"/>
    <mergeCell ref="I5:J5"/>
    <mergeCell ref="B4:C4"/>
    <mergeCell ref="B5:C5"/>
    <mergeCell ref="D4:E4"/>
    <mergeCell ref="D5:E5"/>
    <mergeCell ref="AC5:AD5"/>
    <mergeCell ref="K4:L4"/>
    <mergeCell ref="K5:L5"/>
    <mergeCell ref="M4:N4"/>
    <mergeCell ref="M5:N5"/>
    <mergeCell ref="R4:S4"/>
    <mergeCell ref="O4:P4"/>
    <mergeCell ref="O5:P5"/>
    <mergeCell ref="T4:U4"/>
    <mergeCell ref="T5:U5"/>
  </mergeCells>
  <phoneticPr fontId="13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16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4</vt:i4>
      </vt:variant>
    </vt:vector>
  </HeadingPairs>
  <TitlesOfParts>
    <vt:vector size="18" baseType="lpstr">
      <vt:lpstr>1.주택 현황 및 보급률</vt:lpstr>
      <vt:lpstr>2.건축허가</vt:lpstr>
      <vt:lpstr>3.아파트건립</vt:lpstr>
      <vt:lpstr>4.토지거래허가</vt:lpstr>
      <vt:lpstr>5.토지거래현황</vt:lpstr>
      <vt:lpstr>6.용도지역</vt:lpstr>
      <vt:lpstr>7.용도지구 </vt:lpstr>
      <vt:lpstr>8.공원</vt:lpstr>
      <vt:lpstr>9.하천</vt:lpstr>
      <vt:lpstr>10.하천부지점용</vt:lpstr>
      <vt:lpstr>11.도로</vt:lpstr>
      <vt:lpstr>12.도로시설물</vt:lpstr>
      <vt:lpstr>13.교량</vt:lpstr>
      <vt:lpstr>14.건설장비</vt:lpstr>
      <vt:lpstr>'12.도로시설물'!Print_Area</vt:lpstr>
      <vt:lpstr>'5.토지거래현황'!Print_Area</vt:lpstr>
      <vt:lpstr>'6.용도지역'!Print_Area</vt:lpstr>
      <vt:lpstr>'8.공원'!Print_Area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2015-04-20T07:55:57Z</cp:lastPrinted>
  <dcterms:created xsi:type="dcterms:W3CDTF">1999-04-14T04:13:28Z</dcterms:created>
  <dcterms:modified xsi:type="dcterms:W3CDTF">2016-02-24T07:04:44Z</dcterms:modified>
</cp:coreProperties>
</file>