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10" yWindow="5250" windowWidth="18780" windowHeight="5340" tabRatio="754" firstSheet="1" activeTab="1"/>
  </bookViews>
  <sheets>
    <sheet name="----" sheetId="1" state="veryHidden" r:id="rId1"/>
    <sheet name="1. 지방세부담" sheetId="4" r:id="rId2"/>
    <sheet name="2.지방세징수" sheetId="5" r:id="rId3"/>
    <sheet name="3.예산결산총괄" sheetId="6" r:id="rId4"/>
    <sheet name="4.일반회계세입예산개요" sheetId="7" r:id="rId5"/>
    <sheet name="5.일반회계세입결산" sheetId="8" r:id="rId6"/>
    <sheet name="6.일반회계세출예산개요" sheetId="19" r:id="rId7"/>
    <sheet name="7.일반회계세출결산" sheetId="11" r:id="rId8"/>
    <sheet name="8. 특별회계예산결산" sheetId="14" r:id="rId9"/>
    <sheet name="9.군공유재산" sheetId="18" r:id="rId10"/>
  </sheets>
  <definedNames>
    <definedName name="_xlnm.Print_Area" localSheetId="2">'2.지방세징수'!$A$1:$AD$19</definedName>
    <definedName name="_xlnm.Print_Area" localSheetId="4">'4.일반회계세입예산개요'!$A$1:$AE$14</definedName>
    <definedName name="Z_05137CB3_D218_4479_AA26_9B7CAC36BE40_.wvu.PrintArea" localSheetId="2" hidden="1">'2.지방세징수'!$A$1:$AD$19</definedName>
    <definedName name="Z_0670F341_3894_4F8E_849D_EDA05F19F008_.wvu.PrintArea" localSheetId="2" hidden="1">'2.지방세징수'!$A$1:$AD$19</definedName>
    <definedName name="Z_13B74618_508C_45C7_8B93_9F3D25693DCF_.wvu.PrintArea" localSheetId="2" hidden="1">'2.지방세징수'!$A$1:$AD$19</definedName>
    <definedName name="Z_466B4060_2405_11D8_9C7D_00E07D8B2C4C_.wvu.PrintArea" localSheetId="2" hidden="1">'2.지방세징수'!$A$1:$AD$19</definedName>
    <definedName name="Z_52BD03A3_420C_11D9_A80D_00E098994FA3_.wvu.PrintArea" localSheetId="2" hidden="1">'2.지방세징수'!$A$1:$AD$19</definedName>
    <definedName name="Z_8ED97962_420F_11D9_9C7C_009008A0B73D_.wvu.PrintArea" localSheetId="2" hidden="1">'2.지방세징수'!$A$1:$AD$19</definedName>
    <definedName name="Z_A0A92A4A_390C_492C_9526_805C062C8FFE_.wvu.PrintArea" localSheetId="2" hidden="1">'2.지방세징수'!$A$1:$AD$19</definedName>
    <definedName name="Z_FAC1212C_81F4_4F17_96DA_8CE9075A4F10_.wvu.PrintArea" localSheetId="2" hidden="1">'2.지방세징수'!$A$1:$AD$19</definedName>
    <definedName name="Z_FD9EB1CB_48FA_11D9_B3E6_0000B4A88D03_.wvu.PrintArea" localSheetId="2" hidden="1">'2.지방세징수'!$A$1:$AD$19</definedName>
  </definedNames>
  <calcPr calcId="145621"/>
  <customWorkbookViews>
    <customWorkbookView name="user1 - 사용자 보기" guid="{13B74618-508C-45C7-8B93-9F3D25693DCF}" mergeInterval="0" personalView="1" maximized="1" windowWidth="1007" windowHeight="550" activeSheetId="18"/>
    <customWorkbookView name="Admin - 사용자 보기" guid="{A0A92A4A-390C-492C-9526-805C062C8FFE}" mergeInterval="0" personalView="1" maximized="1" windowWidth="1020" windowHeight="593" activeSheetId="9"/>
    <customWorkbookView name="교육장 - 기본 보기" guid="{466B4060-2405-11D8-9C7D-00E07D8B2C4C}" mergeInterval="0" personalView="1" maximized="1" windowWidth="1020" windowHeight="580" activeSheetId="9"/>
    <customWorkbookView name="SEC - 기본 보기" guid="{2141CAA4-2013-490D-8BB3-1D06CCBFA790}" mergeInterval="0" personalView="1" maximized="1" xWindow="30" yWindow="40" windowWidth="634" windowHeight="391" activeSheetId="14"/>
    <customWorkbookView name="정보기획 - 기본 보기" guid="{52BD03A3-420C-11D9-A80D-00E098994FA3}" mergeInterval="0" personalView="1" maximized="1" windowWidth="1020" windowHeight="608" activeSheetId="2"/>
    <customWorkbookView name="pc - 기본 보기" guid="{53751A64-2667-11D8-A0D3-009008A182C2}" mergeInterval="0" personalView="1" maximized="1" windowWidth="1020" windowHeight="607" activeSheetId="9"/>
    <customWorkbookView name="진안군청 - 사용자 보기" guid="{77CD826C-0566-4FF5-8DC0-6BA189584761}" mergeInterval="0" personalView="1" maximized="1" windowWidth="1020" windowHeight="597" activeSheetId="9"/>
    <customWorkbookView name="장영은 - 기본 보기" guid="{3CB55DA2-420C-11D9-9060-00E07D8C8F95}" mergeInterval="0" personalView="1" maximized="1" windowWidth="1020" windowHeight="633" activeSheetId="9"/>
    <customWorkbookView name=". - 기본 보기" guid="{8ED97962-420F-11D9-9C7C-009008A0B73D}" mergeInterval="0" personalView="1" maximized="1" windowWidth="1020" windowHeight="607" activeSheetId="18" showComments="commIndAndComment"/>
    <customWorkbookView name="samsung - 기본 보기" guid="{7C49E321-420F-11D9-8667-444553540000}" mergeInterval="0" personalView="1" maximized="1" windowWidth="1020" windowHeight="607" activeSheetId="6"/>
    <customWorkbookView name="정보화교육장 - 기본 보기" guid="{724E0A41-420F-11D9-BC3A-444553540000}" mergeInterval="0" personalView="1" maximized="1" windowWidth="796" windowHeight="413" activeSheetId="10"/>
    <customWorkbookView name="1 - 기본 보기" guid="{FD9EB1CB-48FA-11D9-B3E6-0000B4A88D03}" mergeInterval="0" personalView="1" maximized="1" windowWidth="1020" windowHeight="580" activeSheetId="14"/>
    <customWorkbookView name="장미 - 기본 보기" guid="{05137CB3-D218-4479-AA26-9B7CAC36BE40}" mergeInterval="0" personalView="1" maximized="1" windowWidth="1004" windowHeight="585" activeSheetId="9"/>
    <customWorkbookView name="이진화 - 사용자 보기" guid="{FAC1212C-81F4-4F17-96DA-8CE9075A4F10}" mergeInterval="0" personalView="1" maximized="1" windowWidth="652" windowHeight="488" tabRatio="881" activeSheetId="2"/>
    <customWorkbookView name="장수군청 - 사용자 보기" guid="{0670F341-3894-4F8E-849D-EDA05F19F008}" mergeInterval="0" personalView="1" maximized="1" windowWidth="1020" windowHeight="606" tabRatio="881" activeSheetId="10" showComments="commNone"/>
  </customWorkbookViews>
</workbook>
</file>

<file path=xl/calcChain.xml><?xml version="1.0" encoding="utf-8"?>
<calcChain xmlns="http://schemas.openxmlformats.org/spreadsheetml/2006/main">
  <c r="G25" i="8" l="1"/>
  <c r="G20" i="8"/>
  <c r="G19" i="8"/>
  <c r="G18" i="8"/>
  <c r="E17" i="8"/>
  <c r="G17" i="8" s="1"/>
  <c r="G15" i="8"/>
  <c r="G14" i="8"/>
  <c r="G13" i="8"/>
  <c r="E12" i="8"/>
  <c r="G12" i="8" s="1"/>
  <c r="G11" i="8"/>
  <c r="B10" i="8"/>
  <c r="C19" i="8" s="1"/>
  <c r="C15" i="8" l="1"/>
  <c r="C25" i="8"/>
  <c r="C11" i="8"/>
  <c r="C17" i="8"/>
  <c r="C18" i="8"/>
  <c r="E10" i="8"/>
  <c r="C14" i="8"/>
  <c r="C20" i="8"/>
  <c r="C12" i="8"/>
  <c r="C13" i="8"/>
  <c r="M10" i="7"/>
  <c r="M11" i="7"/>
  <c r="M9" i="7"/>
  <c r="F20" i="8" l="1"/>
  <c r="F14" i="8"/>
  <c r="G10" i="8"/>
  <c r="F25" i="8"/>
  <c r="F18" i="8"/>
  <c r="F12" i="8"/>
  <c r="F19" i="8"/>
  <c r="F13" i="8"/>
  <c r="F15" i="8"/>
  <c r="F11" i="8"/>
  <c r="F17" i="8"/>
  <c r="Y9" i="7"/>
  <c r="Y10" i="7"/>
  <c r="Y11" i="7"/>
  <c r="AC9" i="7"/>
  <c r="AC10" i="7"/>
  <c r="AC11" i="7"/>
  <c r="D11" i="7"/>
  <c r="X10" i="7" l="1"/>
  <c r="X11" i="7"/>
  <c r="B11" i="7" s="1"/>
  <c r="X9" i="7"/>
  <c r="L9" i="7" s="1"/>
  <c r="B8" i="11"/>
  <c r="B7" i="11"/>
  <c r="B8" i="19"/>
  <c r="E10" i="7"/>
  <c r="D10" i="7" s="1"/>
  <c r="B10" i="7" s="1"/>
  <c r="E9" i="7"/>
  <c r="D9" i="7" s="1"/>
  <c r="B8" i="18"/>
  <c r="B7" i="18"/>
  <c r="E8" i="6"/>
  <c r="L7" i="6"/>
  <c r="I7" i="6"/>
  <c r="E7" i="6"/>
  <c r="B7" i="6"/>
  <c r="D8" i="5"/>
  <c r="C8" i="5"/>
  <c r="E7" i="5"/>
  <c r="G8" i="4"/>
  <c r="E8" i="4"/>
  <c r="B8" i="5" l="1"/>
  <c r="B9" i="7"/>
</calcChain>
</file>

<file path=xl/sharedStrings.xml><?xml version="1.0" encoding="utf-8"?>
<sst xmlns="http://schemas.openxmlformats.org/spreadsheetml/2006/main" count="462" uniqueCount="316">
  <si>
    <t>계</t>
  </si>
  <si>
    <t>Total</t>
  </si>
  <si>
    <t>(외국인 제외)</t>
  </si>
  <si>
    <t>(외국인세대 제외)</t>
  </si>
  <si>
    <t>Population</t>
  </si>
  <si>
    <t>취득세</t>
  </si>
  <si>
    <t>주민세</t>
  </si>
  <si>
    <t>재산세</t>
  </si>
  <si>
    <t>자동차세</t>
  </si>
  <si>
    <t>담배소비세</t>
  </si>
  <si>
    <t>Property</t>
  </si>
  <si>
    <t>구 성 비(%)</t>
  </si>
  <si>
    <t>Composition</t>
  </si>
  <si>
    <t>지방세</t>
  </si>
  <si>
    <t>Building</t>
  </si>
  <si>
    <t>점</t>
  </si>
  <si>
    <t>Case</t>
  </si>
  <si>
    <t>Each</t>
  </si>
  <si>
    <t>Area</t>
  </si>
  <si>
    <t>Ton</t>
  </si>
  <si>
    <t>평가액</t>
  </si>
  <si>
    <t>대</t>
  </si>
  <si>
    <t>톤수</t>
  </si>
  <si>
    <t>Machinery</t>
  </si>
  <si>
    <t>총평가액</t>
  </si>
  <si>
    <t>항 공 기</t>
  </si>
  <si>
    <t>합계</t>
  </si>
  <si>
    <t>Local</t>
  </si>
  <si>
    <t>tax</t>
  </si>
  <si>
    <t>보조금</t>
  </si>
  <si>
    <t>지방채</t>
  </si>
  <si>
    <t>사용료</t>
  </si>
  <si>
    <t>수입</t>
  </si>
  <si>
    <t>rents</t>
  </si>
  <si>
    <t>수수료</t>
  </si>
  <si>
    <t>fees</t>
  </si>
  <si>
    <t>Collection</t>
  </si>
  <si>
    <t>grants</t>
  </si>
  <si>
    <t>Interest </t>
  </si>
  <si>
    <t>전입금</t>
  </si>
  <si>
    <t>토        지</t>
  </si>
  <si>
    <t>건        물</t>
  </si>
  <si>
    <t>기 계 기 구</t>
  </si>
  <si>
    <t>평 가 액</t>
  </si>
  <si>
    <t>수량(건)</t>
  </si>
  <si>
    <t>Eup Myeon</t>
  </si>
  <si>
    <t>연   별</t>
  </si>
  <si>
    <t>인         구</t>
  </si>
  <si>
    <t>1인당부담액(원)</t>
  </si>
  <si>
    <t>세          대</t>
  </si>
  <si>
    <t>일      반</t>
  </si>
  <si>
    <t>특      별</t>
  </si>
  <si>
    <t>단위 :  백만원</t>
  </si>
  <si>
    <t>예      산      현      액              Budget</t>
  </si>
  <si>
    <t>결                     산                    Actual</t>
  </si>
  <si>
    <t>예  산  대</t>
  </si>
  <si>
    <t>결산비율(%)</t>
  </si>
  <si>
    <t>단위 : 백만원</t>
  </si>
  <si>
    <t>product</t>
  </si>
  <si>
    <t>disposal</t>
  </si>
  <si>
    <t>d from</t>
  </si>
  <si>
    <t xml:space="preserve">net </t>
  </si>
  <si>
    <t>over</t>
  </si>
  <si>
    <t>ution</t>
  </si>
  <si>
    <t>목  적  세   Objective   taxes</t>
  </si>
  <si>
    <t>wing</t>
  </si>
  <si>
    <t>상수도사업</t>
  </si>
  <si>
    <t>수질개선</t>
  </si>
  <si>
    <t>의료보호</t>
  </si>
  <si>
    <t>농어촌소득개발기금</t>
  </si>
  <si>
    <t>농공지구단지조성</t>
  </si>
  <si>
    <t>COLLECTION OF LOCAL TAXES</t>
  </si>
  <si>
    <t>COLLECTION OF LOCAL TAXES(Cont'd)</t>
  </si>
  <si>
    <t>단위 : 천원</t>
  </si>
  <si>
    <t>합 계</t>
  </si>
  <si>
    <t>보  통  세   Ordinary Taxes</t>
  </si>
  <si>
    <t>과년도수입</t>
  </si>
  <si>
    <t>읍면별</t>
  </si>
  <si>
    <t>시도세</t>
  </si>
  <si>
    <t>시군세</t>
  </si>
  <si>
    <t>시·도세</t>
  </si>
  <si>
    <t>Shi-Do Taxes</t>
  </si>
  <si>
    <t>시·군세    Shi-Gun Taxes</t>
  </si>
  <si>
    <t>시·도세 Shi-Do Taxes</t>
  </si>
  <si>
    <t>Revenue from previous year</t>
  </si>
  <si>
    <t>Year &amp;</t>
  </si>
  <si>
    <t>Grand</t>
  </si>
  <si>
    <t>Province</t>
  </si>
  <si>
    <t>Shi, Gun</t>
  </si>
  <si>
    <t>소계</t>
  </si>
  <si>
    <t>레저세</t>
  </si>
  <si>
    <t>공동시설세</t>
  </si>
  <si>
    <t>지방교육세</t>
  </si>
  <si>
    <t>도시계획세</t>
  </si>
  <si>
    <t>Taxes</t>
  </si>
  <si>
    <t>Tatal</t>
  </si>
  <si>
    <t>Acquisition</t>
  </si>
  <si>
    <t>leisure</t>
  </si>
  <si>
    <t>Inhabitant</t>
  </si>
  <si>
    <t>Automobile</t>
  </si>
  <si>
    <t xml:space="preserve">Tobacco 
Consumption </t>
  </si>
  <si>
    <t>Local
education</t>
  </si>
  <si>
    <t>Business
firm</t>
  </si>
  <si>
    <t xml:space="preserve">City Planning </t>
  </si>
  <si>
    <t>Shi-do
Taxes</t>
  </si>
  <si>
    <t>Shi-Gun
Taxes</t>
  </si>
  <si>
    <t>자료 : 재무과</t>
  </si>
  <si>
    <t>장수한우거점시설</t>
  </si>
  <si>
    <t>기반시설</t>
  </si>
  <si>
    <t>장수군 송학골 농어촌 뉴타운</t>
  </si>
  <si>
    <t>LOCAL TAX BURDEN</t>
    <phoneticPr fontId="14" type="noConversion"/>
  </si>
  <si>
    <t>단위 : 천원</t>
    <phoneticPr fontId="14" type="noConversion"/>
  </si>
  <si>
    <t>Unit : 1,000 won</t>
    <phoneticPr fontId="14" type="noConversion"/>
  </si>
  <si>
    <t>지  방  세</t>
    <phoneticPr fontId="13" type="noConversion"/>
  </si>
  <si>
    <t>세대당 부담(원)</t>
    <phoneticPr fontId="14" type="noConversion"/>
  </si>
  <si>
    <t xml:space="preserve">Tax burden </t>
    <phoneticPr fontId="13" type="noConversion"/>
  </si>
  <si>
    <t>Year</t>
    <phoneticPr fontId="13" type="noConversion"/>
  </si>
  <si>
    <t>Tax burden per</t>
    <phoneticPr fontId="13" type="noConversion"/>
  </si>
  <si>
    <t>Households</t>
    <phoneticPr fontId="13" type="noConversion"/>
  </si>
  <si>
    <t>per</t>
    <phoneticPr fontId="13" type="noConversion"/>
  </si>
  <si>
    <t xml:space="preserve">  Local Taxes</t>
    <phoneticPr fontId="13" type="noConversion"/>
  </si>
  <si>
    <t>(exclude foreigners)</t>
    <phoneticPr fontId="13" type="noConversion"/>
  </si>
  <si>
    <t>capita (won)</t>
    <phoneticPr fontId="13" type="noConversion"/>
  </si>
  <si>
    <t>(Exclude Foreigner Household)</t>
    <phoneticPr fontId="13" type="noConversion"/>
  </si>
  <si>
    <t>Household(won)</t>
    <phoneticPr fontId="13" type="noConversion"/>
  </si>
  <si>
    <t>자료 :  재무과</t>
    <phoneticPr fontId="14" type="noConversion"/>
  </si>
  <si>
    <t>Unit : 1,000 won</t>
    <phoneticPr fontId="13" type="noConversion"/>
  </si>
  <si>
    <t>연   별</t>
    <phoneticPr fontId="13" type="noConversion"/>
  </si>
  <si>
    <t>등록면허세</t>
    <phoneticPr fontId="13" type="noConversion"/>
  </si>
  <si>
    <t>지방소비세</t>
    <phoneticPr fontId="13" type="noConversion"/>
  </si>
  <si>
    <t>지방소득세</t>
    <phoneticPr fontId="13" type="noConversion"/>
  </si>
  <si>
    <t>지역자원시설세</t>
    <phoneticPr fontId="13" type="noConversion"/>
  </si>
  <si>
    <t>사업소세</t>
    <phoneticPr fontId="13" type="noConversion"/>
  </si>
  <si>
    <t>시도세</t>
    <phoneticPr fontId="13" type="noConversion"/>
  </si>
  <si>
    <t>시군세</t>
    <phoneticPr fontId="13" type="noConversion"/>
  </si>
  <si>
    <t>Register license</t>
    <phoneticPr fontId="13" type="noConversion"/>
  </si>
  <si>
    <t>Local
 income</t>
    <phoneticPr fontId="13" type="noConversion"/>
  </si>
  <si>
    <t>Local resources facilities</t>
    <phoneticPr fontId="13" type="noConversion"/>
  </si>
  <si>
    <t>Facilities</t>
    <phoneticPr fontId="13" type="noConversion"/>
  </si>
  <si>
    <t>3. 예산결산 총괄</t>
    <phoneticPr fontId="14" type="noConversion"/>
  </si>
  <si>
    <t>SUMMARY OF  BUDGET AND SETTLEMENT</t>
    <phoneticPr fontId="14" type="noConversion"/>
  </si>
  <si>
    <t>단위 : 백만원</t>
    <phoneticPr fontId="14" type="noConversion"/>
  </si>
  <si>
    <t>Unit : million won</t>
    <phoneticPr fontId="13" type="noConversion"/>
  </si>
  <si>
    <t>예 산 현 액 (A)        Budget</t>
    <phoneticPr fontId="14" type="noConversion"/>
  </si>
  <si>
    <t>세      입(B)        Revenues</t>
    <phoneticPr fontId="14" type="noConversion"/>
  </si>
  <si>
    <t>세        출 (C)          Expenditures</t>
    <phoneticPr fontId="14" type="noConversion"/>
  </si>
  <si>
    <t>잉          여(D=B-C)    Surplus</t>
    <phoneticPr fontId="14" type="noConversion"/>
  </si>
  <si>
    <t>계</t>
    <phoneticPr fontId="14" type="noConversion"/>
  </si>
  <si>
    <t>일      반</t>
    <phoneticPr fontId="14" type="noConversion"/>
  </si>
  <si>
    <t>특      별</t>
    <phoneticPr fontId="14" type="noConversion"/>
  </si>
  <si>
    <t>계</t>
    <phoneticPr fontId="14" type="noConversion"/>
  </si>
  <si>
    <t>Year</t>
    <phoneticPr fontId="13" type="noConversion"/>
  </si>
  <si>
    <t>General</t>
    <phoneticPr fontId="13" type="noConversion"/>
  </si>
  <si>
    <t>Special</t>
    <phoneticPr fontId="13" type="noConversion"/>
  </si>
  <si>
    <t>Accounts</t>
    <phoneticPr fontId="13" type="noConversion"/>
  </si>
  <si>
    <t>자료 : 재무과</t>
    <phoneticPr fontId="14" type="noConversion"/>
  </si>
  <si>
    <t>5. 일반회계 세입결산</t>
    <phoneticPr fontId="14" type="noConversion"/>
  </si>
  <si>
    <t>SETTLED REVENUES OF GENERAL ACCOUNTS</t>
    <phoneticPr fontId="14" type="noConversion"/>
  </si>
  <si>
    <t>단위 :  백만원</t>
    <phoneticPr fontId="14" type="noConversion"/>
  </si>
  <si>
    <t>과목별</t>
    <phoneticPr fontId="13" type="noConversion"/>
  </si>
  <si>
    <t>금  액</t>
    <phoneticPr fontId="13" type="noConversion"/>
  </si>
  <si>
    <t>금   액</t>
    <phoneticPr fontId="13" type="noConversion"/>
  </si>
  <si>
    <t>구  성  비(%)</t>
    <phoneticPr fontId="13" type="noConversion"/>
  </si>
  <si>
    <t>Year &amp; Item</t>
    <phoneticPr fontId="13" type="noConversion"/>
  </si>
  <si>
    <t>Amounts</t>
    <phoneticPr fontId="13" type="noConversion"/>
  </si>
  <si>
    <t>Actual ratio to Budget</t>
    <phoneticPr fontId="13" type="noConversion"/>
  </si>
  <si>
    <t>자료 : 재무과</t>
    <phoneticPr fontId="14" type="noConversion"/>
  </si>
  <si>
    <t>9. 군 공 유 재 산</t>
    <phoneticPr fontId="14" type="noConversion"/>
  </si>
  <si>
    <t>PUBLIC PROPERTIES COMMONLY OWNED BY GUN</t>
    <phoneticPr fontId="14" type="noConversion"/>
  </si>
  <si>
    <t>군 공 유 재 산(속)</t>
    <phoneticPr fontId="14" type="noConversion"/>
  </si>
  <si>
    <t>PUBLIC PROPERTIES COMMONLY OWNED BY GUN(Cont'd)</t>
    <phoneticPr fontId="14" type="noConversion"/>
  </si>
  <si>
    <t>Unit :  milion won</t>
    <phoneticPr fontId="14" type="noConversion"/>
  </si>
  <si>
    <t>Unit :  milionwon</t>
    <phoneticPr fontId="14" type="noConversion"/>
  </si>
  <si>
    <t>선        박</t>
    <phoneticPr fontId="14" type="noConversion"/>
  </si>
  <si>
    <t>입   목 ·  죽</t>
    <phoneticPr fontId="13" type="noConversion"/>
  </si>
  <si>
    <t>공  작  물</t>
    <phoneticPr fontId="13" type="noConversion"/>
  </si>
  <si>
    <t>기      타</t>
    <phoneticPr fontId="13" type="noConversion"/>
  </si>
  <si>
    <t>Land</t>
    <phoneticPr fontId="13" type="noConversion"/>
  </si>
  <si>
    <t>Vessel</t>
    <phoneticPr fontId="14" type="noConversion"/>
  </si>
  <si>
    <t>읍면별</t>
    <phoneticPr fontId="13" type="noConversion"/>
  </si>
  <si>
    <t>Aircrafts</t>
    <phoneticPr fontId="13" type="noConversion"/>
  </si>
  <si>
    <t>Standiry tree and bamboo</t>
    <phoneticPr fontId="13" type="noConversion"/>
  </si>
  <si>
    <t>Construction</t>
    <phoneticPr fontId="13" type="noConversion"/>
  </si>
  <si>
    <t>Others</t>
    <phoneticPr fontId="13" type="noConversion"/>
  </si>
  <si>
    <t>면  적( 천㎡)</t>
    <phoneticPr fontId="13" type="noConversion"/>
  </si>
  <si>
    <t>면    적( 천㎡)</t>
    <phoneticPr fontId="13" type="noConversion"/>
  </si>
  <si>
    <t>척수</t>
    <phoneticPr fontId="14" type="noConversion"/>
  </si>
  <si>
    <t>Year &amp;</t>
    <phoneticPr fontId="13" type="noConversion"/>
  </si>
  <si>
    <t>주(㎡)</t>
    <phoneticPr fontId="13" type="noConversion"/>
  </si>
  <si>
    <t>Appraisal value</t>
    <phoneticPr fontId="13" type="noConversion"/>
  </si>
  <si>
    <t>Quan-tity</t>
    <phoneticPr fontId="14" type="noConversion"/>
  </si>
  <si>
    <t>Trees</t>
    <phoneticPr fontId="13" type="noConversion"/>
  </si>
  <si>
    <t>4. 일반회계 세입예산 개요</t>
    <phoneticPr fontId="14" type="noConversion"/>
  </si>
  <si>
    <t>지방</t>
    <phoneticPr fontId="13" type="noConversion"/>
  </si>
  <si>
    <t>재정</t>
    <phoneticPr fontId="13" type="noConversion"/>
  </si>
  <si>
    <t>경상적 세외수입  Current non-tax revenues</t>
    <phoneticPr fontId="13" type="noConversion"/>
  </si>
  <si>
    <t>임시적 세외수입</t>
    <phoneticPr fontId="13" type="noConversion"/>
  </si>
  <si>
    <t>교부세</t>
    <phoneticPr fontId="13" type="noConversion"/>
  </si>
  <si>
    <t>보전금</t>
    <phoneticPr fontId="13" type="noConversion"/>
  </si>
  <si>
    <t>재산임대</t>
    <phoneticPr fontId="13" type="noConversion"/>
  </si>
  <si>
    <t>사업</t>
    <phoneticPr fontId="13" type="noConversion"/>
  </si>
  <si>
    <t>징수교부금</t>
    <phoneticPr fontId="13" type="noConversion"/>
  </si>
  <si>
    <t>이자</t>
    <phoneticPr fontId="13" type="noConversion"/>
  </si>
  <si>
    <t>재산</t>
    <phoneticPr fontId="13" type="noConversion"/>
  </si>
  <si>
    <t>예탁금 및</t>
    <phoneticPr fontId="13" type="noConversion"/>
  </si>
  <si>
    <t>지난년도수입</t>
    <phoneticPr fontId="13" type="noConversion"/>
  </si>
  <si>
    <t>수입</t>
    <phoneticPr fontId="13" type="noConversion"/>
  </si>
  <si>
    <t>매각수입</t>
    <phoneticPr fontId="13" type="noConversion"/>
  </si>
  <si>
    <t>Trans</t>
    <phoneticPr fontId="13" type="noConversion"/>
  </si>
  <si>
    <t>예수금</t>
    <phoneticPr fontId="13" type="noConversion"/>
  </si>
  <si>
    <t>Revenue</t>
    <phoneticPr fontId="13" type="noConversion"/>
  </si>
  <si>
    <t>Local</t>
    <phoneticPr fontId="13" type="noConversion"/>
  </si>
  <si>
    <t xml:space="preserve">Property </t>
    <phoneticPr fontId="13" type="noConversion"/>
  </si>
  <si>
    <t>Business</t>
    <phoneticPr fontId="13" type="noConversion"/>
  </si>
  <si>
    <t>ferre</t>
    <phoneticPr fontId="13" type="noConversion"/>
  </si>
  <si>
    <t xml:space="preserve">Carry </t>
    <phoneticPr fontId="13" type="noConversion"/>
  </si>
  <si>
    <t>Contrib</t>
    <phoneticPr fontId="13" type="noConversion"/>
  </si>
  <si>
    <t xml:space="preserve"> from pre</t>
    <phoneticPr fontId="13" type="noConversion"/>
  </si>
  <si>
    <t>share</t>
    <phoneticPr fontId="13" type="noConversion"/>
  </si>
  <si>
    <t>Control</t>
    <phoneticPr fontId="13" type="noConversion"/>
  </si>
  <si>
    <t>Sub</t>
    <phoneticPr fontId="13" type="noConversion"/>
  </si>
  <si>
    <t>borro</t>
    <phoneticPr fontId="13" type="noConversion"/>
  </si>
  <si>
    <t>surplus</t>
    <phoneticPr fontId="13" type="noConversion"/>
  </si>
  <si>
    <t>vious year</t>
    <phoneticPr fontId="13" type="noConversion"/>
  </si>
  <si>
    <t>tax</t>
    <phoneticPr fontId="13" type="noConversion"/>
  </si>
  <si>
    <t>grants</t>
    <phoneticPr fontId="13" type="noConversion"/>
  </si>
  <si>
    <t>sidies</t>
    <phoneticPr fontId="13" type="noConversion"/>
  </si>
  <si>
    <t>-</t>
    <phoneticPr fontId="13" type="noConversion"/>
  </si>
  <si>
    <t>자료 : 기획조정실</t>
    <phoneticPr fontId="14" type="noConversion"/>
  </si>
  <si>
    <t>6. 일반회계 세출예산 개요</t>
    <phoneticPr fontId="14" type="noConversion"/>
  </si>
  <si>
    <t>BUDGET EXPENDITURE OF GENERAL ACCOUNTS</t>
    <phoneticPr fontId="14" type="noConversion"/>
  </si>
  <si>
    <t>계</t>
    <phoneticPr fontId="13" type="noConversion"/>
  </si>
  <si>
    <t>일반공공</t>
    <phoneticPr fontId="13" type="noConversion"/>
  </si>
  <si>
    <t>공공질서</t>
    <phoneticPr fontId="13" type="noConversion"/>
  </si>
  <si>
    <t>교육</t>
    <phoneticPr fontId="13" type="noConversion"/>
  </si>
  <si>
    <t>문화</t>
    <phoneticPr fontId="13" type="noConversion"/>
  </si>
  <si>
    <t>환경보호</t>
    <phoneticPr fontId="13" type="noConversion"/>
  </si>
  <si>
    <t>사회복지</t>
    <phoneticPr fontId="13" type="noConversion"/>
  </si>
  <si>
    <t>보건</t>
    <phoneticPr fontId="13" type="noConversion"/>
  </si>
  <si>
    <t>농림해양</t>
    <phoneticPr fontId="13" type="noConversion"/>
  </si>
  <si>
    <t>산업</t>
    <phoneticPr fontId="13" type="noConversion"/>
  </si>
  <si>
    <t>수송</t>
    <phoneticPr fontId="13" type="noConversion"/>
  </si>
  <si>
    <t>국토및</t>
    <phoneticPr fontId="13" type="noConversion"/>
  </si>
  <si>
    <t>과학기술</t>
    <phoneticPr fontId="13" type="noConversion"/>
  </si>
  <si>
    <t>예비비</t>
    <phoneticPr fontId="13" type="noConversion"/>
  </si>
  <si>
    <t>기타</t>
    <phoneticPr fontId="13" type="noConversion"/>
  </si>
  <si>
    <t>행정</t>
    <phoneticPr fontId="13" type="noConversion"/>
  </si>
  <si>
    <t>및 안전</t>
    <phoneticPr fontId="13" type="noConversion"/>
  </si>
  <si>
    <t>및 관광</t>
    <phoneticPr fontId="13" type="noConversion"/>
  </si>
  <si>
    <t>수산</t>
    <phoneticPr fontId="13" type="noConversion"/>
  </si>
  <si>
    <t>중소기업</t>
    <phoneticPr fontId="13" type="noConversion"/>
  </si>
  <si>
    <t>및교통</t>
    <phoneticPr fontId="13" type="noConversion"/>
  </si>
  <si>
    <t>지역개발</t>
    <phoneticPr fontId="13" type="noConversion"/>
  </si>
  <si>
    <t>7. 일반회계 세출결산</t>
    <phoneticPr fontId="14" type="noConversion"/>
  </si>
  <si>
    <t>SETTLED EXPENDITURE OF GENERAL ACCOUNTS</t>
    <phoneticPr fontId="14" type="noConversion"/>
  </si>
  <si>
    <t>8. 특별회계 예산결산</t>
    <phoneticPr fontId="14" type="noConversion"/>
  </si>
  <si>
    <t>SETTLED BUDGET OF SPECIAL ACCOUNTS</t>
    <phoneticPr fontId="12" type="noConversion"/>
  </si>
  <si>
    <t>Unit : million won</t>
    <phoneticPr fontId="12" type="noConversion"/>
  </si>
  <si>
    <t>회  계  수</t>
    <phoneticPr fontId="12" type="noConversion"/>
  </si>
  <si>
    <t>예  산  현  액</t>
    <phoneticPr fontId="12" type="noConversion"/>
  </si>
  <si>
    <t>세  입</t>
    <phoneticPr fontId="12" type="noConversion"/>
  </si>
  <si>
    <t>세  출</t>
    <phoneticPr fontId="12" type="noConversion"/>
  </si>
  <si>
    <t>Accounts</t>
    <phoneticPr fontId="12" type="noConversion"/>
  </si>
  <si>
    <t>Budget</t>
    <phoneticPr fontId="12" type="noConversion"/>
  </si>
  <si>
    <t>Revenues</t>
    <phoneticPr fontId="12" type="noConversion"/>
  </si>
  <si>
    <t>Expenditures</t>
    <phoneticPr fontId="12" type="noConversion"/>
  </si>
  <si>
    <t>2. 지방세  징수</t>
    <phoneticPr fontId="13" type="noConversion"/>
  </si>
  <si>
    <t xml:space="preserve"> 지방세  징수(속)</t>
    <phoneticPr fontId="13" type="noConversion"/>
  </si>
  <si>
    <t xml:space="preserve">보 통 세   </t>
    <phoneticPr fontId="13" type="noConversion"/>
  </si>
  <si>
    <t xml:space="preserve">             시·군세</t>
    <phoneticPr fontId="13" type="noConversion"/>
  </si>
  <si>
    <t>Budget Revenues of General Accounts</t>
    <phoneticPr fontId="14" type="noConversion"/>
  </si>
  <si>
    <t>Local 
consumption</t>
    <phoneticPr fontId="13" type="noConversion"/>
  </si>
  <si>
    <t>부담금</t>
    <phoneticPr fontId="13" type="noConversion"/>
  </si>
  <si>
    <t>Allotment</t>
    <phoneticPr fontId="13" type="noConversion"/>
  </si>
  <si>
    <t xml:space="preserve">과징금 및 </t>
    <phoneticPr fontId="13" type="noConversion"/>
  </si>
  <si>
    <t>과태료등</t>
    <phoneticPr fontId="13" type="noConversion"/>
  </si>
  <si>
    <t xml:space="preserve">Fines and </t>
    <phoneticPr fontId="13" type="noConversion"/>
  </si>
  <si>
    <t>penalties etc</t>
  </si>
  <si>
    <t>기타</t>
    <phoneticPr fontId="13" type="noConversion"/>
  </si>
  <si>
    <t>수입</t>
    <phoneticPr fontId="13" type="noConversion"/>
  </si>
  <si>
    <t>Other</t>
    <phoneticPr fontId="13" type="noConversion"/>
  </si>
  <si>
    <t>income</t>
    <phoneticPr fontId="13" type="noConversion"/>
  </si>
  <si>
    <t>세      외      수       입    Non-tax revenues</t>
    <phoneticPr fontId="13" type="noConversion"/>
  </si>
  <si>
    <t>보전수입 등 및 내부거래 Conservation revenues and Internal transaction</t>
    <phoneticPr fontId="13" type="noConversion"/>
  </si>
  <si>
    <t>보전수입 등 Conservation revenues</t>
    <phoneticPr fontId="13" type="noConversion"/>
  </si>
  <si>
    <t>잉여금</t>
    <phoneticPr fontId="13" type="noConversion"/>
  </si>
  <si>
    <t>이월금</t>
    <phoneticPr fontId="13" type="noConversion"/>
  </si>
  <si>
    <t>융자금</t>
    <phoneticPr fontId="13" type="noConversion"/>
  </si>
  <si>
    <t>원금수입</t>
    <phoneticPr fontId="13" type="noConversion"/>
  </si>
  <si>
    <t>Loan</t>
    <phoneticPr fontId="13" type="noConversion"/>
  </si>
  <si>
    <t xml:space="preserve">collection </t>
    <phoneticPr fontId="13" type="noConversion"/>
  </si>
  <si>
    <t xml:space="preserve">내부거래 Internal transaction </t>
    <phoneticPr fontId="13" type="noConversion"/>
  </si>
  <si>
    <t>전년도</t>
    <phoneticPr fontId="13" type="noConversion"/>
  </si>
  <si>
    <t>Temporary non-tax revenues</t>
    <phoneticPr fontId="13" type="noConversion"/>
  </si>
  <si>
    <t>…</t>
    <phoneticPr fontId="13" type="noConversion"/>
  </si>
  <si>
    <t>자료 : 재무과</t>
    <phoneticPr fontId="14" type="noConversion"/>
  </si>
  <si>
    <t>자료 : 재무과</t>
    <phoneticPr fontId="14" type="noConversion"/>
  </si>
  <si>
    <t>1. 지방세  부담</t>
    <phoneticPr fontId="14" type="noConversion"/>
  </si>
  <si>
    <t>-</t>
  </si>
  <si>
    <t>-</t>
    <phoneticPr fontId="13" type="noConversion"/>
  </si>
  <si>
    <t>지  방  세
Local tax</t>
    <phoneticPr fontId="13" type="noConversion"/>
  </si>
  <si>
    <t>세외  수입
Income except tax</t>
    <phoneticPr fontId="13" type="noConversion"/>
  </si>
  <si>
    <t>경상적세외수입
Ordinary Income except tax</t>
    <phoneticPr fontId="14" type="noConversion"/>
  </si>
  <si>
    <t>임시적세외수입
Extraordinary Income except tax</t>
    <phoneticPr fontId="14" type="noConversion"/>
  </si>
  <si>
    <t>지방교부세
Local subsidy Tax</t>
    <phoneticPr fontId="13" type="noConversion"/>
  </si>
  <si>
    <t>지방양여금
Local Concession Tax</t>
    <phoneticPr fontId="14" type="noConversion"/>
  </si>
  <si>
    <t>보  조  금
Subsidy</t>
    <phoneticPr fontId="14" type="noConversion"/>
  </si>
  <si>
    <t>국고보조금
Subsidy of State Treasury</t>
    <phoneticPr fontId="14" type="noConversion"/>
  </si>
  <si>
    <t>도비보조금
Province subsidy</t>
    <phoneticPr fontId="14" type="noConversion"/>
  </si>
  <si>
    <t>재정보전금
Finamcia lconplement Tax</t>
    <phoneticPr fontId="14" type="noConversion"/>
  </si>
  <si>
    <t>지방  재원
Local Loan</t>
    <phoneticPr fontId="14" type="noConversion"/>
  </si>
  <si>
    <t>국내차입금
Foreign Loan</t>
    <phoneticPr fontId="14" type="noConversion"/>
  </si>
  <si>
    <t>국외차입금
Foreign Loan</t>
    <phoneticPr fontId="14" type="noConversion"/>
  </si>
  <si>
    <t>융자금수입금
Income from Loan</t>
    <phoneticPr fontId="14" type="noConversion"/>
  </si>
  <si>
    <t>보전수입등내부거래          Conservation revenues 
and Internal transaction</t>
    <phoneticPr fontId="14" type="noConversion"/>
  </si>
  <si>
    <t>자료 : 재무과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</si>
</sst>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-* #,##0\ _D_M_-;\-* #,##0\ _D_M_-;_-* &quot;-&quot;\ _D_M_-;_-@_-"/>
    <numFmt numFmtId="178" formatCode="_-* #,##0.00\ _D_M_-;\-* #,##0.00\ _D_M_-;_-* &quot;-&quot;??\ _D_M_-;_-@_-"/>
    <numFmt numFmtId="179" formatCode="_ * #,##0.00_ ;_ * \-#,##0.00_ ;_ * &quot;-&quot;??_ ;_ @_ "/>
    <numFmt numFmtId="180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1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2" formatCode="#,##0.000_);&quot;₩&quot;&quot;₩&quot;&quot;₩&quot;&quot;₩&quot;\(#,##0.000&quot;₩&quot;&quot;₩&quot;&quot;₩&quot;&quot;₩&quot;\)"/>
    <numFmt numFmtId="183" formatCode="&quot;$&quot;#,##0.0_);&quot;₩&quot;&quot;₩&quot;&quot;₩&quot;&quot;₩&quot;\(&quot;$&quot;#,##0.0&quot;₩&quot;&quot;₩&quot;&quot;₩&quot;&quot;₩&quot;\)"/>
    <numFmt numFmtId="184" formatCode="#,##0;&quot;₩&quot;&quot;₩&quot;&quot;₩&quot;&quot;₩&quot;\(#,##0&quot;₩&quot;&quot;₩&quot;&quot;₩&quot;&quot;₩&quot;\)"/>
    <numFmt numFmtId="185" formatCode="#,##0_ "/>
    <numFmt numFmtId="186" formatCode="#,##0_);[Red]\(#,##0\)"/>
    <numFmt numFmtId="187" formatCode="\-"/>
    <numFmt numFmtId="188" formatCode="_-* #,##0\ &quot;DM&quot;_-;\-* #,##0\ &quot;DM&quot;_-;_-* &quot;-&quot;\ &quot;DM&quot;_-;_-@_-"/>
    <numFmt numFmtId="189" formatCode="_-* #,##0.00\ &quot;DM&quot;_-;\-* #,##0.00\ &quot;DM&quot;_-;_-* &quot;-&quot;??\ &quot;DM&quot;_-;_-@_-"/>
    <numFmt numFmtId="190" formatCode="0.0_);[Red]\(0.0\)"/>
    <numFmt numFmtId="191" formatCode="#,##0.00_);[Red]\(#,##0.00\)"/>
    <numFmt numFmtId="192" formatCode="_(* #,##0_);_(* \(#,##0\);_(* &quot;-&quot;_);_(@_)"/>
    <numFmt numFmtId="193" formatCode="0.0"/>
    <numFmt numFmtId="194" formatCode="#,##0.0_);[Red]\(#,##0.0\)"/>
  </numFmts>
  <fonts count="64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sz val="10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Arial"/>
      <family val="2"/>
    </font>
    <font>
      <b/>
      <sz val="14"/>
      <name val="바탕체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16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7"/>
      <name val="새굴림"/>
      <family val="1"/>
      <charset val="129"/>
    </font>
    <font>
      <sz val="9"/>
      <color indexed="8"/>
      <name val="새굴림"/>
      <family val="1"/>
      <charset val="129"/>
    </font>
    <font>
      <b/>
      <sz val="9"/>
      <color indexed="8"/>
      <name val="새굴림"/>
      <family val="1"/>
      <charset val="129"/>
    </font>
    <font>
      <b/>
      <sz val="9"/>
      <name val="새굴림"/>
      <family val="1"/>
      <charset val="129"/>
    </font>
    <font>
      <sz val="8"/>
      <name val="새굴림"/>
      <family val="1"/>
      <charset val="129"/>
    </font>
    <font>
      <sz val="12"/>
      <name val="새굴림"/>
      <family val="1"/>
      <charset val="129"/>
    </font>
    <font>
      <sz val="12"/>
      <color indexed="8"/>
      <name val="새굴림"/>
      <family val="1"/>
      <charset val="129"/>
    </font>
    <font>
      <sz val="11"/>
      <color indexed="8"/>
      <name val="맑은 고딕"/>
      <family val="3"/>
      <charset val="129"/>
    </font>
    <font>
      <sz val="12"/>
      <name val="???"/>
      <family val="1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"/>
      <color indexed="8"/>
      <name val="Courier"/>
      <family val="3"/>
    </font>
    <font>
      <sz val="11"/>
      <color indexed="20"/>
      <name val="맑은 고딕"/>
      <family val="3"/>
      <charset val="129"/>
    </font>
    <font>
      <sz val="1"/>
      <color indexed="8"/>
      <name val="Courier"/>
      <family val="3"/>
    </font>
    <font>
      <sz val="11"/>
      <color indexed="60"/>
      <name val="맑은 고딕"/>
      <family val="3"/>
      <charset val="129"/>
    </font>
    <font>
      <sz val="11"/>
      <name val="뼻뮝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8"/>
      <name val="Times New Roman"/>
      <family val="1"/>
    </font>
    <font>
      <b/>
      <sz val="11"/>
      <name val="새굴림"/>
      <family val="1"/>
      <charset val="129"/>
    </font>
    <font>
      <b/>
      <sz val="9"/>
      <name val="돋움"/>
      <family val="3"/>
      <charset val="129"/>
    </font>
    <font>
      <b/>
      <sz val="9"/>
      <name val="굴림체"/>
      <family val="3"/>
      <charset val="129"/>
    </font>
    <font>
      <sz val="9"/>
      <color rgb="FFFF0000"/>
      <name val="새굴림"/>
      <family val="1"/>
      <charset val="129"/>
    </font>
    <font>
      <b/>
      <sz val="9"/>
      <color rgb="FFFF0000"/>
      <name val="새굴림"/>
      <family val="1"/>
      <charset val="129"/>
    </font>
    <font>
      <b/>
      <sz val="9"/>
      <color rgb="FFFF0000"/>
      <name val="굴림체"/>
      <family val="3"/>
      <charset val="129"/>
    </font>
    <font>
      <sz val="9"/>
      <name val="돋움"/>
      <family val="3"/>
      <charset val="129"/>
    </font>
    <font>
      <sz val="9"/>
      <name val="굴림체"/>
      <family val="3"/>
      <charset val="129"/>
    </font>
    <font>
      <sz val="9"/>
      <color rgb="FFFF0000"/>
      <name val="굴림체"/>
      <family val="3"/>
      <charset val="129"/>
    </font>
    <font>
      <sz val="10"/>
      <name val="바탕"/>
      <family val="1"/>
      <charset val="129"/>
    </font>
    <font>
      <sz val="9"/>
      <color theme="1"/>
      <name val="새굴림"/>
      <family val="1"/>
      <charset val="129"/>
    </font>
    <font>
      <b/>
      <sz val="10"/>
      <name val="바탕"/>
      <family val="1"/>
      <charset val="129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medium">
        <color rgb="FFFF0000"/>
      </left>
      <right style="thin">
        <color indexed="64"/>
      </right>
      <top/>
      <bottom style="double">
        <color indexed="64"/>
      </bottom>
      <diagonal/>
    </border>
  </borders>
  <cellStyleXfs count="149">
    <xf numFmtId="0" fontId="0" fillId="0" borderId="0"/>
    <xf numFmtId="0" fontId="4" fillId="0" borderId="0"/>
    <xf numFmtId="0" fontId="28" fillId="0" borderId="0"/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5" fillId="0" borderId="0" applyFill="0" applyBorder="0" applyAlignment="0"/>
    <xf numFmtId="0" fontId="7" fillId="0" borderId="0"/>
    <xf numFmtId="38" fontId="8" fillId="0" borderId="0" applyFill="0" applyBorder="0" applyAlignment="0" applyProtection="0"/>
    <xf numFmtId="184" fontId="10" fillId="0" borderId="0"/>
    <xf numFmtId="179" fontId="6" fillId="0" borderId="0" applyFont="0" applyFill="0" applyBorder="0" applyAlignment="0" applyProtection="0"/>
    <xf numFmtId="0" fontId="48" fillId="0" borderId="0" applyNumberFormat="0" applyAlignment="0">
      <alignment horizontal="left"/>
    </xf>
    <xf numFmtId="183" fontId="2" fillId="0" borderId="0" applyFont="0" applyFill="0" applyBorder="0" applyAlignment="0" applyProtection="0"/>
    <xf numFmtId="0" fontId="9" fillId="0" borderId="0" applyFont="0" applyFill="0" applyBorder="0" applyAlignment="0" applyProtection="0"/>
    <xf numFmtId="180" fontId="10" fillId="0" borderId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81" fontId="10" fillId="0" borderId="0"/>
    <xf numFmtId="0" fontId="49" fillId="0" borderId="0" applyNumberFormat="0" applyAlignment="0">
      <alignment horizontal="left"/>
    </xf>
    <xf numFmtId="38" fontId="11" fillId="16" borderId="0" applyNumberFormat="0" applyBorder="0" applyAlignment="0" applyProtection="0"/>
    <xf numFmtId="0" fontId="50" fillId="0" borderId="1" applyNumberFormat="0" applyAlignment="0" applyProtection="0">
      <alignment horizontal="left" vertical="center"/>
    </xf>
    <xf numFmtId="0" fontId="50" fillId="0" borderId="2">
      <alignment horizontal="left" vertical="center"/>
    </xf>
    <xf numFmtId="10" fontId="11" fillId="17" borderId="3" applyNumberFormat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2" fontId="2" fillId="0" borderId="0"/>
    <xf numFmtId="182" fontId="15" fillId="0" borderId="0"/>
    <xf numFmtId="182" fontId="15" fillId="0" borderId="0"/>
    <xf numFmtId="0" fontId="51" fillId="0" borderId="0"/>
    <xf numFmtId="10" fontId="6" fillId="0" borderId="0" applyFont="0" applyFill="0" applyBorder="0" applyAlignment="0" applyProtection="0"/>
    <xf numFmtId="0" fontId="6" fillId="0" borderId="0"/>
    <xf numFmtId="188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2" borderId="4" applyNumberFormat="0" applyAlignment="0" applyProtection="0">
      <alignment vertical="center"/>
    </xf>
    <xf numFmtId="0" fontId="31" fillId="22" borderId="4" applyNumberFormat="0" applyAlignment="0" applyProtection="0">
      <alignment vertical="center"/>
    </xf>
    <xf numFmtId="0" fontId="15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0" borderId="0">
      <protection locked="0"/>
    </xf>
    <xf numFmtId="0" fontId="34" fillId="0" borderId="0">
      <protection locked="0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23" borderId="5" applyNumberFormat="0" applyFont="0" applyAlignment="0" applyProtection="0">
      <alignment vertical="center"/>
    </xf>
    <xf numFmtId="0" fontId="27" fillId="23" borderId="5" applyNumberFormat="0" applyFont="0" applyAlignment="0" applyProtection="0">
      <alignment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0" borderId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5" borderId="6" applyNumberFormat="0" applyAlignment="0" applyProtection="0">
      <alignment vertical="center"/>
    </xf>
    <xf numFmtId="0" fontId="38" fillId="25" borderId="6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39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7" borderId="4" applyNumberFormat="0" applyAlignment="0" applyProtection="0">
      <alignment vertical="center"/>
    </xf>
    <xf numFmtId="0" fontId="41" fillId="7" borderId="4" applyNumberFormat="0" applyAlignment="0" applyProtection="0">
      <alignment vertical="center"/>
    </xf>
    <xf numFmtId="4" fontId="34" fillId="0" borderId="0">
      <protection locked="0"/>
    </xf>
    <xf numFmtId="0" fontId="15" fillId="0" borderId="0">
      <protection locked="0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176" fontId="3" fillId="0" borderId="0" applyFont="0" applyFill="0" applyBorder="0" applyAlignment="0" applyProtection="0"/>
    <xf numFmtId="176" fontId="4" fillId="0" borderId="0" applyProtection="0"/>
    <xf numFmtId="0" fontId="15" fillId="0" borderId="0" applyFont="0" applyFill="0" applyBorder="0" applyAlignment="0" applyProtection="0"/>
    <xf numFmtId="4" fontId="5" fillId="0" borderId="0" applyNumberFormat="0" applyProtection="0"/>
    <xf numFmtId="42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>
      <alignment vertical="center"/>
    </xf>
    <xf numFmtId="0" fontId="27" fillId="0" borderId="0">
      <alignment vertical="center"/>
    </xf>
    <xf numFmtId="0" fontId="15" fillId="0" borderId="0">
      <alignment vertical="center"/>
    </xf>
    <xf numFmtId="0" fontId="61" fillId="0" borderId="0">
      <alignment vertical="center"/>
    </xf>
    <xf numFmtId="192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/>
  </cellStyleXfs>
  <cellXfs count="440">
    <xf numFmtId="0" fontId="0" fillId="0" borderId="0" xfId="0"/>
    <xf numFmtId="0" fontId="16" fillId="0" borderId="0" xfId="0" applyFont="1" applyBorder="1"/>
    <xf numFmtId="0" fontId="18" fillId="0" borderId="13" xfId="0" applyFont="1" applyBorder="1"/>
    <xf numFmtId="3" fontId="18" fillId="0" borderId="13" xfId="0" applyNumberFormat="1" applyFont="1" applyBorder="1"/>
    <xf numFmtId="3" fontId="18" fillId="0" borderId="0" xfId="0" applyNumberFormat="1" applyFont="1" applyBorder="1" applyAlignment="1">
      <alignment horizontal="left"/>
    </xf>
    <xf numFmtId="0" fontId="19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3" fontId="18" fillId="0" borderId="0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3" fontId="18" fillId="0" borderId="16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3" fontId="18" fillId="0" borderId="18" xfId="0" applyNumberFormat="1" applyFont="1" applyBorder="1" applyAlignment="1">
      <alignment horizontal="center" vertical="center"/>
    </xf>
    <xf numFmtId="3" fontId="18" fillId="0" borderId="17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/>
    </xf>
    <xf numFmtId="3" fontId="18" fillId="0" borderId="20" xfId="0" applyNumberFormat="1" applyFont="1" applyBorder="1" applyAlignment="1">
      <alignment horizontal="center" vertical="center"/>
    </xf>
    <xf numFmtId="3" fontId="18" fillId="0" borderId="21" xfId="0" applyNumberFormat="1" applyFont="1" applyBorder="1" applyAlignment="1">
      <alignment horizontal="center" vertical="center"/>
    </xf>
    <xf numFmtId="3" fontId="18" fillId="0" borderId="22" xfId="0" applyNumberFormat="1" applyFont="1" applyBorder="1" applyAlignment="1">
      <alignment horizontal="center" vertical="center"/>
    </xf>
    <xf numFmtId="3" fontId="20" fillId="0" borderId="21" xfId="0" applyNumberFormat="1" applyFont="1" applyBorder="1" applyAlignment="1">
      <alignment horizontal="center" vertical="center"/>
    </xf>
    <xf numFmtId="3" fontId="18" fillId="0" borderId="19" xfId="0" applyNumberFormat="1" applyFont="1" applyBorder="1" applyAlignment="1">
      <alignment horizontal="center" vertical="center"/>
    </xf>
    <xf numFmtId="186" fontId="18" fillId="0" borderId="0" xfId="134" applyNumberFormat="1" applyFont="1" applyBorder="1" applyAlignment="1">
      <alignment horizontal="center" vertical="center"/>
    </xf>
    <xf numFmtId="0" fontId="21" fillId="0" borderId="14" xfId="134" applyNumberFormat="1" applyFont="1" applyBorder="1" applyAlignment="1">
      <alignment horizontal="center" vertical="center"/>
    </xf>
    <xf numFmtId="186" fontId="18" fillId="0" borderId="0" xfId="136" quotePrefix="1" applyNumberFormat="1" applyFont="1" applyBorder="1" applyAlignment="1">
      <alignment horizontal="center" vertical="center"/>
    </xf>
    <xf numFmtId="186" fontId="23" fillId="0" borderId="13" xfId="136" quotePrefix="1" applyNumberFormat="1" applyFont="1" applyBorder="1" applyAlignment="1">
      <alignment horizontal="center" vertical="center"/>
    </xf>
    <xf numFmtId="0" fontId="18" fillId="0" borderId="0" xfId="0" applyFont="1"/>
    <xf numFmtId="176" fontId="18" fillId="0" borderId="0" xfId="136" quotePrefix="1" applyNumberFormat="1" applyFont="1" applyBorder="1" applyAlignment="1">
      <alignment horizontal="center"/>
    </xf>
    <xf numFmtId="176" fontId="18" fillId="0" borderId="0" xfId="134" applyNumberFormat="1" applyFont="1" applyBorder="1" applyAlignment="1">
      <alignment horizontal="center"/>
    </xf>
    <xf numFmtId="3" fontId="18" fillId="0" borderId="0" xfId="0" applyNumberFormat="1" applyFont="1"/>
    <xf numFmtId="0" fontId="19" fillId="0" borderId="0" xfId="0" applyFont="1"/>
    <xf numFmtId="3" fontId="18" fillId="0" borderId="0" xfId="0" applyNumberFormat="1" applyFont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9" fillId="0" borderId="0" xfId="0" applyFont="1" applyBorder="1"/>
    <xf numFmtId="3" fontId="19" fillId="0" borderId="0" xfId="0" applyNumberFormat="1" applyFont="1"/>
    <xf numFmtId="3" fontId="19" fillId="0" borderId="0" xfId="0" applyNumberFormat="1" applyFont="1" applyBorder="1" applyAlignment="1">
      <alignment horizontal="left"/>
    </xf>
    <xf numFmtId="0" fontId="19" fillId="0" borderId="0" xfId="0" applyFont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176" fontId="21" fillId="0" borderId="0" xfId="134" applyFont="1" applyBorder="1" applyAlignment="1">
      <alignment horizontal="center"/>
    </xf>
    <xf numFmtId="0" fontId="16" fillId="0" borderId="0" xfId="0" applyFont="1" applyBorder="1" applyAlignment="1"/>
    <xf numFmtId="3" fontId="18" fillId="0" borderId="0" xfId="0" applyNumberFormat="1" applyFont="1" applyBorder="1" applyAlignment="1"/>
    <xf numFmtId="0" fontId="18" fillId="0" borderId="0" xfId="0" applyFont="1" applyBorder="1" applyAlignment="1"/>
    <xf numFmtId="0" fontId="19" fillId="0" borderId="0" xfId="0" applyFont="1" applyBorder="1" applyAlignment="1">
      <alignment horizontal="center"/>
    </xf>
    <xf numFmtId="0" fontId="23" fillId="0" borderId="0" xfId="0" applyFont="1" applyBorder="1" applyAlignment="1"/>
    <xf numFmtId="0" fontId="19" fillId="0" borderId="0" xfId="0" applyFont="1" applyBorder="1" applyAlignment="1"/>
    <xf numFmtId="0" fontId="18" fillId="0" borderId="0" xfId="0" applyFont="1" applyAlignment="1"/>
    <xf numFmtId="3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18" fillId="0" borderId="0" xfId="0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0" fontId="19" fillId="0" borderId="0" xfId="0" applyFont="1" applyAlignment="1">
      <alignment horizontal="right" shrinkToFit="1"/>
    </xf>
    <xf numFmtId="3" fontId="19" fillId="0" borderId="0" xfId="0" applyNumberFormat="1" applyFont="1" applyBorder="1" applyAlignment="1">
      <alignment horizontal="right" shrinkToFit="1"/>
    </xf>
    <xf numFmtId="3" fontId="19" fillId="0" borderId="0" xfId="0" applyNumberFormat="1" applyFont="1" applyAlignment="1">
      <alignment horizontal="right" shrinkToFit="1"/>
    </xf>
    <xf numFmtId="3" fontId="18" fillId="0" borderId="0" xfId="0" applyNumberFormat="1" applyFont="1" applyAlignment="1">
      <alignment horizontal="right"/>
    </xf>
    <xf numFmtId="0" fontId="19" fillId="0" borderId="0" xfId="0" applyFont="1" applyAlignment="1"/>
    <xf numFmtId="3" fontId="19" fillId="0" borderId="0" xfId="0" applyNumberFormat="1" applyFont="1" applyAlignment="1"/>
    <xf numFmtId="3" fontId="19" fillId="0" borderId="0" xfId="0" applyNumberFormat="1" applyFont="1" applyBorder="1" applyAlignment="1"/>
    <xf numFmtId="0" fontId="19" fillId="0" borderId="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3" fontId="18" fillId="0" borderId="24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9" xfId="0" quotePrefix="1" applyFont="1" applyBorder="1" applyAlignment="1">
      <alignment horizontal="center" vertical="center"/>
    </xf>
    <xf numFmtId="3" fontId="18" fillId="0" borderId="22" xfId="0" applyNumberFormat="1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/>
    </xf>
    <xf numFmtId="0" fontId="18" fillId="0" borderId="21" xfId="0" quotePrefix="1" applyFont="1" applyBorder="1" applyAlignment="1">
      <alignment horizontal="center" vertical="center"/>
    </xf>
    <xf numFmtId="3" fontId="18" fillId="0" borderId="21" xfId="0" applyNumberFormat="1" applyFont="1" applyBorder="1" applyAlignment="1">
      <alignment horizontal="center" vertical="center" wrapText="1"/>
    </xf>
    <xf numFmtId="3" fontId="24" fillId="0" borderId="20" xfId="0" applyNumberFormat="1" applyFont="1" applyBorder="1" applyAlignment="1">
      <alignment horizontal="center" vertical="center" wrapText="1"/>
    </xf>
    <xf numFmtId="3" fontId="18" fillId="0" borderId="19" xfId="0" applyNumberFormat="1" applyFont="1" applyBorder="1" applyAlignment="1">
      <alignment horizontal="center" vertical="center" wrapText="1"/>
    </xf>
    <xf numFmtId="3" fontId="18" fillId="0" borderId="20" xfId="0" applyNumberFormat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3" fontId="17" fillId="0" borderId="0" xfId="0" applyNumberFormat="1" applyFont="1" applyAlignment="1">
      <alignment horizontal="center"/>
    </xf>
    <xf numFmtId="0" fontId="19" fillId="0" borderId="13" xfId="0" applyFont="1" applyBorder="1"/>
    <xf numFmtId="0" fontId="19" fillId="0" borderId="13" xfId="0" applyFont="1" applyBorder="1" applyAlignment="1">
      <alignment horizontal="left"/>
    </xf>
    <xf numFmtId="3" fontId="18" fillId="0" borderId="0" xfId="0" applyNumberFormat="1" applyFont="1" applyBorder="1"/>
    <xf numFmtId="0" fontId="21" fillId="0" borderId="0" xfId="0" applyFont="1" applyBorder="1"/>
    <xf numFmtId="0" fontId="21" fillId="0" borderId="29" xfId="0" applyFont="1" applyBorder="1"/>
    <xf numFmtId="0" fontId="21" fillId="0" borderId="29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176" fontId="18" fillId="0" borderId="0" xfId="134" applyFont="1" applyBorder="1" applyAlignment="1">
      <alignment horizontal="left"/>
    </xf>
    <xf numFmtId="3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176" fontId="21" fillId="0" borderId="18" xfId="134" applyFont="1" applyBorder="1" applyAlignment="1">
      <alignment horizontal="center" vertical="center"/>
    </xf>
    <xf numFmtId="176" fontId="21" fillId="0" borderId="0" xfId="134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176" fontId="21" fillId="0" borderId="29" xfId="134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/>
    </xf>
    <xf numFmtId="186" fontId="23" fillId="0" borderId="0" xfId="136" quotePrefix="1" applyNumberFormat="1" applyFont="1" applyBorder="1" applyAlignment="1">
      <alignment horizontal="center" vertical="center"/>
    </xf>
    <xf numFmtId="0" fontId="23" fillId="0" borderId="0" xfId="0" applyFont="1" applyBorder="1"/>
    <xf numFmtId="176" fontId="18" fillId="0" borderId="0" xfId="134" applyFont="1" applyBorder="1" applyAlignment="1"/>
    <xf numFmtId="0" fontId="17" fillId="0" borderId="0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3" fontId="19" fillId="0" borderId="13" xfId="0" applyNumberFormat="1" applyFont="1" applyBorder="1"/>
    <xf numFmtId="3" fontId="19" fillId="0" borderId="0" xfId="0" applyNumberFormat="1" applyFont="1" applyBorder="1" applyAlignment="1">
      <alignment horizontal="right" vertical="center"/>
    </xf>
    <xf numFmtId="0" fontId="18" fillId="0" borderId="0" xfId="0" applyNumberFormat="1" applyFont="1" applyBorder="1"/>
    <xf numFmtId="0" fontId="18" fillId="0" borderId="0" xfId="0" applyNumberFormat="1" applyFont="1" applyBorder="1" applyAlignment="1">
      <alignment horizontal="right"/>
    </xf>
    <xf numFmtId="0" fontId="18" fillId="0" borderId="0" xfId="0" applyNumberFormat="1" applyFont="1" applyBorder="1" applyAlignment="1">
      <alignment horizontal="center"/>
    </xf>
    <xf numFmtId="3" fontId="19" fillId="0" borderId="0" xfId="0" applyNumberFormat="1" applyFont="1" applyBorder="1"/>
    <xf numFmtId="3" fontId="16" fillId="0" borderId="0" xfId="0" applyNumberFormat="1" applyFont="1" applyFill="1" applyAlignment="1">
      <alignment horizontal="centerContinuous" vertical="center"/>
    </xf>
    <xf numFmtId="0" fontId="16" fillId="0" borderId="0" xfId="0" applyFont="1" applyFill="1" applyBorder="1"/>
    <xf numFmtId="0" fontId="18" fillId="0" borderId="13" xfId="0" applyFont="1" applyFill="1" applyBorder="1"/>
    <xf numFmtId="3" fontId="18" fillId="0" borderId="13" xfId="0" applyNumberFormat="1" applyFont="1" applyFill="1" applyBorder="1"/>
    <xf numFmtId="3" fontId="18" fillId="0" borderId="0" xfId="0" applyNumberFormat="1" applyFont="1" applyFill="1" applyBorder="1"/>
    <xf numFmtId="0" fontId="18" fillId="0" borderId="13" xfId="0" applyFont="1" applyFill="1" applyBorder="1" applyAlignment="1">
      <alignment horizontal="right"/>
    </xf>
    <xf numFmtId="0" fontId="18" fillId="0" borderId="0" xfId="0" applyFont="1" applyFill="1" applyBorder="1"/>
    <xf numFmtId="3" fontId="18" fillId="0" borderId="17" xfId="0" applyNumberFormat="1" applyFont="1" applyFill="1" applyBorder="1" applyAlignment="1">
      <alignment horizontal="center" vertical="center"/>
    </xf>
    <xf numFmtId="3" fontId="18" fillId="0" borderId="16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37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3" fontId="18" fillId="0" borderId="22" xfId="0" applyNumberFormat="1" applyFont="1" applyFill="1" applyBorder="1" applyAlignment="1">
      <alignment horizontal="center" vertical="center"/>
    </xf>
    <xf numFmtId="3" fontId="18" fillId="0" borderId="19" xfId="0" applyNumberFormat="1" applyFont="1" applyFill="1" applyBorder="1" applyAlignment="1">
      <alignment horizontal="center" vertical="center"/>
    </xf>
    <xf numFmtId="186" fontId="18" fillId="0" borderId="0" xfId="0" applyNumberFormat="1" applyFont="1" applyFill="1" applyAlignment="1">
      <alignment horizontal="center" vertical="center"/>
    </xf>
    <xf numFmtId="0" fontId="23" fillId="0" borderId="0" xfId="0" applyFont="1" applyFill="1" applyBorder="1"/>
    <xf numFmtId="0" fontId="19" fillId="0" borderId="0" xfId="0" applyFont="1" applyFill="1" applyBorder="1"/>
    <xf numFmtId="0" fontId="19" fillId="0" borderId="0" xfId="0" applyFont="1" applyFill="1"/>
    <xf numFmtId="3" fontId="19" fillId="0" borderId="0" xfId="0" applyNumberFormat="1" applyFont="1" applyFill="1" applyAlignment="1">
      <alignment horizontal="right"/>
    </xf>
    <xf numFmtId="3" fontId="19" fillId="0" borderId="0" xfId="0" applyNumberFormat="1" applyFont="1" applyFill="1"/>
    <xf numFmtId="0" fontId="18" fillId="0" borderId="0" xfId="0" applyFont="1" applyAlignment="1">
      <alignment horizontal="left"/>
    </xf>
    <xf numFmtId="0" fontId="16" fillId="0" borderId="0" xfId="144" applyFont="1" applyBorder="1" applyAlignment="1">
      <alignment horizontal="center" vertical="center"/>
    </xf>
    <xf numFmtId="0" fontId="16" fillId="0" borderId="0" xfId="144" applyFont="1" applyBorder="1">
      <alignment vertical="center"/>
    </xf>
    <xf numFmtId="0" fontId="18" fillId="0" borderId="13" xfId="144" applyFont="1" applyBorder="1">
      <alignment vertical="center"/>
    </xf>
    <xf numFmtId="3" fontId="18" fillId="0" borderId="13" xfId="144" applyNumberFormat="1" applyFont="1" applyBorder="1">
      <alignment vertical="center"/>
    </xf>
    <xf numFmtId="0" fontId="19" fillId="0" borderId="0" xfId="144" applyFont="1" applyBorder="1" applyAlignment="1">
      <alignment horizontal="left"/>
    </xf>
    <xf numFmtId="0" fontId="19" fillId="0" borderId="13" xfId="144" applyFont="1" applyBorder="1">
      <alignment vertical="center"/>
    </xf>
    <xf numFmtId="0" fontId="18" fillId="0" borderId="13" xfId="144" applyFont="1" applyBorder="1" applyAlignment="1">
      <alignment horizontal="right"/>
    </xf>
    <xf numFmtId="0" fontId="18" fillId="0" borderId="0" xfId="144" applyFont="1" applyBorder="1">
      <alignment vertical="center"/>
    </xf>
    <xf numFmtId="0" fontId="18" fillId="0" borderId="14" xfId="144" applyFont="1" applyBorder="1" applyAlignment="1">
      <alignment horizontal="center" vertical="center"/>
    </xf>
    <xf numFmtId="0" fontId="18" fillId="0" borderId="18" xfId="144" applyFont="1" applyBorder="1" applyAlignment="1">
      <alignment horizontal="center" vertical="center"/>
    </xf>
    <xf numFmtId="0" fontId="18" fillId="0" borderId="18" xfId="144" applyFont="1" applyBorder="1" applyAlignment="1">
      <alignment horizontal="center" vertical="center" wrapText="1"/>
    </xf>
    <xf numFmtId="0" fontId="18" fillId="0" borderId="37" xfId="144" applyNumberFormat="1" applyFont="1" applyBorder="1" applyAlignment="1">
      <alignment horizontal="center" vertical="center"/>
    </xf>
    <xf numFmtId="0" fontId="18" fillId="0" borderId="37" xfId="144" applyFont="1" applyBorder="1" applyAlignment="1">
      <alignment horizontal="center" vertical="center"/>
    </xf>
    <xf numFmtId="0" fontId="18" fillId="0" borderId="0" xfId="144" applyFont="1" applyBorder="1" applyAlignment="1">
      <alignment horizontal="center" vertical="center"/>
    </xf>
    <xf numFmtId="3" fontId="18" fillId="0" borderId="18" xfId="144" applyNumberFormat="1" applyFont="1" applyBorder="1" applyAlignment="1">
      <alignment horizontal="center" vertical="center"/>
    </xf>
    <xf numFmtId="3" fontId="18" fillId="0" borderId="17" xfId="144" applyNumberFormat="1" applyFont="1" applyBorder="1" applyAlignment="1">
      <alignment horizontal="center" vertical="center"/>
    </xf>
    <xf numFmtId="3" fontId="18" fillId="0" borderId="14" xfId="144" applyNumberFormat="1" applyFont="1" applyBorder="1" applyAlignment="1">
      <alignment horizontal="center" vertical="center"/>
    </xf>
    <xf numFmtId="0" fontId="18" fillId="0" borderId="21" xfId="144" applyFont="1" applyBorder="1" applyAlignment="1">
      <alignment horizontal="center" vertical="center"/>
    </xf>
    <xf numFmtId="3" fontId="18" fillId="0" borderId="20" xfId="144" applyNumberFormat="1" applyFont="1" applyBorder="1" applyAlignment="1">
      <alignment horizontal="center" vertical="center"/>
    </xf>
    <xf numFmtId="3" fontId="18" fillId="0" borderId="22" xfId="144" applyNumberFormat="1" applyFont="1" applyBorder="1" applyAlignment="1">
      <alignment horizontal="center" vertical="center"/>
    </xf>
    <xf numFmtId="3" fontId="18" fillId="0" borderId="0" xfId="144" applyNumberFormat="1" applyFont="1" applyBorder="1" applyAlignment="1">
      <alignment horizontal="center" vertical="center"/>
    </xf>
    <xf numFmtId="3" fontId="18" fillId="0" borderId="21" xfId="144" applyNumberFormat="1" applyFont="1" applyBorder="1" applyAlignment="1">
      <alignment horizontal="center" vertical="center"/>
    </xf>
    <xf numFmtId="0" fontId="18" fillId="0" borderId="19" xfId="144" applyFont="1" applyBorder="1" applyAlignment="1">
      <alignment horizontal="center" vertical="center"/>
    </xf>
    <xf numFmtId="3" fontId="19" fillId="0" borderId="0" xfId="144" applyNumberFormat="1" applyFont="1" applyAlignment="1">
      <alignment vertical="center"/>
    </xf>
    <xf numFmtId="0" fontId="19" fillId="0" borderId="0" xfId="144" applyFont="1" applyBorder="1" applyAlignment="1">
      <alignment horizontal="left" vertical="center"/>
    </xf>
    <xf numFmtId="0" fontId="19" fillId="0" borderId="0" xfId="144" applyFont="1" applyAlignment="1">
      <alignment vertical="center"/>
    </xf>
    <xf numFmtId="0" fontId="19" fillId="0" borderId="0" xfId="144" applyFont="1" applyBorder="1">
      <alignment vertical="center"/>
    </xf>
    <xf numFmtId="0" fontId="19" fillId="0" borderId="0" xfId="144" applyFont="1">
      <alignment vertical="center"/>
    </xf>
    <xf numFmtId="3" fontId="19" fillId="0" borderId="0" xfId="144" applyNumberFormat="1" applyFont="1">
      <alignment vertical="center"/>
    </xf>
    <xf numFmtId="0" fontId="18" fillId="0" borderId="38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144" applyFont="1" applyAlignment="1">
      <alignment vertical="center"/>
    </xf>
    <xf numFmtId="187" fontId="18" fillId="0" borderId="0" xfId="136" quotePrefix="1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86" fontId="18" fillId="0" borderId="0" xfId="0" applyNumberFormat="1" applyFont="1" applyFill="1" applyAlignment="1">
      <alignment vertical="center"/>
    </xf>
    <xf numFmtId="185" fontId="21" fillId="0" borderId="0" xfId="107" applyNumberFormat="1" applyFont="1" applyBorder="1" applyAlignment="1">
      <alignment vertical="center"/>
    </xf>
    <xf numFmtId="3" fontId="18" fillId="0" borderId="24" xfId="0" applyNumberFormat="1" applyFont="1" applyFill="1" applyBorder="1" applyAlignment="1">
      <alignment horizontal="center" vertical="center"/>
    </xf>
    <xf numFmtId="187" fontId="18" fillId="0" borderId="13" xfId="136" quotePrefix="1" applyNumberFormat="1" applyFont="1" applyBorder="1" applyAlignment="1">
      <alignment horizontal="center" vertical="center"/>
    </xf>
    <xf numFmtId="41" fontId="19" fillId="0" borderId="0" xfId="107" applyFont="1" applyBorder="1"/>
    <xf numFmtId="0" fontId="18" fillId="0" borderId="14" xfId="0" applyNumberFormat="1" applyFont="1" applyBorder="1" applyAlignment="1">
      <alignment horizontal="center" vertical="center"/>
    </xf>
    <xf numFmtId="185" fontId="52" fillId="0" borderId="0" xfId="0" applyNumberFormat="1" applyFont="1" applyBorder="1" applyAlignment="1">
      <alignment horizontal="center" vertical="center"/>
    </xf>
    <xf numFmtId="0" fontId="23" fillId="0" borderId="39" xfId="0" applyNumberFormat="1" applyFont="1" applyBorder="1" applyAlignment="1">
      <alignment horizontal="center" vertical="center"/>
    </xf>
    <xf numFmtId="185" fontId="21" fillId="0" borderId="0" xfId="107" applyNumberFormat="1" applyFont="1" applyFill="1" applyBorder="1" applyAlignment="1">
      <alignment horizontal="center" vertical="center"/>
    </xf>
    <xf numFmtId="185" fontId="18" fillId="0" borderId="0" xfId="107" applyNumberFormat="1" applyFont="1" applyBorder="1" applyAlignment="1">
      <alignment horizontal="center" vertical="center"/>
    </xf>
    <xf numFmtId="185" fontId="19" fillId="0" borderId="0" xfId="0" applyNumberFormat="1" applyFont="1" applyBorder="1" applyAlignment="1">
      <alignment horizontal="center" vertical="center"/>
    </xf>
    <xf numFmtId="185" fontId="21" fillId="0" borderId="0" xfId="107" quotePrefix="1" applyNumberFormat="1" applyFont="1" applyFill="1" applyBorder="1" applyAlignment="1">
      <alignment horizontal="center" vertical="center"/>
    </xf>
    <xf numFmtId="185" fontId="18" fillId="0" borderId="0" xfId="107" applyNumberFormat="1" applyFont="1" applyFill="1" applyBorder="1" applyAlignment="1">
      <alignment horizontal="center" vertical="center"/>
    </xf>
    <xf numFmtId="185" fontId="22" fillId="0" borderId="0" xfId="107" applyNumberFormat="1" applyFont="1" applyFill="1" applyBorder="1" applyAlignment="1">
      <alignment vertical="center"/>
    </xf>
    <xf numFmtId="0" fontId="22" fillId="0" borderId="39" xfId="134" quotePrefix="1" applyNumberFormat="1" applyFont="1" applyFill="1" applyBorder="1" applyAlignment="1">
      <alignment horizontal="center" vertical="center"/>
    </xf>
    <xf numFmtId="0" fontId="22" fillId="0" borderId="0" xfId="144" applyFont="1" applyFill="1" applyBorder="1" applyAlignment="1">
      <alignment vertical="center"/>
    </xf>
    <xf numFmtId="3" fontId="18" fillId="0" borderId="37" xfId="0" applyNumberFormat="1" applyFont="1" applyBorder="1" applyAlignment="1">
      <alignment horizontal="center" vertical="center"/>
    </xf>
    <xf numFmtId="3" fontId="18" fillId="0" borderId="15" xfId="0" applyNumberFormat="1" applyFont="1" applyBorder="1" applyAlignment="1">
      <alignment horizontal="center" vertical="center"/>
    </xf>
    <xf numFmtId="3" fontId="18" fillId="0" borderId="23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185" fontId="18" fillId="0" borderId="0" xfId="107" quotePrefix="1" applyNumberFormat="1" applyFont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distributed" shrinkToFit="1"/>
    </xf>
    <xf numFmtId="185" fontId="18" fillId="0" borderId="0" xfId="107" applyNumberFormat="1" applyFont="1" applyFill="1" applyAlignment="1">
      <alignment horizontal="center" vertical="center"/>
    </xf>
    <xf numFmtId="186" fontId="18" fillId="0" borderId="0" xfId="0" applyNumberFormat="1" applyFont="1" applyFill="1" applyBorder="1" applyAlignment="1">
      <alignment horizontal="center" vertical="center"/>
    </xf>
    <xf numFmtId="187" fontId="21" fillId="0" borderId="0" xfId="136" quotePrefix="1" applyNumberFormat="1" applyFont="1" applyFill="1" applyBorder="1" applyAlignment="1">
      <alignment horizontal="center" vertical="center"/>
    </xf>
    <xf numFmtId="0" fontId="21" fillId="0" borderId="0" xfId="144" applyFont="1" applyFill="1" applyBorder="1" applyAlignment="1">
      <alignment vertical="center"/>
    </xf>
    <xf numFmtId="0" fontId="21" fillId="0" borderId="14" xfId="134" quotePrefix="1" applyNumberFormat="1" applyFont="1" applyFill="1" applyBorder="1" applyAlignment="1">
      <alignment horizontal="center" vertical="center"/>
    </xf>
    <xf numFmtId="185" fontId="21" fillId="0" borderId="0" xfId="107" applyNumberFormat="1" applyFont="1" applyFill="1" applyBorder="1" applyAlignment="1">
      <alignment vertical="center"/>
    </xf>
    <xf numFmtId="0" fontId="18" fillId="0" borderId="14" xfId="134" applyNumberFormat="1" applyFont="1" applyBorder="1" applyAlignment="1">
      <alignment horizontal="center" vertical="center"/>
    </xf>
    <xf numFmtId="0" fontId="23" fillId="0" borderId="39" xfId="134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right"/>
    </xf>
    <xf numFmtId="0" fontId="19" fillId="0" borderId="15" xfId="0" applyFont="1" applyBorder="1" applyAlignment="1">
      <alignment horizontal="center" vertical="center"/>
    </xf>
    <xf numFmtId="187" fontId="23" fillId="0" borderId="13" xfId="136" quotePrefix="1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0" fontId="19" fillId="0" borderId="13" xfId="0" applyFont="1" applyFill="1" applyBorder="1"/>
    <xf numFmtId="0" fontId="19" fillId="0" borderId="0" xfId="0" applyFont="1" applyFill="1" applyBorder="1" applyAlignment="1">
      <alignment horizontal="left"/>
    </xf>
    <xf numFmtId="0" fontId="18" fillId="0" borderId="37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3" fontId="18" fillId="0" borderId="20" xfId="0" applyNumberFormat="1" applyFont="1" applyFill="1" applyBorder="1" applyAlignment="1">
      <alignment horizontal="center" vertical="center"/>
    </xf>
    <xf numFmtId="3" fontId="18" fillId="0" borderId="21" xfId="0" applyNumberFormat="1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14" xfId="0" quotePrefix="1" applyFont="1" applyFill="1" applyBorder="1" applyAlignment="1">
      <alignment horizontal="center" vertical="center"/>
    </xf>
    <xf numFmtId="186" fontId="21" fillId="0" borderId="0" xfId="0" applyNumberFormat="1" applyFont="1" applyFill="1" applyBorder="1" applyAlignment="1">
      <alignment horizontal="center" vertical="center"/>
    </xf>
    <xf numFmtId="190" fontId="18" fillId="0" borderId="0" xfId="97" applyNumberFormat="1" applyFont="1" applyFill="1" applyBorder="1" applyAlignment="1">
      <alignment horizontal="center" vertical="center"/>
    </xf>
    <xf numFmtId="0" fontId="23" fillId="0" borderId="14" xfId="0" quotePrefix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left" vertical="center" wrapText="1" indent="1"/>
    </xf>
    <xf numFmtId="9" fontId="25" fillId="0" borderId="0" xfId="0" applyNumberFormat="1" applyFont="1" applyFill="1" applyBorder="1" applyAlignment="1"/>
    <xf numFmtId="0" fontId="25" fillId="0" borderId="0" xfId="0" applyNumberFormat="1" applyFont="1" applyFill="1" applyBorder="1" applyAlignment="1"/>
    <xf numFmtId="0" fontId="22" fillId="0" borderId="14" xfId="0" applyFont="1" applyFill="1" applyBorder="1" applyAlignment="1">
      <alignment horizontal="left" vertical="center" wrapText="1" indent="1"/>
    </xf>
    <xf numFmtId="0" fontId="26" fillId="0" borderId="0" xfId="0" applyNumberFormat="1" applyFont="1" applyFill="1" applyBorder="1" applyAlignment="1"/>
    <xf numFmtId="0" fontId="21" fillId="0" borderId="14" xfId="0" applyFont="1" applyFill="1" applyBorder="1" applyAlignment="1">
      <alignment horizontal="left" vertical="center" wrapText="1" indent="2"/>
    </xf>
    <xf numFmtId="0" fontId="18" fillId="0" borderId="0" xfId="0" applyFont="1" applyFill="1"/>
    <xf numFmtId="3" fontId="18" fillId="0" borderId="0" xfId="0" applyNumberFormat="1" applyFont="1" applyFill="1" applyAlignment="1">
      <alignment vertical="center"/>
    </xf>
    <xf numFmtId="3" fontId="18" fillId="0" borderId="0" xfId="0" applyNumberFormat="1" applyFont="1" applyFill="1" applyBorder="1" applyAlignment="1">
      <alignment horizontal="left" vertical="center"/>
    </xf>
    <xf numFmtId="3" fontId="18" fillId="0" borderId="0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/>
    <xf numFmtId="0" fontId="25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185" fontId="18" fillId="0" borderId="0" xfId="107" quotePrefix="1" applyNumberFormat="1" applyFont="1" applyFill="1" applyBorder="1" applyAlignment="1">
      <alignment horizontal="center" vertical="center"/>
    </xf>
    <xf numFmtId="185" fontId="18" fillId="0" borderId="0" xfId="107" applyNumberFormat="1" applyFont="1" applyFill="1" applyBorder="1" applyAlignment="1" applyProtection="1">
      <alignment horizontal="center" vertical="center"/>
      <protection locked="0"/>
    </xf>
    <xf numFmtId="185" fontId="55" fillId="0" borderId="0" xfId="107" applyNumberFormat="1" applyFont="1" applyFill="1" applyBorder="1" applyAlignment="1">
      <alignment horizontal="center" vertical="center"/>
    </xf>
    <xf numFmtId="185" fontId="56" fillId="0" borderId="0" xfId="107" applyNumberFormat="1" applyFont="1" applyFill="1" applyBorder="1" applyAlignment="1">
      <alignment horizontal="center" vertical="center"/>
    </xf>
    <xf numFmtId="0" fontId="18" fillId="0" borderId="14" xfId="107" quotePrefix="1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85" fontId="18" fillId="0" borderId="0" xfId="136" applyNumberFormat="1" applyFont="1" applyFill="1" applyBorder="1" applyAlignment="1" applyProtection="1">
      <alignment horizontal="center" vertical="center" shrinkToFit="1"/>
      <protection locked="0"/>
    </xf>
    <xf numFmtId="185" fontId="18" fillId="0" borderId="0" xfId="143" applyNumberFormat="1" applyFont="1" applyFill="1" applyBorder="1" applyAlignment="1" applyProtection="1">
      <alignment horizontal="center" vertical="center" shrinkToFit="1"/>
      <protection locked="0"/>
    </xf>
    <xf numFmtId="185" fontId="18" fillId="0" borderId="0" xfId="143" applyNumberFormat="1" applyFont="1" applyFill="1" applyBorder="1" applyAlignment="1" applyProtection="1">
      <alignment horizontal="center" vertical="center"/>
      <protection locked="0"/>
    </xf>
    <xf numFmtId="185" fontId="23" fillId="0" borderId="13" xfId="136" applyNumberFormat="1" applyFont="1" applyFill="1" applyBorder="1" applyAlignment="1" applyProtection="1">
      <alignment horizontal="center" vertical="center" shrinkToFit="1"/>
      <protection locked="0"/>
    </xf>
    <xf numFmtId="185" fontId="23" fillId="0" borderId="13" xfId="143" applyNumberFormat="1" applyFont="1" applyFill="1" applyBorder="1" applyAlignment="1" applyProtection="1">
      <alignment horizontal="center" vertical="center" shrinkToFit="1"/>
      <protection locked="0"/>
    </xf>
    <xf numFmtId="185" fontId="23" fillId="0" borderId="13" xfId="143" applyNumberFormat="1" applyFont="1" applyFill="1" applyBorder="1" applyAlignment="1" applyProtection="1">
      <alignment horizontal="center" vertical="center"/>
      <protection locked="0"/>
    </xf>
    <xf numFmtId="0" fontId="21" fillId="0" borderId="32" xfId="144" applyFont="1" applyBorder="1" applyAlignment="1">
      <alignment horizontal="center" vertical="center" shrinkToFit="1"/>
    </xf>
    <xf numFmtId="0" fontId="18" fillId="0" borderId="33" xfId="144" applyFont="1" applyBorder="1" applyAlignment="1">
      <alignment horizontal="center" vertical="center" shrinkToFit="1"/>
    </xf>
    <xf numFmtId="0" fontId="21" fillId="0" borderId="33" xfId="144" applyFont="1" applyBorder="1" applyAlignment="1">
      <alignment horizontal="center" vertical="center" shrinkToFit="1"/>
    </xf>
    <xf numFmtId="0" fontId="21" fillId="0" borderId="28" xfId="144" applyFont="1" applyBorder="1" applyAlignment="1">
      <alignment horizontal="center" vertical="center" shrinkToFit="1"/>
    </xf>
    <xf numFmtId="185" fontId="18" fillId="0" borderId="0" xfId="107" applyNumberFormat="1" applyFont="1" applyFill="1" applyBorder="1" applyAlignment="1" applyProtection="1">
      <alignment horizontal="center" vertical="center" shrinkToFit="1"/>
    </xf>
    <xf numFmtId="185" fontId="18" fillId="0" borderId="0" xfId="107" applyNumberFormat="1" applyFont="1" applyFill="1" applyBorder="1" applyAlignment="1" applyProtection="1">
      <alignment horizontal="center" vertical="center" shrinkToFit="1"/>
      <protection locked="0"/>
    </xf>
    <xf numFmtId="185" fontId="18" fillId="0" borderId="0" xfId="107" applyNumberFormat="1" applyFont="1" applyFill="1" applyBorder="1" applyAlignment="1" applyProtection="1">
      <alignment vertical="center"/>
      <protection locked="0"/>
    </xf>
    <xf numFmtId="185" fontId="18" fillId="0" borderId="0" xfId="107" applyNumberFormat="1" applyFont="1" applyFill="1" applyBorder="1" applyAlignment="1">
      <alignment horizontal="center" vertical="center" shrinkToFit="1"/>
    </xf>
    <xf numFmtId="185" fontId="55" fillId="0" borderId="0" xfId="107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left"/>
    </xf>
    <xf numFmtId="0" fontId="18" fillId="0" borderId="14" xfId="0" quotePrefix="1" applyNumberFormat="1" applyFont="1" applyFill="1" applyBorder="1" applyAlignment="1">
      <alignment horizontal="center" vertical="center"/>
    </xf>
    <xf numFmtId="186" fontId="18" fillId="0" borderId="0" xfId="136" quotePrefix="1" applyNumberFormat="1" applyFont="1" applyFill="1" applyBorder="1" applyAlignment="1">
      <alignment horizontal="center" vertical="center"/>
    </xf>
    <xf numFmtId="185" fontId="18" fillId="0" borderId="0" xfId="136" quotePrefix="1" applyNumberFormat="1" applyFont="1" applyFill="1" applyBorder="1" applyAlignment="1">
      <alignment horizontal="center" vertical="center"/>
    </xf>
    <xf numFmtId="0" fontId="23" fillId="0" borderId="39" xfId="0" quotePrefix="1" applyNumberFormat="1" applyFont="1" applyFill="1" applyBorder="1" applyAlignment="1">
      <alignment horizontal="center" vertical="center"/>
    </xf>
    <xf numFmtId="185" fontId="23" fillId="0" borderId="13" xfId="136" quotePrefix="1" applyNumberFormat="1" applyFont="1" applyFill="1" applyBorder="1" applyAlignment="1">
      <alignment horizontal="center" vertical="center"/>
    </xf>
    <xf numFmtId="185" fontId="23" fillId="0" borderId="0" xfId="136" quotePrefix="1" applyNumberFormat="1" applyFont="1" applyFill="1" applyBorder="1" applyAlignment="1">
      <alignment horizontal="center" vertical="center"/>
    </xf>
    <xf numFmtId="186" fontId="23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vertical="center"/>
    </xf>
    <xf numFmtId="0" fontId="18" fillId="0" borderId="37" xfId="0" applyFont="1" applyBorder="1" applyAlignment="1">
      <alignment horizontal="center" vertical="center"/>
    </xf>
    <xf numFmtId="0" fontId="53" fillId="0" borderId="39" xfId="108" quotePrefix="1" applyNumberFormat="1" applyFont="1" applyFill="1" applyBorder="1" applyAlignment="1">
      <alignment horizontal="center" vertical="center"/>
    </xf>
    <xf numFmtId="185" fontId="23" fillId="0" borderId="13" xfId="108" applyNumberFormat="1" applyFont="1" applyFill="1" applyBorder="1" applyAlignment="1">
      <alignment horizontal="center" vertical="center"/>
    </xf>
    <xf numFmtId="185" fontId="56" fillId="0" borderId="0" xfId="108" applyNumberFormat="1" applyFont="1" applyFill="1" applyBorder="1" applyAlignment="1">
      <alignment horizontal="center" vertical="center"/>
    </xf>
    <xf numFmtId="186" fontId="22" fillId="0" borderId="0" xfId="138" applyNumberFormat="1" applyFont="1" applyFill="1" applyBorder="1" applyAlignment="1">
      <alignment horizontal="center" vertical="center"/>
    </xf>
    <xf numFmtId="185" fontId="54" fillId="0" borderId="13" xfId="108" quotePrefix="1" applyNumberFormat="1" applyFont="1" applyFill="1" applyBorder="1" applyAlignment="1">
      <alignment horizontal="center" vertical="center"/>
    </xf>
    <xf numFmtId="185" fontId="54" fillId="0" borderId="13" xfId="108" applyNumberFormat="1" applyFont="1" applyFill="1" applyBorder="1" applyAlignment="1" applyProtection="1">
      <alignment vertical="center"/>
      <protection locked="0"/>
    </xf>
    <xf numFmtId="185" fontId="54" fillId="0" borderId="13" xfId="108" applyNumberFormat="1" applyFont="1" applyFill="1" applyBorder="1" applyAlignment="1" applyProtection="1">
      <alignment horizontal="center" vertical="center"/>
      <protection locked="0"/>
    </xf>
    <xf numFmtId="185" fontId="54" fillId="0" borderId="0" xfId="108" applyNumberFormat="1" applyFont="1" applyFill="1" applyBorder="1" applyAlignment="1" applyProtection="1">
      <alignment horizontal="center" vertical="center"/>
      <protection locked="0"/>
    </xf>
    <xf numFmtId="0" fontId="18" fillId="0" borderId="3" xfId="0" applyFont="1" applyBorder="1" applyAlignment="1">
      <alignment horizontal="left" vertical="center"/>
    </xf>
    <xf numFmtId="0" fontId="21" fillId="0" borderId="4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center" vertical="center" shrinkToFit="1"/>
    </xf>
    <xf numFmtId="3" fontId="18" fillId="0" borderId="20" xfId="140" applyNumberFormat="1" applyFont="1" applyBorder="1" applyAlignment="1">
      <alignment horizontal="center" wrapText="1" shrinkToFit="1"/>
    </xf>
    <xf numFmtId="0" fontId="18" fillId="0" borderId="19" xfId="0" applyFont="1" applyBorder="1" applyAlignment="1">
      <alignment horizontal="center" vertical="center" wrapText="1"/>
    </xf>
    <xf numFmtId="185" fontId="57" fillId="0" borderId="0" xfId="108" applyNumberFormat="1" applyFont="1" applyFill="1" applyBorder="1" applyAlignment="1">
      <alignment horizontal="center" vertical="center" shrinkToFit="1"/>
    </xf>
    <xf numFmtId="185" fontId="60" fillId="0" borderId="0" xfId="108" applyNumberFormat="1" applyFont="1" applyFill="1" applyBorder="1" applyAlignment="1">
      <alignment horizontal="center" vertical="center" shrinkToFit="1"/>
    </xf>
    <xf numFmtId="185" fontId="55" fillId="0" borderId="0" xfId="108" applyNumberFormat="1" applyFont="1" applyFill="1" applyBorder="1" applyAlignment="1">
      <alignment horizontal="center" vertical="center"/>
    </xf>
    <xf numFmtId="0" fontId="58" fillId="0" borderId="14" xfId="108" quotePrefix="1" applyNumberFormat="1" applyFont="1" applyFill="1" applyBorder="1" applyAlignment="1">
      <alignment horizontal="center" vertical="center"/>
    </xf>
    <xf numFmtId="185" fontId="18" fillId="0" borderId="0" xfId="108" applyNumberFormat="1" applyFont="1" applyFill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186" fontId="21" fillId="0" borderId="0" xfId="138" applyNumberFormat="1" applyFont="1" applyFill="1" applyBorder="1" applyAlignment="1">
      <alignment horizontal="center" vertical="center"/>
    </xf>
    <xf numFmtId="190" fontId="18" fillId="0" borderId="0" xfId="98" applyNumberFormat="1" applyFont="1" applyFill="1" applyBorder="1" applyAlignment="1">
      <alignment horizontal="center" vertical="center"/>
    </xf>
    <xf numFmtId="185" fontId="59" fillId="0" borderId="0" xfId="108" applyNumberFormat="1" applyFont="1" applyFill="1" applyBorder="1" applyAlignment="1" applyProtection="1">
      <alignment horizontal="center" vertical="center"/>
      <protection locked="0"/>
    </xf>
    <xf numFmtId="185" fontId="59" fillId="0" borderId="0" xfId="108" quotePrefix="1" applyNumberFormat="1" applyFont="1" applyFill="1" applyBorder="1" applyAlignment="1">
      <alignment horizontal="center" vertical="center"/>
    </xf>
    <xf numFmtId="185" fontId="59" fillId="0" borderId="0" xfId="108" applyNumberFormat="1" applyFont="1" applyFill="1" applyBorder="1" applyAlignment="1" applyProtection="1">
      <alignment vertical="center"/>
      <protection locked="0"/>
    </xf>
    <xf numFmtId="185" fontId="21" fillId="0" borderId="17" xfId="107" quotePrefix="1" applyNumberFormat="1" applyFont="1" applyFill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wrapText="1" shrinkToFit="1"/>
    </xf>
    <xf numFmtId="0" fontId="18" fillId="0" borderId="42" xfId="0" applyFont="1" applyBorder="1" applyAlignment="1">
      <alignment horizontal="center" vertical="center" wrapText="1" shrinkToFit="1"/>
    </xf>
    <xf numFmtId="176" fontId="21" fillId="0" borderId="34" xfId="134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/>
    </xf>
    <xf numFmtId="0" fontId="21" fillId="0" borderId="55" xfId="0" applyFont="1" applyBorder="1" applyAlignment="1">
      <alignment horizontal="center" vertical="center" wrapText="1"/>
    </xf>
    <xf numFmtId="176" fontId="21" fillId="0" borderId="42" xfId="134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wrapText="1"/>
    </xf>
    <xf numFmtId="185" fontId="23" fillId="0" borderId="13" xfId="108" applyNumberFormat="1" applyFont="1" applyBorder="1" applyAlignment="1">
      <alignment horizontal="center" vertical="center"/>
    </xf>
    <xf numFmtId="185" fontId="23" fillId="0" borderId="0" xfId="108" applyNumberFormat="1" applyFont="1" applyBorder="1" applyAlignment="1">
      <alignment horizontal="center" vertical="center"/>
    </xf>
    <xf numFmtId="186" fontId="62" fillId="0" borderId="0" xfId="138" applyNumberFormat="1" applyFont="1" applyFill="1" applyBorder="1" applyAlignment="1">
      <alignment horizontal="center" vertical="center"/>
    </xf>
    <xf numFmtId="186" fontId="62" fillId="0" borderId="57" xfId="138" applyNumberFormat="1" applyFont="1" applyFill="1" applyBorder="1" applyAlignment="1">
      <alignment horizontal="center" vertical="center"/>
    </xf>
    <xf numFmtId="186" fontId="62" fillId="0" borderId="58" xfId="138" applyNumberFormat="1" applyFont="1" applyFill="1" applyBorder="1" applyAlignment="1">
      <alignment horizontal="center" vertical="center"/>
    </xf>
    <xf numFmtId="186" fontId="62" fillId="26" borderId="57" xfId="138" applyNumberFormat="1" applyFont="1" applyFill="1" applyBorder="1" applyAlignment="1">
      <alignment horizontal="center" vertical="center"/>
    </xf>
    <xf numFmtId="186" fontId="62" fillId="26" borderId="58" xfId="138" applyNumberFormat="1" applyFont="1" applyFill="1" applyBorder="1" applyAlignment="1">
      <alignment horizontal="center" vertical="center"/>
    </xf>
    <xf numFmtId="186" fontId="21" fillId="0" borderId="13" xfId="138" applyNumberFormat="1" applyFont="1" applyFill="1" applyBorder="1" applyAlignment="1">
      <alignment horizontal="center" vertical="center"/>
    </xf>
    <xf numFmtId="191" fontId="21" fillId="0" borderId="13" xfId="138" applyNumberFormat="1" applyFont="1" applyFill="1" applyBorder="1" applyAlignment="1">
      <alignment horizontal="center" vertical="center"/>
    </xf>
    <xf numFmtId="2" fontId="61" fillId="0" borderId="13" xfId="145" applyNumberFormat="1" applyBorder="1" applyAlignment="1">
      <alignment horizontal="center" vertical="center"/>
    </xf>
    <xf numFmtId="186" fontId="23" fillId="0" borderId="13" xfId="136" quotePrefix="1" applyNumberFormat="1" applyFont="1" applyFill="1" applyBorder="1" applyAlignment="1">
      <alignment horizontal="center" vertical="center"/>
    </xf>
    <xf numFmtId="185" fontId="22" fillId="0" borderId="40" xfId="108" quotePrefix="1" applyNumberFormat="1" applyFont="1" applyFill="1" applyBorder="1" applyAlignment="1">
      <alignment horizontal="center" vertical="center"/>
    </xf>
    <xf numFmtId="185" fontId="23" fillId="0" borderId="13" xfId="108" applyNumberFormat="1" applyFont="1" applyFill="1" applyBorder="1" applyAlignment="1" applyProtection="1">
      <alignment horizontal="center" vertical="center" shrinkToFit="1"/>
      <protection locked="0"/>
    </xf>
    <xf numFmtId="187" fontId="18" fillId="0" borderId="59" xfId="136" quotePrefix="1" applyNumberFormat="1" applyFont="1" applyBorder="1" applyAlignment="1">
      <alignment horizontal="center" vertical="center"/>
    </xf>
    <xf numFmtId="187" fontId="18" fillId="0" borderId="60" xfId="136" quotePrefix="1" applyNumberFormat="1" applyFont="1" applyBorder="1" applyAlignment="1">
      <alignment horizontal="center" vertical="center"/>
    </xf>
    <xf numFmtId="0" fontId="22" fillId="0" borderId="39" xfId="138" applyFont="1" applyFill="1" applyBorder="1" applyAlignment="1">
      <alignment horizontal="left" vertical="center" wrapText="1" indent="1"/>
    </xf>
    <xf numFmtId="191" fontId="62" fillId="0" borderId="13" xfId="138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186" fontId="23" fillId="0" borderId="0" xfId="0" applyNumberFormat="1" applyFont="1" applyFill="1" applyAlignment="1">
      <alignment horizontal="center" vertical="center"/>
    </xf>
    <xf numFmtId="186" fontId="23" fillId="0" borderId="0" xfId="0" applyNumberFormat="1" applyFont="1" applyFill="1" applyAlignment="1">
      <alignment vertical="center"/>
    </xf>
    <xf numFmtId="185" fontId="21" fillId="0" borderId="0" xfId="107" applyNumberFormat="1" applyFont="1" applyFill="1" applyBorder="1" applyAlignment="1" applyProtection="1">
      <alignment horizontal="center" vertical="center"/>
      <protection locked="0"/>
    </xf>
    <xf numFmtId="185" fontId="21" fillId="0" borderId="0" xfId="108" applyNumberFormat="1" applyFont="1" applyFill="1" applyBorder="1" applyAlignment="1" applyProtection="1">
      <alignment horizontal="center" vertical="center"/>
      <protection locked="0"/>
    </xf>
    <xf numFmtId="185" fontId="59" fillId="0" borderId="0" xfId="108" applyNumberFormat="1" applyFont="1" applyFill="1" applyBorder="1" applyAlignment="1">
      <alignment horizontal="center" vertical="center" shrinkToFit="1"/>
    </xf>
    <xf numFmtId="185" fontId="21" fillId="0" borderId="0" xfId="136" applyNumberFormat="1" applyFont="1" applyFill="1" applyBorder="1" applyAlignment="1">
      <alignment horizontal="center" vertical="center"/>
    </xf>
    <xf numFmtId="185" fontId="18" fillId="0" borderId="0" xfId="107" quotePrefix="1" applyNumberFormat="1" applyFont="1" applyFill="1" applyBorder="1" applyAlignment="1">
      <alignment horizontal="center" vertical="center" shrinkToFit="1"/>
    </xf>
    <xf numFmtId="185" fontId="18" fillId="0" borderId="0" xfId="107" applyNumberFormat="1" applyFont="1" applyFill="1" applyBorder="1" applyAlignment="1" applyProtection="1">
      <alignment vertical="center" shrinkToFit="1"/>
      <protection locked="0"/>
    </xf>
    <xf numFmtId="185" fontId="18" fillId="0" borderId="0" xfId="136" applyNumberFormat="1" applyFont="1" applyFill="1" applyBorder="1" applyAlignment="1">
      <alignment horizontal="center" vertical="center"/>
    </xf>
    <xf numFmtId="185" fontId="18" fillId="0" borderId="0" xfId="108" applyNumberFormat="1" applyFont="1" applyFill="1" applyBorder="1" applyAlignment="1" applyProtection="1">
      <alignment horizontal="center" vertical="center"/>
      <protection locked="0"/>
    </xf>
    <xf numFmtId="185" fontId="59" fillId="0" borderId="0" xfId="108" applyNumberFormat="1" applyFont="1" applyFill="1" applyBorder="1" applyAlignment="1" applyProtection="1">
      <alignment horizontal="center" vertical="center" shrinkToFit="1"/>
      <protection locked="0"/>
    </xf>
    <xf numFmtId="185" fontId="59" fillId="0" borderId="0" xfId="108" quotePrefix="1" applyNumberFormat="1" applyFont="1" applyFill="1" applyBorder="1" applyAlignment="1">
      <alignment horizontal="center" vertical="center" shrinkToFit="1"/>
    </xf>
    <xf numFmtId="185" fontId="59" fillId="0" borderId="0" xfId="108" applyNumberFormat="1" applyFont="1" applyFill="1" applyBorder="1" applyAlignment="1" applyProtection="1">
      <alignment vertical="center" shrinkToFit="1"/>
      <protection locked="0"/>
    </xf>
    <xf numFmtId="185" fontId="23" fillId="0" borderId="40" xfId="108" quotePrefix="1" applyNumberFormat="1" applyFont="1" applyFill="1" applyBorder="1" applyAlignment="1">
      <alignment horizontal="center" vertical="center" shrinkToFit="1"/>
    </xf>
    <xf numFmtId="185" fontId="23" fillId="0" borderId="13" xfId="108" applyNumberFormat="1" applyFont="1" applyFill="1" applyBorder="1" applyAlignment="1">
      <alignment horizontal="center" vertical="center" shrinkToFit="1"/>
    </xf>
    <xf numFmtId="185" fontId="54" fillId="0" borderId="13" xfId="108" applyNumberFormat="1" applyFont="1" applyFill="1" applyBorder="1" applyAlignment="1" applyProtection="1">
      <alignment horizontal="center" vertical="center" shrinkToFit="1"/>
      <protection locked="0"/>
    </xf>
    <xf numFmtId="185" fontId="54" fillId="0" borderId="13" xfId="108" applyNumberFormat="1" applyFont="1" applyFill="1" applyBorder="1" applyAlignment="1">
      <alignment horizontal="center" vertical="center" shrinkToFit="1"/>
    </xf>
    <xf numFmtId="185" fontId="54" fillId="0" borderId="13" xfId="108" quotePrefix="1" applyNumberFormat="1" applyFont="1" applyFill="1" applyBorder="1" applyAlignment="1">
      <alignment horizontal="center" vertical="center" shrinkToFit="1"/>
    </xf>
    <xf numFmtId="185" fontId="22" fillId="0" borderId="13" xfId="108" applyNumberFormat="1" applyFont="1" applyFill="1" applyBorder="1" applyAlignment="1" applyProtection="1">
      <alignment horizontal="center" vertical="center" shrinkToFit="1"/>
      <protection locked="0"/>
    </xf>
    <xf numFmtId="185" fontId="54" fillId="0" borderId="0" xfId="108" applyNumberFormat="1" applyFont="1" applyFill="1" applyBorder="1" applyAlignment="1" applyProtection="1">
      <alignment horizontal="center" vertical="center" shrinkToFit="1"/>
      <protection locked="0"/>
    </xf>
    <xf numFmtId="185" fontId="23" fillId="0" borderId="13" xfId="136" applyNumberFormat="1" applyFont="1" applyFill="1" applyBorder="1" applyAlignment="1">
      <alignment horizontal="center" vertical="center" shrinkToFit="1"/>
    </xf>
    <xf numFmtId="185" fontId="21" fillId="0" borderId="13" xfId="107" applyNumberFormat="1" applyFont="1" applyFill="1" applyBorder="1" applyAlignment="1">
      <alignment horizontal="center" vertical="center"/>
    </xf>
    <xf numFmtId="187" fontId="21" fillId="0" borderId="13" xfId="136" quotePrefix="1" applyNumberFormat="1" applyFont="1" applyFill="1" applyBorder="1" applyAlignment="1">
      <alignment horizontal="center" vertical="center"/>
    </xf>
    <xf numFmtId="185" fontId="18" fillId="0" borderId="0" xfId="108" applyNumberFormat="1" applyFont="1" applyBorder="1" applyAlignment="1">
      <alignment horizontal="center" vertical="center"/>
    </xf>
    <xf numFmtId="185" fontId="18" fillId="0" borderId="59" xfId="108" quotePrefix="1" applyNumberFormat="1" applyFont="1" applyFill="1" applyBorder="1" applyAlignment="1">
      <alignment horizontal="center" vertical="center" shrinkToFit="1"/>
    </xf>
    <xf numFmtId="185" fontId="18" fillId="0" borderId="0" xfId="108" applyNumberFormat="1" applyFont="1" applyFill="1" applyBorder="1" applyAlignment="1" applyProtection="1">
      <alignment horizontal="center" vertical="center" shrinkToFit="1"/>
      <protection locked="0"/>
    </xf>
    <xf numFmtId="185" fontId="18" fillId="0" borderId="0" xfId="108" applyNumberFormat="1" applyFont="1" applyFill="1" applyBorder="1" applyAlignment="1">
      <alignment horizontal="center" vertical="center" shrinkToFit="1"/>
    </xf>
    <xf numFmtId="185" fontId="21" fillId="0" borderId="0" xfId="108" applyNumberFormat="1" applyFont="1" applyFill="1" applyBorder="1" applyAlignment="1" applyProtection="1">
      <alignment horizontal="center" vertical="center" shrinkToFit="1"/>
      <protection locked="0"/>
    </xf>
    <xf numFmtId="185" fontId="18" fillId="0" borderId="0" xfId="136" applyNumberFormat="1" applyFont="1" applyFill="1" applyBorder="1" applyAlignment="1">
      <alignment horizontal="center" vertical="center" shrinkToFit="1"/>
    </xf>
    <xf numFmtId="2" fontId="61" fillId="0" borderId="0" xfId="145" applyNumberFormat="1" applyFont="1" applyAlignment="1">
      <alignment horizontal="center" vertical="center"/>
    </xf>
    <xf numFmtId="185" fontId="21" fillId="0" borderId="59" xfId="108" quotePrefix="1" applyNumberFormat="1" applyFont="1" applyFill="1" applyBorder="1" applyAlignment="1">
      <alignment horizontal="center" vertical="center"/>
    </xf>
    <xf numFmtId="0" fontId="21" fillId="0" borderId="14" xfId="107" quotePrefix="1" applyNumberFormat="1" applyFont="1" applyFill="1" applyBorder="1" applyAlignment="1">
      <alignment horizontal="center" vertical="center"/>
    </xf>
    <xf numFmtId="0" fontId="23" fillId="0" borderId="39" xfId="107" quotePrefix="1" applyNumberFormat="1" applyFont="1" applyFill="1" applyBorder="1" applyAlignment="1">
      <alignment horizontal="center" vertical="center"/>
    </xf>
    <xf numFmtId="185" fontId="18" fillId="0" borderId="13" xfId="108" applyNumberFormat="1" applyFont="1" applyFill="1" applyBorder="1" applyAlignment="1">
      <alignment horizontal="center" vertical="center"/>
    </xf>
    <xf numFmtId="187" fontId="23" fillId="0" borderId="13" xfId="136" applyNumberFormat="1" applyFont="1" applyBorder="1" applyAlignment="1">
      <alignment horizontal="center" vertical="center"/>
    </xf>
    <xf numFmtId="193" fontId="63" fillId="0" borderId="0" xfId="145" applyNumberFormat="1" applyFont="1" applyAlignment="1">
      <alignment horizontal="center" vertical="center"/>
    </xf>
    <xf numFmtId="194" fontId="62" fillId="0" borderId="0" xfId="138" applyNumberFormat="1" applyFont="1" applyFill="1" applyBorder="1" applyAlignment="1">
      <alignment horizontal="center" vertical="center"/>
    </xf>
    <xf numFmtId="194" fontId="21" fillId="0" borderId="0" xfId="138" applyNumberFormat="1" applyFont="1" applyFill="1" applyBorder="1" applyAlignment="1">
      <alignment horizontal="center" vertical="center"/>
    </xf>
    <xf numFmtId="193" fontId="61" fillId="0" borderId="0" xfId="145" applyNumberFormat="1" applyAlignment="1">
      <alignment horizontal="center" vertical="center"/>
    </xf>
    <xf numFmtId="186" fontId="18" fillId="0" borderId="59" xfId="0" applyNumberFormat="1" applyFont="1" applyFill="1" applyBorder="1" applyAlignment="1">
      <alignment horizontal="center" vertical="center"/>
    </xf>
    <xf numFmtId="0" fontId="18" fillId="0" borderId="61" xfId="0" applyFont="1" applyFill="1" applyBorder="1" applyAlignment="1">
      <alignment horizontal="center" vertical="distributed" shrinkToFit="1"/>
    </xf>
    <xf numFmtId="0" fontId="18" fillId="0" borderId="62" xfId="0" applyFont="1" applyFill="1" applyBorder="1" applyAlignment="1">
      <alignment horizontal="center" vertical="distributed" shrinkToFit="1"/>
    </xf>
    <xf numFmtId="0" fontId="18" fillId="0" borderId="0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center" vertical="center"/>
    </xf>
    <xf numFmtId="176" fontId="21" fillId="0" borderId="50" xfId="134" applyFont="1" applyBorder="1" applyAlignment="1">
      <alignment horizontal="center" vertical="center"/>
    </xf>
    <xf numFmtId="176" fontId="21" fillId="0" borderId="53" xfId="134" applyFont="1" applyBorder="1" applyAlignment="1">
      <alignment horizontal="center" vertical="center"/>
    </xf>
    <xf numFmtId="176" fontId="21" fillId="0" borderId="56" xfId="134" applyFont="1" applyBorder="1" applyAlignment="1">
      <alignment horizontal="center" vertical="center"/>
    </xf>
    <xf numFmtId="176" fontId="21" fillId="0" borderId="16" xfId="134" applyFont="1" applyBorder="1" applyAlignment="1">
      <alignment horizontal="center" vertical="center"/>
    </xf>
    <xf numFmtId="176" fontId="21" fillId="0" borderId="27" xfId="134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16" fillId="0" borderId="0" xfId="144" applyFont="1" applyAlignment="1">
      <alignment horizontal="center" vertical="center"/>
    </xf>
    <xf numFmtId="0" fontId="16" fillId="0" borderId="0" xfId="144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3" fontId="16" fillId="0" borderId="0" xfId="0" applyNumberFormat="1" applyFont="1" applyFill="1" applyAlignment="1">
      <alignment horizontal="center" vertical="center"/>
    </xf>
    <xf numFmtId="3" fontId="18" fillId="0" borderId="15" xfId="0" applyNumberFormat="1" applyFont="1" applyBorder="1" applyAlignment="1">
      <alignment horizontal="center" vertical="center"/>
    </xf>
    <xf numFmtId="3" fontId="18" fillId="0" borderId="23" xfId="0" applyNumberFormat="1" applyFont="1" applyBorder="1" applyAlignment="1">
      <alignment horizontal="center" vertical="center"/>
    </xf>
    <xf numFmtId="3" fontId="18" fillId="0" borderId="19" xfId="0" applyNumberFormat="1" applyFont="1" applyBorder="1" applyAlignment="1">
      <alignment horizontal="center" vertical="center"/>
    </xf>
    <xf numFmtId="3" fontId="18" fillId="0" borderId="21" xfId="0" applyNumberFormat="1" applyFont="1" applyBorder="1" applyAlignment="1">
      <alignment horizontal="center" vertical="center"/>
    </xf>
    <xf numFmtId="176" fontId="18" fillId="0" borderId="37" xfId="0" applyNumberFormat="1" applyFont="1" applyBorder="1" applyAlignment="1">
      <alignment horizontal="center" vertical="center"/>
    </xf>
    <xf numFmtId="176" fontId="18" fillId="0" borderId="15" xfId="0" applyNumberFormat="1" applyFont="1" applyBorder="1" applyAlignment="1">
      <alignment horizontal="center" vertical="center"/>
    </xf>
    <xf numFmtId="176" fontId="18" fillId="0" borderId="22" xfId="0" applyNumberFormat="1" applyFont="1" applyBorder="1" applyAlignment="1">
      <alignment horizontal="center" vertical="center"/>
    </xf>
    <xf numFmtId="176" fontId="18" fillId="0" borderId="19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 wrapText="1"/>
    </xf>
    <xf numFmtId="3" fontId="18" fillId="0" borderId="37" xfId="0" applyNumberFormat="1" applyFont="1" applyBorder="1" applyAlignment="1">
      <alignment horizontal="center" vertical="center"/>
    </xf>
    <xf numFmtId="3" fontId="18" fillId="0" borderId="22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distributed" wrapText="1"/>
    </xf>
    <xf numFmtId="3" fontId="16" fillId="0" borderId="0" xfId="0" applyNumberFormat="1" applyFont="1" applyAlignment="1">
      <alignment horizontal="center" vertical="distributed"/>
    </xf>
  </cellXfs>
  <cellStyles count="149">
    <cellStyle name="??&amp;O?&amp;H?_x0008_??_x0007__x0001__x0001_" xfId="1"/>
    <cellStyle name="??_?.????" xfId="2"/>
    <cellStyle name="20% - 강조색1 2" xfId="3"/>
    <cellStyle name="20% - 강조색1 3" xfId="4"/>
    <cellStyle name="20% - 강조색2 2" xfId="5"/>
    <cellStyle name="20% - 강조색2 3" xfId="6"/>
    <cellStyle name="20% - 강조색3 2" xfId="7"/>
    <cellStyle name="20% - 강조색3 3" xfId="8"/>
    <cellStyle name="20% - 강조색4 2" xfId="9"/>
    <cellStyle name="20% - 강조색4 3" xfId="10"/>
    <cellStyle name="20% - 강조색5 2" xfId="11"/>
    <cellStyle name="20% - 강조색5 3" xfId="12"/>
    <cellStyle name="20% - 강조색6 2" xfId="13"/>
    <cellStyle name="20% - 강조색6 3" xfId="14"/>
    <cellStyle name="40% - 강조색1 2" xfId="15"/>
    <cellStyle name="40% - 강조색1 3" xfId="16"/>
    <cellStyle name="40% - 강조색2 2" xfId="17"/>
    <cellStyle name="40% - 강조색2 3" xfId="18"/>
    <cellStyle name="40% - 강조색3 2" xfId="19"/>
    <cellStyle name="40% - 강조색3 3" xfId="20"/>
    <cellStyle name="40% - 강조색4 2" xfId="21"/>
    <cellStyle name="40% - 강조색4 3" xfId="22"/>
    <cellStyle name="40% - 강조색5 2" xfId="23"/>
    <cellStyle name="40% - 강조색5 3" xfId="24"/>
    <cellStyle name="40% - 강조색6 2" xfId="25"/>
    <cellStyle name="40% - 강조색6 3" xfId="26"/>
    <cellStyle name="60% - 강조색1 2" xfId="27"/>
    <cellStyle name="60% - 강조색1 3" xfId="28"/>
    <cellStyle name="60% - 강조색2 2" xfId="29"/>
    <cellStyle name="60% - 강조색2 3" xfId="30"/>
    <cellStyle name="60% - 강조색3 2" xfId="31"/>
    <cellStyle name="60% - 강조색3 3" xfId="32"/>
    <cellStyle name="60% - 강조색4 2" xfId="33"/>
    <cellStyle name="60% - 강조색4 3" xfId="34"/>
    <cellStyle name="60% - 강조색5 2" xfId="35"/>
    <cellStyle name="60% - 강조색5 3" xfId="36"/>
    <cellStyle name="60% - 강조색6 2" xfId="37"/>
    <cellStyle name="60% - 강조색6 3" xfId="38"/>
    <cellStyle name="Calc Currency (0)" xfId="39"/>
    <cellStyle name="category" xfId="40"/>
    <cellStyle name="Comma [0]_ARN (2)" xfId="41"/>
    <cellStyle name="comma zerodec" xfId="42"/>
    <cellStyle name="Comma_Capex" xfId="43"/>
    <cellStyle name="Copied" xfId="44"/>
    <cellStyle name="Currency [0]_CCOCPX" xfId="45"/>
    <cellStyle name="Currency_CCOCPX" xfId="46"/>
    <cellStyle name="Currency1" xfId="47"/>
    <cellStyle name="Dezimal [0]_laroux" xfId="48"/>
    <cellStyle name="Dezimal_laroux" xfId="49"/>
    <cellStyle name="Dollar (zero dec)" xfId="50"/>
    <cellStyle name="Entered" xfId="51"/>
    <cellStyle name="Grey" xfId="52"/>
    <cellStyle name="Header1" xfId="53"/>
    <cellStyle name="Header2" xfId="54"/>
    <cellStyle name="Input [yellow]" xfId="55"/>
    <cellStyle name="Milliers [0]_Arabian Spec" xfId="56"/>
    <cellStyle name="Milliers_Arabian Spec" xfId="57"/>
    <cellStyle name="Mon?aire [0]_Arabian Spec" xfId="58"/>
    <cellStyle name="Mon?aire_Arabian Spec" xfId="59"/>
    <cellStyle name="Normal - Style1" xfId="60"/>
    <cellStyle name="Normal - Style1 2" xfId="61"/>
    <cellStyle name="Normal - Style1 3" xfId="62"/>
    <cellStyle name="Normal_#10-Headcount" xfId="63"/>
    <cellStyle name="Percent [2]" xfId="64"/>
    <cellStyle name="Standard_laroux" xfId="65"/>
    <cellStyle name="W?rung [0]_laroux" xfId="66"/>
    <cellStyle name="W?rung_laroux" xfId="67"/>
    <cellStyle name="강조색1 2" xfId="68"/>
    <cellStyle name="강조색1 3" xfId="69"/>
    <cellStyle name="강조색2 2" xfId="70"/>
    <cellStyle name="강조색2 3" xfId="71"/>
    <cellStyle name="강조색3 2" xfId="72"/>
    <cellStyle name="강조색3 3" xfId="73"/>
    <cellStyle name="강조색4 2" xfId="74"/>
    <cellStyle name="강조색4 3" xfId="75"/>
    <cellStyle name="강조색5 2" xfId="76"/>
    <cellStyle name="강조색5 3" xfId="77"/>
    <cellStyle name="강조색6 2" xfId="78"/>
    <cellStyle name="강조색6 3" xfId="79"/>
    <cellStyle name="경고문 2" xfId="80"/>
    <cellStyle name="경고문 3" xfId="81"/>
    <cellStyle name="계산 2" xfId="82"/>
    <cellStyle name="계산 3" xfId="83"/>
    <cellStyle name="고정소숫점" xfId="84"/>
    <cellStyle name="고정출력1" xfId="85"/>
    <cellStyle name="고정출력2" xfId="86"/>
    <cellStyle name="나쁨 2" xfId="87"/>
    <cellStyle name="나쁨 3" xfId="88"/>
    <cellStyle name="날짜" xfId="89"/>
    <cellStyle name="달러" xfId="90"/>
    <cellStyle name="똿뗦먛귟 [0.00]_NT Server " xfId="91"/>
    <cellStyle name="똿뗦먛귟_NT Server " xfId="92"/>
    <cellStyle name="메모 2" xfId="93"/>
    <cellStyle name="메모 3" xfId="94"/>
    <cellStyle name="믅됞 [0.00]_NT Server " xfId="95"/>
    <cellStyle name="믅됞_NT Server " xfId="96"/>
    <cellStyle name="바탕글" xfId="145"/>
    <cellStyle name="백분율 2" xfId="97"/>
    <cellStyle name="백분율 2 4" xfId="98"/>
    <cellStyle name="백분율 3" xfId="147"/>
    <cellStyle name="보통 2" xfId="99"/>
    <cellStyle name="보통 3" xfId="100"/>
    <cellStyle name="뷭?_빟랹둴봃섟 " xfId="101"/>
    <cellStyle name="설명 텍스트 2" xfId="102"/>
    <cellStyle name="설명 텍스트 3" xfId="103"/>
    <cellStyle name="셀 확인 2" xfId="104"/>
    <cellStyle name="셀 확인 3" xfId="105"/>
    <cellStyle name="숫자(R)" xfId="106"/>
    <cellStyle name="쉼표 [0] 10 2" xfId="148"/>
    <cellStyle name="쉼표 [0] 2" xfId="107"/>
    <cellStyle name="쉼표 [0] 2 10 2" xfId="108"/>
    <cellStyle name="쉼표 [0] 3 2" xfId="109"/>
    <cellStyle name="쉼표 [0] 4 2" xfId="110"/>
    <cellStyle name="쉼표 [0] 8" xfId="146"/>
    <cellStyle name="연결된 셀 2" xfId="111"/>
    <cellStyle name="연결된 셀 3" xfId="112"/>
    <cellStyle name="요약 2" xfId="113"/>
    <cellStyle name="요약 3" xfId="114"/>
    <cellStyle name="입력 2" xfId="115"/>
    <cellStyle name="입력 3" xfId="116"/>
    <cellStyle name="자리수" xfId="117"/>
    <cellStyle name="자리수0" xfId="118"/>
    <cellStyle name="제목 1 2" xfId="119"/>
    <cellStyle name="제목 1 3" xfId="120"/>
    <cellStyle name="제목 2 2" xfId="121"/>
    <cellStyle name="제목 2 3" xfId="122"/>
    <cellStyle name="제목 3 2" xfId="123"/>
    <cellStyle name="제목 3 3" xfId="124"/>
    <cellStyle name="제목 4 2" xfId="125"/>
    <cellStyle name="제목 4 3" xfId="126"/>
    <cellStyle name="제목 5" xfId="127"/>
    <cellStyle name="제목 6" xfId="128"/>
    <cellStyle name="좋음 2" xfId="129"/>
    <cellStyle name="좋음 3" xfId="130"/>
    <cellStyle name="출력 2" xfId="131"/>
    <cellStyle name="출력 3" xfId="132"/>
    <cellStyle name="콤마 [0]_(월초P)" xfId="133"/>
    <cellStyle name="콤마 [0]_2. 행정구역" xfId="134"/>
    <cellStyle name="콤마_(type)총괄" xfId="135"/>
    <cellStyle name="콤마_2. 행정구역" xfId="136"/>
    <cellStyle name="통화 [0] 2" xfId="137"/>
    <cellStyle name="표준" xfId="0" builtinId="0"/>
    <cellStyle name="표준 12" xfId="138"/>
    <cellStyle name="표준 2" xfId="139"/>
    <cellStyle name="표준 2 2" xfId="140"/>
    <cellStyle name="표준 2 3" xfId="141"/>
    <cellStyle name="표준 4" xfId="142"/>
    <cellStyle name="표준 4 2" xfId="143"/>
    <cellStyle name="표준_Book1" xfId="1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4.bin"/><Relationship Id="rId13" Type="http://schemas.openxmlformats.org/officeDocument/2006/relationships/printerSettings" Target="../printerSettings/printerSettings129.bin"/><Relationship Id="rId3" Type="http://schemas.openxmlformats.org/officeDocument/2006/relationships/printerSettings" Target="../printerSettings/printerSettings119.bin"/><Relationship Id="rId7" Type="http://schemas.openxmlformats.org/officeDocument/2006/relationships/printerSettings" Target="../printerSettings/printerSettings123.bin"/><Relationship Id="rId12" Type="http://schemas.openxmlformats.org/officeDocument/2006/relationships/printerSettings" Target="../printerSettings/printerSettings128.bin"/><Relationship Id="rId2" Type="http://schemas.openxmlformats.org/officeDocument/2006/relationships/printerSettings" Target="../printerSettings/printerSettings118.bin"/><Relationship Id="rId1" Type="http://schemas.openxmlformats.org/officeDocument/2006/relationships/printerSettings" Target="../printerSettings/printerSettings117.bin"/><Relationship Id="rId6" Type="http://schemas.openxmlformats.org/officeDocument/2006/relationships/printerSettings" Target="../printerSettings/printerSettings122.bin"/><Relationship Id="rId11" Type="http://schemas.openxmlformats.org/officeDocument/2006/relationships/printerSettings" Target="../printerSettings/printerSettings127.bin"/><Relationship Id="rId5" Type="http://schemas.openxmlformats.org/officeDocument/2006/relationships/printerSettings" Target="../printerSettings/printerSettings121.bin"/><Relationship Id="rId10" Type="http://schemas.openxmlformats.org/officeDocument/2006/relationships/printerSettings" Target="../printerSettings/printerSettings126.bin"/><Relationship Id="rId4" Type="http://schemas.openxmlformats.org/officeDocument/2006/relationships/printerSettings" Target="../printerSettings/printerSettings120.bin"/><Relationship Id="rId9" Type="http://schemas.openxmlformats.org/officeDocument/2006/relationships/printerSettings" Target="../printerSettings/printerSettings125.bin"/><Relationship Id="rId14" Type="http://schemas.openxmlformats.org/officeDocument/2006/relationships/printerSettings" Target="../printerSettings/printerSettings13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13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12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0.bin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Relationship Id="rId14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7.bin"/><Relationship Id="rId13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12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1.bin"/><Relationship Id="rId16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11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4.bin"/><Relationship Id="rId15" Type="http://schemas.openxmlformats.org/officeDocument/2006/relationships/printerSettings" Target="../printerSettings/printerSettings44.bin"/><Relationship Id="rId10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3.bin"/><Relationship Id="rId9" Type="http://schemas.openxmlformats.org/officeDocument/2006/relationships/printerSettings" Target="../printerSettings/printerSettings38.bin"/><Relationship Id="rId14" Type="http://schemas.openxmlformats.org/officeDocument/2006/relationships/printerSettings" Target="../printerSettings/printerSettings4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13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12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1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0.bin"/><Relationship Id="rId10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Relationship Id="rId14" Type="http://schemas.openxmlformats.org/officeDocument/2006/relationships/printerSettings" Target="../printerSettings/printerSettings5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7.bin"/><Relationship Id="rId13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2.bin"/><Relationship Id="rId7" Type="http://schemas.openxmlformats.org/officeDocument/2006/relationships/printerSettings" Target="../printerSettings/printerSettings66.bin"/><Relationship Id="rId12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1.bin"/><Relationship Id="rId1" Type="http://schemas.openxmlformats.org/officeDocument/2006/relationships/printerSettings" Target="../printerSettings/printerSettings60.bin"/><Relationship Id="rId6" Type="http://schemas.openxmlformats.org/officeDocument/2006/relationships/printerSettings" Target="../printerSettings/printerSettings65.bin"/><Relationship Id="rId11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4.bin"/><Relationship Id="rId10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3.bin"/><Relationship Id="rId9" Type="http://schemas.openxmlformats.org/officeDocument/2006/relationships/printerSettings" Target="../printerSettings/printerSettings68.bin"/><Relationship Id="rId14" Type="http://schemas.openxmlformats.org/officeDocument/2006/relationships/printerSettings" Target="../printerSettings/printerSettings7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1.bin"/><Relationship Id="rId13" Type="http://schemas.openxmlformats.org/officeDocument/2006/relationships/printerSettings" Target="../printerSettings/printerSettings86.bin"/><Relationship Id="rId3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80.bin"/><Relationship Id="rId12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6" Type="http://schemas.openxmlformats.org/officeDocument/2006/relationships/printerSettings" Target="../printerSettings/printerSettings79.bin"/><Relationship Id="rId11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78.bin"/><Relationship Id="rId10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77.bin"/><Relationship Id="rId9" Type="http://schemas.openxmlformats.org/officeDocument/2006/relationships/printerSettings" Target="../printerSettings/printerSettings82.bin"/><Relationship Id="rId14" Type="http://schemas.openxmlformats.org/officeDocument/2006/relationships/printerSettings" Target="../printerSettings/printerSettings8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13" Type="http://schemas.openxmlformats.org/officeDocument/2006/relationships/printerSettings" Target="../printerSettings/printerSettings101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12" Type="http://schemas.openxmlformats.org/officeDocument/2006/relationships/printerSettings" Target="../printerSettings/printerSettings100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Relationship Id="rId14" Type="http://schemas.openxmlformats.org/officeDocument/2006/relationships/printerSettings" Target="../printerSettings/printerSettings10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0.bin"/><Relationship Id="rId13" Type="http://schemas.openxmlformats.org/officeDocument/2006/relationships/printerSettings" Target="../printerSettings/printerSettings115.bin"/><Relationship Id="rId3" Type="http://schemas.openxmlformats.org/officeDocument/2006/relationships/printerSettings" Target="../printerSettings/printerSettings105.bin"/><Relationship Id="rId7" Type="http://schemas.openxmlformats.org/officeDocument/2006/relationships/printerSettings" Target="../printerSettings/printerSettings109.bin"/><Relationship Id="rId12" Type="http://schemas.openxmlformats.org/officeDocument/2006/relationships/printerSettings" Target="../printerSettings/printerSettings114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6" Type="http://schemas.openxmlformats.org/officeDocument/2006/relationships/printerSettings" Target="../printerSettings/printerSettings108.bin"/><Relationship Id="rId11" Type="http://schemas.openxmlformats.org/officeDocument/2006/relationships/printerSettings" Target="../printerSettings/printerSettings113.bin"/><Relationship Id="rId5" Type="http://schemas.openxmlformats.org/officeDocument/2006/relationships/printerSettings" Target="../printerSettings/printerSettings107.bin"/><Relationship Id="rId10" Type="http://schemas.openxmlformats.org/officeDocument/2006/relationships/printerSettings" Target="../printerSettings/printerSettings112.bin"/><Relationship Id="rId4" Type="http://schemas.openxmlformats.org/officeDocument/2006/relationships/printerSettings" Target="../printerSettings/printerSettings106.bin"/><Relationship Id="rId9" Type="http://schemas.openxmlformats.org/officeDocument/2006/relationships/printerSettings" Target="../printerSettings/printerSettings111.bin"/><Relationship Id="rId14" Type="http://schemas.openxmlformats.org/officeDocument/2006/relationships/printerSettings" Target="../printerSettings/printerSettings1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4" workbookViewId="0"/>
  </sheetViews>
  <sheetFormatPr defaultRowHeight="13.5"/>
  <sheetData/>
  <customSheetViews>
    <customSheetView guid="{13B74618-508C-45C7-8B93-9F3D25693DCF}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A0A92A4A-390C-492C-9526-805C062C8FFE}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466B4060-2405-11D8-9C7D-00E07D8B2C4C}" showPageBreaks="1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2141CAA4-2013-490D-8BB3-1D06CCBFA790}" showPageBreaks="1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52BD03A3-420C-11D9-A80D-00E098994FA3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53751A64-2667-11D8-A0D3-009008A182C2}" showPageBreaks="1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77CD826C-0566-4FF5-8DC0-6BA189584761}" state="veryHidden" showRuler="0">
      <pageMargins left="0.75" right="0.75" top="1" bottom="1" header="0.5" footer="0.5"/>
      <headerFooter alignWithMargins="0"/>
    </customSheetView>
    <customSheetView guid="{3CB55DA2-420C-11D9-9060-00E07D8C8F95}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8ED97962-420F-11D9-9C7C-009008A0B73D}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7C49E321-420F-11D9-8667-444553540000}" state="veryHidden" showRuler="0">
      <pageMargins left="0.75" right="0.75" top="1" bottom="1" header="0.5" footer="0.5"/>
      <pageSetup paperSize="9" orientation="portrait" r:id="rId9"/>
      <headerFooter alignWithMargins="0"/>
    </customSheetView>
    <customSheetView guid="{724E0A41-420F-11D9-BC3A-444553540000}" showPageBreaks="1" state="veryHidden" showRuler="0">
      <pageMargins left="0.75" right="0.75" top="1" bottom="1" header="0.5" footer="0.5"/>
      <pageSetup paperSize="9" orientation="portrait" r:id="rId10"/>
      <headerFooter alignWithMargins="0"/>
    </customSheetView>
    <customSheetView guid="{FD9EB1CB-48FA-11D9-B3E6-0000B4A88D03}" state="veryHidden" showRuler="0">
      <pageMargins left="0.75" right="0.75" top="1" bottom="1" header="0.5" footer="0.5"/>
      <pageSetup paperSize="9" orientation="portrait" r:id="rId11"/>
      <headerFooter alignWithMargins="0"/>
    </customSheetView>
    <customSheetView guid="{05137CB3-D218-4479-AA26-9B7CAC36BE40}" showPageBreaks="1" state="veryHidden" showRuler="0">
      <pageMargins left="0.75" right="0.75" top="1" bottom="1" header="0.5" footer="0.5"/>
      <pageSetup paperSize="9" orientation="portrait" r:id="rId12"/>
      <headerFooter alignWithMargins="0"/>
    </customSheetView>
    <customSheetView guid="{FAC1212C-81F4-4F17-96DA-8CE9075A4F10}" state="veryHidden" showRuler="0">
      <pageMargins left="0.75" right="0.75" top="1" bottom="1" header="0.5" footer="0.5"/>
      <pageSetup paperSize="9" orientation="portrait" r:id="rId13"/>
      <headerFooter alignWithMargins="0"/>
    </customSheetView>
    <customSheetView guid="{0670F341-3894-4F8E-849D-EDA05F19F008}" state="veryHidden" showRuler="0">
      <pageMargins left="0.75" right="0.75" top="1" bottom="1" header="0.5" footer="0.5"/>
      <pageSetup paperSize="9" orientation="portrait" r:id="rId14"/>
      <headerFooter alignWithMargins="0"/>
    </customSheetView>
  </customSheetViews>
  <phoneticPr fontId="13" type="noConversion"/>
  <pageMargins left="0.75" right="0.75" top="1" bottom="1" header="0.5" footer="0.5"/>
  <pageSetup paperSize="9" orientation="portrait" r:id="rId1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W26"/>
  <sheetViews>
    <sheetView zoomScale="90" zoomScaleNormal="90" zoomScaleSheetLayoutView="100" workbookViewId="0">
      <selection sqref="A1:F1"/>
    </sheetView>
  </sheetViews>
  <sheetFormatPr defaultRowHeight="13.5"/>
  <cols>
    <col min="1" max="1" width="14.5546875" style="32" customWidth="1"/>
    <col min="2" max="6" width="14" style="36" customWidth="1"/>
    <col min="7" max="7" width="2.77734375" style="37" customWidth="1"/>
    <col min="8" max="12" width="14.109375" style="36" customWidth="1"/>
    <col min="13" max="13" width="14.5546875" style="32" customWidth="1"/>
    <col min="14" max="17" width="16.6640625" style="36" customWidth="1"/>
    <col min="18" max="18" width="2.77734375" style="37" customWidth="1"/>
    <col min="19" max="22" width="18" style="36" customWidth="1"/>
    <col min="23" max="16384" width="8.88671875" style="35"/>
  </cols>
  <sheetData>
    <row r="1" spans="1:23" s="1" customFormat="1" ht="45" customHeight="1">
      <c r="A1" s="389" t="s">
        <v>167</v>
      </c>
      <c r="B1" s="389"/>
      <c r="C1" s="389"/>
      <c r="D1" s="389"/>
      <c r="E1" s="389"/>
      <c r="F1" s="389"/>
      <c r="G1" s="121"/>
      <c r="H1" s="435" t="s">
        <v>168</v>
      </c>
      <c r="I1" s="390"/>
      <c r="J1" s="390"/>
      <c r="K1" s="390"/>
      <c r="L1" s="390"/>
      <c r="M1" s="389" t="s">
        <v>169</v>
      </c>
      <c r="N1" s="389"/>
      <c r="O1" s="389"/>
      <c r="P1" s="389"/>
      <c r="Q1" s="389"/>
      <c r="S1" s="438" t="s">
        <v>170</v>
      </c>
      <c r="T1" s="439"/>
      <c r="U1" s="439"/>
      <c r="V1" s="439"/>
      <c r="W1" s="77"/>
    </row>
    <row r="2" spans="1:23" s="8" customFormat="1" ht="25.5" customHeight="1" thickBot="1">
      <c r="A2" s="122" t="s">
        <v>141</v>
      </c>
      <c r="B2" s="123"/>
      <c r="C2" s="123"/>
      <c r="D2" s="123"/>
      <c r="E2" s="123"/>
      <c r="F2" s="123"/>
      <c r="G2" s="37"/>
      <c r="H2" s="123"/>
      <c r="I2" s="123"/>
      <c r="J2" s="123"/>
      <c r="K2" s="123"/>
      <c r="L2" s="7" t="s">
        <v>171</v>
      </c>
      <c r="M2" s="122" t="s">
        <v>141</v>
      </c>
      <c r="N2" s="3"/>
      <c r="O2" s="3"/>
      <c r="P2" s="3"/>
      <c r="Q2" s="3"/>
      <c r="R2" s="4"/>
      <c r="S2" s="3"/>
      <c r="T2" s="3"/>
      <c r="U2" s="3"/>
      <c r="V2" s="7" t="s">
        <v>172</v>
      </c>
    </row>
    <row r="3" spans="1:23" s="8" customFormat="1" ht="17.100000000000001" customHeight="1" thickTop="1">
      <c r="A3" s="158"/>
      <c r="B3" s="17" t="s">
        <v>24</v>
      </c>
      <c r="C3" s="436" t="s">
        <v>40</v>
      </c>
      <c r="D3" s="428"/>
      <c r="E3" s="436" t="s">
        <v>41</v>
      </c>
      <c r="F3" s="427"/>
      <c r="G3" s="10"/>
      <c r="H3" s="427" t="s">
        <v>42</v>
      </c>
      <c r="I3" s="428"/>
      <c r="J3" s="436" t="s">
        <v>173</v>
      </c>
      <c r="K3" s="427"/>
      <c r="L3" s="427"/>
      <c r="M3" s="39" t="s">
        <v>127</v>
      </c>
      <c r="N3" s="436" t="s">
        <v>25</v>
      </c>
      <c r="O3" s="428"/>
      <c r="P3" s="436" t="s">
        <v>174</v>
      </c>
      <c r="Q3" s="427"/>
      <c r="R3" s="10"/>
      <c r="S3" s="427" t="s">
        <v>175</v>
      </c>
      <c r="T3" s="428"/>
      <c r="U3" s="431" t="s">
        <v>176</v>
      </c>
      <c r="V3" s="432"/>
    </row>
    <row r="4" spans="1:23" s="8" customFormat="1" ht="17.100000000000001" customHeight="1">
      <c r="A4" s="158" t="s">
        <v>46</v>
      </c>
      <c r="B4" s="14"/>
      <c r="C4" s="437" t="s">
        <v>177</v>
      </c>
      <c r="D4" s="430"/>
      <c r="E4" s="437" t="s">
        <v>14</v>
      </c>
      <c r="F4" s="429"/>
      <c r="G4" s="10"/>
      <c r="H4" s="429" t="s">
        <v>23</v>
      </c>
      <c r="I4" s="430"/>
      <c r="J4" s="391" t="s">
        <v>178</v>
      </c>
      <c r="K4" s="392"/>
      <c r="L4" s="392"/>
      <c r="M4" s="11" t="s">
        <v>179</v>
      </c>
      <c r="N4" s="437" t="s">
        <v>180</v>
      </c>
      <c r="O4" s="430"/>
      <c r="P4" s="437" t="s">
        <v>181</v>
      </c>
      <c r="Q4" s="429"/>
      <c r="R4" s="10"/>
      <c r="S4" s="429" t="s">
        <v>182</v>
      </c>
      <c r="T4" s="430"/>
      <c r="U4" s="433" t="s">
        <v>183</v>
      </c>
      <c r="V4" s="434"/>
    </row>
    <row r="5" spans="1:23" s="8" customFormat="1" ht="17.100000000000001" customHeight="1">
      <c r="A5" s="158" t="s">
        <v>116</v>
      </c>
      <c r="B5" s="14"/>
      <c r="C5" s="17" t="s">
        <v>184</v>
      </c>
      <c r="D5" s="16" t="s">
        <v>43</v>
      </c>
      <c r="E5" s="17" t="s">
        <v>185</v>
      </c>
      <c r="F5" s="17" t="s">
        <v>43</v>
      </c>
      <c r="G5" s="10"/>
      <c r="H5" s="10" t="s">
        <v>15</v>
      </c>
      <c r="I5" s="16" t="s">
        <v>43</v>
      </c>
      <c r="J5" s="10" t="s">
        <v>186</v>
      </c>
      <c r="K5" s="17" t="s">
        <v>22</v>
      </c>
      <c r="L5" s="17" t="s">
        <v>20</v>
      </c>
      <c r="M5" s="15" t="s">
        <v>187</v>
      </c>
      <c r="N5" s="17" t="s">
        <v>21</v>
      </c>
      <c r="O5" s="17" t="s">
        <v>20</v>
      </c>
      <c r="P5" s="16" t="s">
        <v>188</v>
      </c>
      <c r="Q5" s="10" t="s">
        <v>20</v>
      </c>
      <c r="R5" s="10"/>
      <c r="S5" s="10" t="s">
        <v>15</v>
      </c>
      <c r="T5" s="17" t="s">
        <v>20</v>
      </c>
      <c r="U5" s="16" t="s">
        <v>44</v>
      </c>
      <c r="V5" s="10" t="s">
        <v>20</v>
      </c>
    </row>
    <row r="6" spans="1:23" s="8" customFormat="1" ht="17.100000000000001" customHeight="1">
      <c r="A6" s="167"/>
      <c r="B6" s="21" t="s">
        <v>1</v>
      </c>
      <c r="C6" s="21" t="s">
        <v>18</v>
      </c>
      <c r="D6" s="21" t="s">
        <v>189</v>
      </c>
      <c r="E6" s="21" t="s">
        <v>18</v>
      </c>
      <c r="F6" s="21" t="s">
        <v>189</v>
      </c>
      <c r="G6" s="15"/>
      <c r="H6" s="23" t="s">
        <v>17</v>
      </c>
      <c r="I6" s="19" t="s">
        <v>189</v>
      </c>
      <c r="J6" s="42" t="s">
        <v>190</v>
      </c>
      <c r="K6" s="21" t="s">
        <v>19</v>
      </c>
      <c r="L6" s="21" t="s">
        <v>189</v>
      </c>
      <c r="M6" s="68" t="s">
        <v>45</v>
      </c>
      <c r="N6" s="21" t="s">
        <v>17</v>
      </c>
      <c r="O6" s="21" t="s">
        <v>189</v>
      </c>
      <c r="P6" s="19" t="s">
        <v>191</v>
      </c>
      <c r="Q6" s="21" t="s">
        <v>189</v>
      </c>
      <c r="R6" s="15"/>
      <c r="S6" s="23" t="s">
        <v>17</v>
      </c>
      <c r="T6" s="21" t="s">
        <v>189</v>
      </c>
      <c r="U6" s="19" t="s">
        <v>16</v>
      </c>
      <c r="V6" s="21" t="s">
        <v>189</v>
      </c>
    </row>
    <row r="7" spans="1:23" s="194" customFormat="1" ht="99.75" customHeight="1">
      <c r="A7" s="189">
        <v>2012</v>
      </c>
      <c r="B7" s="259">
        <f>SUM(D7,F7,I7,Q7,T7,V7)</f>
        <v>1073401</v>
      </c>
      <c r="C7" s="260">
        <v>53339</v>
      </c>
      <c r="D7" s="260">
        <v>78352</v>
      </c>
      <c r="E7" s="260">
        <v>252</v>
      </c>
      <c r="F7" s="260">
        <v>179074</v>
      </c>
      <c r="H7" s="261">
        <v>50</v>
      </c>
      <c r="I7" s="261">
        <v>853</v>
      </c>
      <c r="J7" s="182">
        <v>0</v>
      </c>
      <c r="K7" s="182">
        <v>0</v>
      </c>
      <c r="L7" s="182">
        <v>0</v>
      </c>
      <c r="M7" s="189">
        <v>2012</v>
      </c>
      <c r="N7" s="182">
        <v>0</v>
      </c>
      <c r="O7" s="182">
        <v>0</v>
      </c>
      <c r="P7" s="261">
        <v>194221</v>
      </c>
      <c r="Q7" s="261">
        <v>21743</v>
      </c>
      <c r="S7" s="261">
        <v>8593</v>
      </c>
      <c r="T7" s="261">
        <v>787982</v>
      </c>
      <c r="U7" s="261">
        <v>197</v>
      </c>
      <c r="V7" s="261">
        <v>5397</v>
      </c>
    </row>
    <row r="8" spans="1:23" s="194" customFormat="1" ht="99.75" customHeight="1">
      <c r="A8" s="189">
        <v>2013</v>
      </c>
      <c r="B8" s="259">
        <f>SUM(D8,F8,I8,Q8,T8,V8)</f>
        <v>1080118</v>
      </c>
      <c r="C8" s="260">
        <v>53435</v>
      </c>
      <c r="D8" s="260">
        <v>81856</v>
      </c>
      <c r="E8" s="260">
        <v>253</v>
      </c>
      <c r="F8" s="260">
        <v>181178</v>
      </c>
      <c r="H8" s="261">
        <v>50</v>
      </c>
      <c r="I8" s="261">
        <v>853</v>
      </c>
      <c r="J8" s="182">
        <v>0</v>
      </c>
      <c r="K8" s="182">
        <v>0</v>
      </c>
      <c r="L8" s="182">
        <v>0</v>
      </c>
      <c r="M8" s="189">
        <v>2013</v>
      </c>
      <c r="N8" s="182">
        <v>0</v>
      </c>
      <c r="O8" s="182">
        <v>0</v>
      </c>
      <c r="P8" s="261">
        <v>164140</v>
      </c>
      <c r="Q8" s="261">
        <v>21735</v>
      </c>
      <c r="S8" s="261">
        <v>8650</v>
      </c>
      <c r="T8" s="261">
        <v>789101</v>
      </c>
      <c r="U8" s="261">
        <v>197</v>
      </c>
      <c r="V8" s="261">
        <v>5395</v>
      </c>
    </row>
    <row r="9" spans="1:23" s="194" customFormat="1" ht="99.75" customHeight="1">
      <c r="A9" s="189">
        <v>2014</v>
      </c>
      <c r="B9" s="259">
        <v>1120222</v>
      </c>
      <c r="C9" s="260">
        <v>53176</v>
      </c>
      <c r="D9" s="260">
        <v>83915</v>
      </c>
      <c r="E9" s="260">
        <v>257</v>
      </c>
      <c r="F9" s="260">
        <v>188167</v>
      </c>
      <c r="H9" s="261">
        <v>50</v>
      </c>
      <c r="I9" s="261">
        <v>852</v>
      </c>
      <c r="J9" s="182" t="s">
        <v>227</v>
      </c>
      <c r="K9" s="182" t="s">
        <v>227</v>
      </c>
      <c r="L9" s="182" t="s">
        <v>227</v>
      </c>
      <c r="M9" s="189">
        <v>2014</v>
      </c>
      <c r="N9" s="182" t="s">
        <v>227</v>
      </c>
      <c r="O9" s="182" t="s">
        <v>227</v>
      </c>
      <c r="P9" s="261">
        <v>164140</v>
      </c>
      <c r="Q9" s="261">
        <v>21734</v>
      </c>
      <c r="S9" s="261">
        <v>9153</v>
      </c>
      <c r="T9" s="261">
        <v>820158</v>
      </c>
      <c r="U9" s="261">
        <v>197</v>
      </c>
      <c r="V9" s="261">
        <v>5396</v>
      </c>
    </row>
    <row r="10" spans="1:23" s="194" customFormat="1" ht="99.75" customHeight="1">
      <c r="A10" s="189">
        <v>2015</v>
      </c>
      <c r="B10" s="259">
        <v>570977</v>
      </c>
      <c r="C10" s="260">
        <v>49723</v>
      </c>
      <c r="D10" s="260">
        <v>90103</v>
      </c>
      <c r="E10" s="260">
        <v>269</v>
      </c>
      <c r="F10" s="260">
        <v>197449</v>
      </c>
      <c r="H10" s="261">
        <v>1</v>
      </c>
      <c r="I10" s="261">
        <v>54</v>
      </c>
      <c r="J10" s="182">
        <v>0</v>
      </c>
      <c r="K10" s="182">
        <v>0</v>
      </c>
      <c r="L10" s="182">
        <v>0</v>
      </c>
      <c r="M10" s="189">
        <v>2015</v>
      </c>
      <c r="N10" s="182">
        <v>0</v>
      </c>
      <c r="O10" s="182">
        <v>0</v>
      </c>
      <c r="P10" s="261">
        <v>37544</v>
      </c>
      <c r="Q10" s="261">
        <v>4799</v>
      </c>
      <c r="S10" s="261">
        <v>4871</v>
      </c>
      <c r="T10" s="261">
        <v>275131</v>
      </c>
      <c r="U10" s="261">
        <v>113</v>
      </c>
      <c r="V10" s="261">
        <v>3441</v>
      </c>
    </row>
    <row r="11" spans="1:23" s="190" customFormat="1" ht="99.75" customHeight="1" thickBot="1">
      <c r="A11" s="191">
        <v>2016</v>
      </c>
      <c r="B11" s="262">
        <v>765297</v>
      </c>
      <c r="C11" s="263">
        <v>48884</v>
      </c>
      <c r="D11" s="263">
        <v>93369</v>
      </c>
      <c r="E11" s="263">
        <v>294</v>
      </c>
      <c r="F11" s="263">
        <v>226424</v>
      </c>
      <c r="H11" s="264">
        <v>1</v>
      </c>
      <c r="I11" s="264">
        <v>54</v>
      </c>
      <c r="J11" s="187">
        <v>0</v>
      </c>
      <c r="K11" s="187">
        <v>0</v>
      </c>
      <c r="L11" s="187">
        <v>0</v>
      </c>
      <c r="M11" s="191">
        <v>2016</v>
      </c>
      <c r="N11" s="187">
        <v>0</v>
      </c>
      <c r="O11" s="187">
        <v>0</v>
      </c>
      <c r="P11" s="264">
        <v>37828</v>
      </c>
      <c r="Q11" s="264">
        <v>7743</v>
      </c>
      <c r="S11" s="264">
        <v>6436</v>
      </c>
      <c r="T11" s="264">
        <v>434266</v>
      </c>
      <c r="U11" s="264">
        <v>133</v>
      </c>
      <c r="V11" s="264">
        <v>3441</v>
      </c>
    </row>
    <row r="12" spans="1:23" ht="12" customHeight="1" thickTop="1">
      <c r="A12" s="149" t="s">
        <v>166</v>
      </c>
      <c r="B12" s="32"/>
      <c r="C12" s="52"/>
      <c r="D12" s="124"/>
      <c r="E12" s="52"/>
      <c r="F12" s="52"/>
      <c r="G12" s="52"/>
      <c r="H12" s="52"/>
      <c r="I12" s="53"/>
      <c r="J12" s="52"/>
      <c r="K12" s="37"/>
      <c r="L12" s="52"/>
      <c r="M12" s="149" t="s">
        <v>166</v>
      </c>
      <c r="N12" s="52"/>
      <c r="O12" s="52"/>
      <c r="P12" s="52"/>
      <c r="Q12" s="52"/>
      <c r="R12" s="36"/>
      <c r="S12" s="35"/>
      <c r="T12" s="35"/>
      <c r="U12" s="35"/>
      <c r="V12" s="35"/>
    </row>
    <row r="14" spans="1:23">
      <c r="A14" s="28"/>
      <c r="D14" s="125"/>
      <c r="E14" s="126"/>
      <c r="F14" s="127"/>
      <c r="J14" s="52"/>
      <c r="K14" s="52"/>
      <c r="L14" s="52"/>
      <c r="M14" s="28"/>
      <c r="P14" s="59"/>
      <c r="Q14" s="52"/>
      <c r="S14" s="52"/>
      <c r="T14" s="52"/>
      <c r="U14" s="52"/>
      <c r="V14" s="52"/>
    </row>
    <row r="15" spans="1:23">
      <c r="D15" s="80"/>
      <c r="E15" s="52"/>
      <c r="J15" s="52"/>
      <c r="K15" s="52"/>
      <c r="L15" s="52"/>
      <c r="O15" s="52"/>
      <c r="P15" s="37"/>
      <c r="Q15" s="52"/>
      <c r="R15" s="52"/>
      <c r="S15" s="52"/>
      <c r="T15" s="52"/>
      <c r="U15" s="35"/>
      <c r="V15" s="35"/>
    </row>
    <row r="16" spans="1:23">
      <c r="D16" s="128"/>
      <c r="E16" s="52"/>
      <c r="J16" s="52"/>
      <c r="K16" s="52"/>
      <c r="L16" s="52"/>
      <c r="P16" s="37"/>
      <c r="R16" s="36"/>
      <c r="T16" s="52"/>
      <c r="U16" s="35"/>
      <c r="V16" s="35"/>
    </row>
    <row r="17" spans="4:22">
      <c r="D17" s="128"/>
      <c r="E17" s="52"/>
      <c r="J17" s="52"/>
      <c r="K17" s="52"/>
      <c r="L17" s="52"/>
      <c r="P17" s="37"/>
      <c r="R17" s="36"/>
      <c r="T17" s="52"/>
      <c r="U17" s="35"/>
      <c r="V17" s="35"/>
    </row>
    <row r="18" spans="4:22">
      <c r="E18" s="52"/>
      <c r="J18" s="52"/>
      <c r="K18" s="52"/>
      <c r="L18" s="52"/>
      <c r="V18" s="52"/>
    </row>
    <row r="19" spans="4:22">
      <c r="E19" s="52"/>
      <c r="J19" s="52"/>
      <c r="K19" s="52"/>
      <c r="L19" s="52"/>
      <c r="V19" s="52"/>
    </row>
    <row r="20" spans="4:22">
      <c r="E20" s="52"/>
      <c r="K20" s="52"/>
      <c r="L20" s="52"/>
      <c r="V20" s="52"/>
    </row>
    <row r="21" spans="4:22">
      <c r="V21" s="52"/>
    </row>
    <row r="22" spans="4:22">
      <c r="V22" s="52"/>
    </row>
    <row r="23" spans="4:22">
      <c r="V23" s="52"/>
    </row>
    <row r="24" spans="4:22">
      <c r="V24" s="52"/>
    </row>
    <row r="25" spans="4:22">
      <c r="V25" s="52"/>
    </row>
    <row r="26" spans="4:22">
      <c r="V26" s="52"/>
    </row>
  </sheetData>
  <protectedRanges>
    <protectedRange sqref="B7" name="범위1_1_1_1_2_1_1_1"/>
    <protectedRange sqref="C7:F7" name="범위1_4_1_2_2_1_1_1"/>
    <protectedRange sqref="H7:I7" name="범위1_1_7_3_2_1_1_1"/>
    <protectedRange sqref="B8" name="범위1_1_1_1_2_1_1_2"/>
    <protectedRange sqref="C8:F8" name="범위1_4_1_2_2_1_1_2"/>
    <protectedRange sqref="H8:I8" name="범위1_1_7_3_2_1_1_2"/>
    <protectedRange sqref="B10" name="범위1_1_1_1_2_1_1_2_1"/>
    <protectedRange sqref="C10:F10" name="범위1_4_1_2_2_1_1_2_1_1"/>
    <protectedRange sqref="H10:I10" name="범위1_1_7_3_2_1_1_2_1_1"/>
    <protectedRange sqref="B11" name="범위1_1_1_1_2_1_1_2_1_1"/>
    <protectedRange sqref="C11:F11" name="범위1_4_1_2_2_1_1_2_1_1_1"/>
    <protectedRange sqref="H11:I11" name="범위1_1_7_3_2_1_1_2_1_1_1"/>
  </protectedRanges>
  <customSheetViews>
    <customSheetView guid="{13B74618-508C-45C7-8B93-9F3D25693DCF}" showPageBreaks="1" view="pageBreakPreview" showRuler="0">
      <pane xSplit="1" ySplit="6" topLeftCell="U23" activePane="bottomRight" state="frozen"/>
      <selection pane="bottomRight" activeCell="W2" sqref="W2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&amp;L&amp;"굴림체,굵게"&amp;12재   정&amp;R&amp;"Times New Roman,보통"&amp;12Public Finance</oddHeader>
      </headerFooter>
    </customSheetView>
    <customSheetView guid="{A0A92A4A-390C-492C-9526-805C062C8FFE}" showPageBreaks="1" view="pageBreakPreview" showRuler="0">
      <pane xSplit="1" ySplit="6" topLeftCell="B7" activePane="bottomRight" state="frozen"/>
      <selection pane="bottomRight" activeCell="A16" sqref="A16:IV1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2"/>
      <headerFooter alignWithMargins="0">
        <oddHeader>&amp;L&amp;"굴림체,굵게"&amp;12재   정&amp;R&amp;"Times New Roman,보통"&amp;12Public Finance</oddHeader>
      </headerFooter>
    </customSheetView>
    <customSheetView guid="{466B4060-2405-11D8-9C7D-00E07D8B2C4C}" showPageBreaks="1" view="pageBreakPreview" showRuler="0">
      <pane xSplit="1" ySplit="6" topLeftCell="B7" activePane="bottomRight" state="frozen"/>
      <selection pane="bottomRight" activeCell="A16" sqref="A16:IV1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3"/>
      <headerFooter alignWithMargins="0">
        <oddHeader>&amp;L&amp;"굴림체,굵게"&amp;12재   정&amp;R&amp;"Times New Roman,보통"&amp;12Public Finance</oddHeader>
      </headerFooter>
    </customSheetView>
    <customSheetView guid="{2141CAA4-2013-490D-8BB3-1D06CCBFA790}" showPageBreaks="1" showRuler="0">
      <pane xSplit="1" ySplit="6" topLeftCell="B21" activePane="bottomRight" state="frozen"/>
      <selection pane="bottomRight" activeCell="A23" sqref="A23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&amp;L&amp;"굴림체,굵게"&amp;12재   정&amp;R&amp;"Times New Roman,보통"&amp;12Public Finance</oddHeader>
      </headerFooter>
    </customSheetView>
    <customSheetView guid="{52BD03A3-420C-11D9-A80D-00E098994FA3}" showRuler="0">
      <pane xSplit="1" ySplit="6" topLeftCell="R10" activePane="bottomRight" state="frozen"/>
      <selection pane="bottomRight" activeCell="W20" sqref="W20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5"/>
      <headerFooter alignWithMargins="0">
        <oddHeader>&amp;L&amp;"굴림체,굵게"&amp;12재   정&amp;R&amp;"Times New Roman,보통"&amp;12Public Finance</oddHeader>
      </headerFooter>
    </customSheetView>
    <customSheetView guid="{53751A64-2667-11D8-A0D3-009008A182C2}" showPageBreaks="1" showRuler="0">
      <pane xSplit="1" ySplit="6" topLeftCell="B7" activePane="bottomRight" state="frozen"/>
      <selection pane="bottomRight" activeCell="D16" sqref="D1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&amp;L&amp;"굴림체,굵게"&amp;12재   정&amp;R&amp;"Times New Roman,보통"&amp;12Public Finance</oddHeader>
      </headerFooter>
    </customSheetView>
    <customSheetView guid="{77CD826C-0566-4FF5-8DC0-6BA189584761}" showRuler="0">
      <pane xSplit="1" ySplit="6" topLeftCell="P7" activePane="bottomRight" state="frozen"/>
      <selection pane="bottomRight" activeCell="Q18" sqref="Q18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7"/>
      <headerFooter alignWithMargins="0">
        <oddHeader>&amp;L&amp;"굴림체,굵게"&amp;12재   정&amp;R&amp;"Times New Roman,보통"&amp;12Public Finance</oddHeader>
      </headerFooter>
    </customSheetView>
    <customSheetView guid="{7C49E321-420F-11D9-8667-444553540000}" showRuler="0">
      <pane xSplit="1" ySplit="6" topLeftCell="B7" activePane="bottomRight" state="frozen"/>
      <selection pane="bottomRight" activeCell="D16" sqref="D1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&amp;L&amp;"굴림체,굵게"&amp;12재   정&amp;R&amp;"Times New Roman,보통"&amp;12Public Finance</oddHeader>
      </headerFooter>
    </customSheetView>
    <customSheetView guid="{724E0A41-420F-11D9-BC3A-444553540000}" showRuler="0">
      <pane xSplit="1" ySplit="6" topLeftCell="B21" activePane="bottomRight" state="frozen"/>
      <selection pane="bottomRight" activeCell="A23" sqref="A23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9"/>
      <headerFooter alignWithMargins="0">
        <oddHeader>&amp;L&amp;"굴림체,굵게"&amp;12재   정&amp;R&amp;"Times New Roman,보통"&amp;12Public Finance</oddHeader>
      </headerFooter>
    </customSheetView>
    <customSheetView guid="{FD9EB1CB-48FA-11D9-B3E6-0000B4A88D03}" showPageBreaks="1" view="pageBreakPreview" showRuler="0">
      <pane xSplit="1" ySplit="6" topLeftCell="B7" activePane="bottomRight" state="frozen"/>
      <selection pane="bottomRight" activeCell="A16" sqref="A16:IV1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10"/>
      <headerFooter alignWithMargins="0">
        <oddHeader>&amp;L&amp;"굴림체,굵게"&amp;12재   정&amp;R&amp;"Times New Roman,보통"&amp;12Public Finance</oddHeader>
      </headerFooter>
    </customSheetView>
    <customSheetView guid="{05137CB3-D218-4479-AA26-9B7CAC36BE40}" showPageBreaks="1" view="pageBreakPreview" showRuler="0">
      <pane xSplit="1" ySplit="6" topLeftCell="N7" activePane="bottomRight" state="frozen"/>
      <selection pane="bottomRight" activeCell="V25" sqref="V25:W27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&amp;L&amp;"굴림체,굵게"&amp;12재   정&amp;R&amp;"Times New Roman,보통"&amp;12Public Finance</oddHeader>
      </headerFooter>
    </customSheetView>
    <customSheetView guid="{FAC1212C-81F4-4F17-96DA-8CE9075A4F10}" showRuler="0">
      <selection sqref="A1:IV65536"/>
      <pageMargins left="0.39370078740157483" right="0.39370078740157483" top="0.59055118110236227" bottom="0.59055118110236227" header="0.39370078740157483" footer="0.19685039370078741"/>
      <printOptions horizontalCentered="1"/>
      <pageSetup paperSize="9" scale="75" orientation="landscape" r:id="rId12"/>
      <headerFooter alignWithMargins="0">
        <oddHeader>&amp;L&amp;"굴림체,굵게"&amp;12재   정&amp;R&amp;"Times New Roman,보통"&amp;12Public Finance</oddHeader>
      </headerFooter>
    </customSheetView>
    <customSheetView guid="{0670F341-3894-4F8E-849D-EDA05F19F008}" showPageBreaks="1" showRuler="0">
      <selection activeCell="A3" sqref="A3:A6"/>
      <pageMargins left="0.39370078740157483" right="0.39370078740157483" top="0.59055118110236227" bottom="0.59055118110236227" header="0.39370078740157483" footer="0.19685039370078741"/>
      <printOptions horizontalCentered="1"/>
      <pageSetup paperSize="9" scale="75" orientation="landscape" r:id="rId13"/>
      <headerFooter alignWithMargins="0">
        <oddHeader>&amp;L&amp;"굴림체,굵게"&amp;12재   정&amp;R&amp;"Times New Roman,보통"&amp;12Public Finance</oddHeader>
      </headerFooter>
    </customSheetView>
  </customSheetViews>
  <mergeCells count="20">
    <mergeCell ref="A1:F1"/>
    <mergeCell ref="C3:D3"/>
    <mergeCell ref="C4:D4"/>
    <mergeCell ref="E3:F3"/>
    <mergeCell ref="E4:F4"/>
    <mergeCell ref="H3:I3"/>
    <mergeCell ref="H4:I4"/>
    <mergeCell ref="U3:V3"/>
    <mergeCell ref="U4:V4"/>
    <mergeCell ref="M1:Q1"/>
    <mergeCell ref="H1:L1"/>
    <mergeCell ref="S3:T3"/>
    <mergeCell ref="S4:T4"/>
    <mergeCell ref="N3:O3"/>
    <mergeCell ref="N4:O4"/>
    <mergeCell ref="P3:Q3"/>
    <mergeCell ref="P4:Q4"/>
    <mergeCell ref="S1:V1"/>
    <mergeCell ref="J3:L3"/>
    <mergeCell ref="J4:L4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4"/>
  <headerFooter alignWithMargins="0">
    <oddHeader>&amp;L&amp;"굴림체,굵게"&amp;12재   정&amp;R&amp;"Times New Roman,보통"&amp;12Public Finance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20"/>
  <sheetViews>
    <sheetView tabSelected="1" zoomScaleNormal="100" workbookViewId="0">
      <selection sqref="A1:C1"/>
    </sheetView>
  </sheetViews>
  <sheetFormatPr defaultRowHeight="13.5"/>
  <cols>
    <col min="1" max="1" width="17.6640625" style="32" customWidth="1"/>
    <col min="2" max="2" width="28.6640625" style="36" customWidth="1"/>
    <col min="3" max="3" width="28.6640625" style="38" customWidth="1"/>
    <col min="4" max="4" width="2.33203125" style="38" customWidth="1"/>
    <col min="5" max="5" width="23.109375" style="9" customWidth="1"/>
    <col min="6" max="7" width="24.33203125" style="9" customWidth="1"/>
    <col min="8" max="16384" width="8.88671875" style="35"/>
  </cols>
  <sheetData>
    <row r="1" spans="1:27" s="1" customFormat="1" ht="34.5" customHeight="1">
      <c r="A1" s="389" t="s">
        <v>297</v>
      </c>
      <c r="B1" s="389"/>
      <c r="C1" s="389"/>
      <c r="D1" s="180"/>
      <c r="E1" s="389" t="s">
        <v>110</v>
      </c>
      <c r="F1" s="389"/>
      <c r="G1" s="389"/>
    </row>
    <row r="2" spans="1:27" s="8" customFormat="1" ht="25.5" customHeight="1" thickBot="1">
      <c r="A2" s="2" t="s">
        <v>111</v>
      </c>
      <c r="B2" s="3"/>
      <c r="C2" s="5"/>
      <c r="D2" s="48"/>
      <c r="E2" s="6"/>
      <c r="F2" s="6"/>
      <c r="G2" s="7" t="s">
        <v>112</v>
      </c>
    </row>
    <row r="3" spans="1:27" s="8" customFormat="1" ht="16.5" customHeight="1" thickTop="1">
      <c r="A3" s="9"/>
      <c r="B3" s="179" t="s">
        <v>113</v>
      </c>
      <c r="C3" s="15" t="s">
        <v>47</v>
      </c>
      <c r="D3" s="15"/>
      <c r="E3" s="11" t="s">
        <v>48</v>
      </c>
      <c r="F3" s="11" t="s">
        <v>49</v>
      </c>
      <c r="G3" s="12" t="s">
        <v>114</v>
      </c>
      <c r="Q3" s="388"/>
      <c r="R3" s="388"/>
      <c r="S3" s="388"/>
      <c r="T3" s="388"/>
      <c r="U3" s="388"/>
      <c r="V3" s="388"/>
      <c r="X3" s="388"/>
      <c r="Y3" s="388"/>
      <c r="Z3" s="388"/>
      <c r="AA3" s="388"/>
    </row>
    <row r="4" spans="1:27" s="8" customFormat="1" ht="16.5" customHeight="1">
      <c r="A4" s="9" t="s">
        <v>46</v>
      </c>
      <c r="B4" s="16"/>
      <c r="C4" s="15" t="s">
        <v>2</v>
      </c>
      <c r="D4" s="15"/>
      <c r="E4" s="11"/>
      <c r="F4" s="11" t="s">
        <v>3</v>
      </c>
      <c r="G4" s="15" t="s">
        <v>115</v>
      </c>
      <c r="Q4" s="388"/>
      <c r="R4" s="388"/>
      <c r="S4" s="388"/>
    </row>
    <row r="5" spans="1:27" s="8" customFormat="1" ht="16.5" customHeight="1">
      <c r="A5" s="9" t="s">
        <v>116</v>
      </c>
      <c r="B5" s="16"/>
      <c r="C5" s="10" t="s">
        <v>4</v>
      </c>
      <c r="D5" s="10"/>
      <c r="E5" s="11" t="s">
        <v>117</v>
      </c>
      <c r="F5" s="11" t="s">
        <v>118</v>
      </c>
      <c r="G5" s="15" t="s">
        <v>119</v>
      </c>
    </row>
    <row r="6" spans="1:27" s="8" customFormat="1" ht="16.5" customHeight="1">
      <c r="A6" s="18"/>
      <c r="B6" s="19" t="s">
        <v>120</v>
      </c>
      <c r="C6" s="23" t="s">
        <v>121</v>
      </c>
      <c r="D6" s="10"/>
      <c r="E6" s="20" t="s">
        <v>122</v>
      </c>
      <c r="F6" s="22" t="s">
        <v>123</v>
      </c>
      <c r="G6" s="23" t="s">
        <v>124</v>
      </c>
    </row>
    <row r="7" spans="1:27" s="8" customFormat="1" ht="57" customHeight="1">
      <c r="A7" s="25">
        <v>2012</v>
      </c>
      <c r="B7" s="26">
        <v>10392419</v>
      </c>
      <c r="C7" s="26">
        <v>23191</v>
      </c>
      <c r="D7" s="26"/>
      <c r="E7" s="24">
        <v>448123</v>
      </c>
      <c r="F7" s="26">
        <v>10460</v>
      </c>
      <c r="G7" s="24">
        <v>993539</v>
      </c>
    </row>
    <row r="8" spans="1:27" s="8" customFormat="1" ht="57" customHeight="1">
      <c r="A8" s="217">
        <v>2013</v>
      </c>
      <c r="B8" s="26">
        <v>10240849</v>
      </c>
      <c r="C8" s="26">
        <v>23243</v>
      </c>
      <c r="D8" s="26"/>
      <c r="E8" s="24">
        <f>SUM(B8/C8)*1000</f>
        <v>440599.27720173815</v>
      </c>
      <c r="F8" s="26">
        <v>10572</v>
      </c>
      <c r="G8" s="24">
        <f>SUM(B8/F8)*1000</f>
        <v>968676.5985622399</v>
      </c>
    </row>
    <row r="9" spans="1:27" s="8" customFormat="1" ht="51.75" customHeight="1">
      <c r="A9" s="217">
        <v>2014</v>
      </c>
      <c r="B9" s="26">
        <v>11129976</v>
      </c>
      <c r="C9" s="26">
        <v>23335</v>
      </c>
      <c r="D9" s="26"/>
      <c r="E9" s="26">
        <v>476964.90250696376</v>
      </c>
      <c r="F9" s="26">
        <v>10787</v>
      </c>
      <c r="G9" s="26">
        <v>1031795.3091684435</v>
      </c>
    </row>
    <row r="10" spans="1:27" s="8" customFormat="1" ht="51.75" customHeight="1">
      <c r="A10" s="217">
        <v>2015</v>
      </c>
      <c r="B10" s="276">
        <v>12505284</v>
      </c>
      <c r="C10" s="26">
        <v>23277</v>
      </c>
      <c r="D10" s="26"/>
      <c r="E10" s="26">
        <v>537238</v>
      </c>
      <c r="F10" s="26">
        <v>10909</v>
      </c>
      <c r="G10" s="26">
        <v>1146327</v>
      </c>
    </row>
    <row r="11" spans="1:27" s="119" customFormat="1" ht="51.75" customHeight="1" thickBot="1">
      <c r="A11" s="218">
        <v>2016</v>
      </c>
      <c r="B11" s="338">
        <v>13081025</v>
      </c>
      <c r="C11" s="27">
        <v>23628</v>
      </c>
      <c r="D11" s="118"/>
      <c r="E11" s="27">
        <v>553624</v>
      </c>
      <c r="F11" s="27">
        <v>11123</v>
      </c>
      <c r="G11" s="27">
        <v>1176034</v>
      </c>
    </row>
    <row r="12" spans="1:27" s="8" customFormat="1" ht="12" customHeight="1" thickTop="1">
      <c r="A12" s="28" t="s">
        <v>125</v>
      </c>
      <c r="B12" s="29"/>
      <c r="C12" s="29"/>
      <c r="D12" s="29"/>
      <c r="E12" s="30"/>
      <c r="F12" s="29"/>
      <c r="G12" s="30"/>
    </row>
    <row r="13" spans="1:27" ht="20.100000000000001" customHeight="1">
      <c r="A13" s="28"/>
      <c r="B13" s="31"/>
      <c r="C13" s="33"/>
      <c r="D13" s="33"/>
      <c r="E13" s="34"/>
      <c r="F13" s="34"/>
      <c r="G13" s="34"/>
    </row>
    <row r="14" spans="1:27">
      <c r="B14" s="31"/>
      <c r="C14" s="33"/>
      <c r="D14" s="33"/>
      <c r="E14" s="34"/>
      <c r="F14" s="34"/>
      <c r="G14" s="34"/>
    </row>
    <row r="15" spans="1:27">
      <c r="B15" s="35"/>
      <c r="C15" s="35"/>
      <c r="D15" s="35"/>
      <c r="E15" s="35"/>
      <c r="F15" s="35"/>
      <c r="G15" s="35"/>
    </row>
    <row r="16" spans="1:27">
      <c r="B16" s="31"/>
      <c r="C16" s="33"/>
      <c r="D16" s="33"/>
      <c r="E16" s="34"/>
      <c r="F16" s="34"/>
      <c r="G16" s="34"/>
    </row>
    <row r="17" spans="2:7">
      <c r="B17" s="31"/>
      <c r="C17" s="33"/>
      <c r="D17" s="33"/>
      <c r="E17" s="34"/>
      <c r="F17" s="34"/>
      <c r="G17" s="34"/>
    </row>
    <row r="18" spans="2:7">
      <c r="B18" s="31"/>
      <c r="C18" s="33"/>
      <c r="D18" s="33"/>
      <c r="E18" s="34"/>
      <c r="F18" s="34"/>
      <c r="G18" s="34"/>
    </row>
    <row r="19" spans="2:7">
      <c r="B19" s="31"/>
      <c r="C19" s="33"/>
      <c r="D19" s="33"/>
      <c r="E19" s="34"/>
      <c r="F19" s="34"/>
      <c r="G19" s="34"/>
    </row>
    <row r="20" spans="2:7">
      <c r="B20" s="31"/>
      <c r="C20" s="33"/>
      <c r="D20" s="33"/>
      <c r="E20" s="34"/>
      <c r="F20" s="34"/>
      <c r="G20" s="34"/>
    </row>
  </sheetData>
  <protectedRanges>
    <protectedRange sqref="C10" name="범위1_3_2_1"/>
    <protectedRange sqref="F10" name="범위1_3_1_1"/>
    <protectedRange sqref="C11" name="범위1_3_2_1_1"/>
    <protectedRange sqref="F11" name="범위1_3_1_1_1"/>
  </protectedRanges>
  <customSheetViews>
    <customSheetView guid="{13B74618-508C-45C7-8B93-9F3D25693DCF}" showRuler="0">
      <pane xSplit="1" ySplit="6" topLeftCell="F7" activePane="bottomRight" state="frozen"/>
      <selection pane="bottomRight" activeCell="K16" sqref="K1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&amp;L&amp;"굴림체,굵게"&amp;12재   정&amp;R&amp;"Times New Roman,보통"&amp;12Public Finance</oddHeader>
      </headerFooter>
    </customSheetView>
    <customSheetView guid="{A0A92A4A-390C-492C-9526-805C062C8FFE}" showPageBreaks="1" showRuler="0">
      <pane xSplit="1" ySplit="6" topLeftCell="B14" activePane="bottomRight" state="frozen"/>
      <selection pane="bottomRight" activeCell="B24" sqref="B2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&amp;L&amp;"굴림체,굵게"&amp;12재   정&amp;R&amp;"Times New Roman,보통"&amp;12Public Finance</oddHeader>
      </headerFooter>
    </customSheetView>
    <customSheetView guid="{466B4060-2405-11D8-9C7D-00E07D8B2C4C}" scale="60" showPageBreaks="1" view="pageBreakPreview" showRuler="0">
      <pane xSplit="1" ySplit="6" topLeftCell="B11" activePane="bottomRight" state="frozen"/>
      <selection pane="bottomRight" activeCell="B24" sqref="B2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&amp;L&amp;"굴림체,굵게"&amp;12재   정&amp;R&amp;"Times New Roman,보통"&amp;12Public Finance</oddHeader>
      </headerFooter>
    </customSheetView>
    <customSheetView guid="{2141CAA4-2013-490D-8BB3-1D06CCBFA790}" showPageBreaks="1" showRuler="0">
      <pane xSplit="1" ySplit="6" topLeftCell="B11" activePane="bottomRight" state="frozen"/>
      <selection pane="bottomRight" activeCell="B24" sqref="B2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&amp;L&amp;"굴림체,굵게"&amp;12재   정&amp;R&amp;"Times New Roman,보통"&amp;12Public Finance</oddHeader>
      </headerFooter>
    </customSheetView>
    <customSheetView guid="{52BD03A3-420C-11D9-A80D-00E098994FA3}" showRuler="0">
      <pane xSplit="1" ySplit="6" topLeftCell="B11" activePane="bottomRight" state="frozen"/>
      <selection pane="bottomRight" activeCell="A14" sqref="A1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&amp;L&amp;"굴림체,굵게"&amp;12재   정&amp;R&amp;"Times New Roman,보통"&amp;12Public Finance</oddHeader>
      </headerFooter>
    </customSheetView>
    <customSheetView guid="{53751A64-2667-11D8-A0D3-009008A182C2}" showPageBreaks="1" showRuler="0">
      <pane xSplit="1" ySplit="6" topLeftCell="E7" activePane="bottomRight" state="frozen"/>
      <selection pane="bottomRight" activeCell="J12" sqref="J12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&amp;L&amp;"굴림체,굵게"&amp;12재   정&amp;R&amp;"Times New Roman,보통"&amp;12Public Finance</oddHeader>
      </headerFooter>
    </customSheetView>
    <customSheetView guid="{77CD826C-0566-4FF5-8DC0-6BA189584761}" showRuler="0">
      <pane xSplit="1" ySplit="6" topLeftCell="G16" activePane="bottomRight" state="frozen"/>
      <selection pane="bottomRight" activeCell="J20" sqref="J20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&amp;L&amp;"굴림체,굵게"&amp;12재   정&amp;R&amp;"Times New Roman,보통"&amp;12Public Finance</oddHeader>
      </headerFooter>
    </customSheetView>
    <customSheetView guid="{7C49E321-420F-11D9-8667-444553540000}" showRuler="0">
      <pane xSplit="1" ySplit="6" topLeftCell="E13" activePane="bottomRight" state="frozen"/>
      <selection pane="bottomRight" activeCell="K17" sqref="K17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&amp;L&amp;"굴림체,굵게"&amp;12재   정&amp;R&amp;"Times New Roman,보통"&amp;12Public Finance</oddHeader>
      </headerFooter>
    </customSheetView>
    <customSheetView guid="{724E0A41-420F-11D9-BC3A-444553540000}" showRuler="0">
      <pane xSplit="1" ySplit="6" topLeftCell="B11" activePane="bottomRight" state="frozen"/>
      <selection pane="bottomRight" activeCell="B24" sqref="B2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&amp;L&amp;"굴림체,굵게"&amp;12재   정&amp;R&amp;"Times New Roman,보통"&amp;12Public Finance</oddHeader>
      </headerFooter>
    </customSheetView>
    <customSheetView guid="{FD9EB1CB-48FA-11D9-B3E6-0000B4A88D03}" scale="60" showPageBreaks="1" view="pageBreakPreview" showRuler="0">
      <pane xSplit="1" ySplit="6" topLeftCell="B11" activePane="bottomRight" state="frozen"/>
      <selection pane="bottomRight" activeCell="B24" sqref="B2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&amp;L&amp;"굴림체,굵게"&amp;12재   정&amp;R&amp;"Times New Roman,보통"&amp;12Public Finance</oddHeader>
      </headerFooter>
    </customSheetView>
    <customSheetView guid="{05137CB3-D218-4479-AA26-9B7CAC36BE40}" showPageBreaks="1" showRuler="0">
      <pane xSplit="1" ySplit="6" topLeftCell="B7" activePane="bottomRight" state="frozen"/>
      <selection pane="bottomRight" activeCell="D14" sqref="D1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&amp;L&amp;"굴림체,굵게"&amp;12재   정&amp;R&amp;"Times New Roman,보통"&amp;12Public Finance</oddHeader>
      </headerFooter>
    </customSheetView>
    <customSheetView guid="{FAC1212C-81F4-4F17-96DA-8CE9075A4F10}" showRuler="0">
      <pane xSplit="1" ySplit="6" topLeftCell="F7" activePane="bottomRight" state="frozen"/>
      <selection pane="bottomRight" sqref="A1:IV6553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12"/>
      <headerFooter alignWithMargins="0">
        <oddHeader>&amp;L&amp;"굴림체,굵게"&amp;12재   정&amp;R&amp;"Times New Roman,보통"&amp;12Public Finance</oddHeader>
      </headerFooter>
    </customSheetView>
    <customSheetView guid="{0670F341-3894-4F8E-849D-EDA05F19F008}" showRuler="0">
      <pane xSplit="1" ySplit="6" topLeftCell="F7" activePane="bottomRight" state="frozen"/>
      <selection pane="bottomRight" activeCell="K16" sqref="K1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13"/>
      <headerFooter alignWithMargins="0">
        <oddHeader>&amp;L&amp;"굴림체,굵게"&amp;12재   정&amp;R&amp;"Times New Roman,보통"&amp;12Public Finance</oddHeader>
      </headerFooter>
    </customSheetView>
  </customSheetViews>
  <mergeCells count="6">
    <mergeCell ref="X3:AA3"/>
    <mergeCell ref="Q4:S4"/>
    <mergeCell ref="E1:G1"/>
    <mergeCell ref="A1:C1"/>
    <mergeCell ref="Q3:S3"/>
    <mergeCell ref="T3:V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4"/>
  <headerFooter alignWithMargins="0">
    <oddHeader>&amp;L&amp;"굴림체,굵게"&amp;12재   정&amp;R&amp;"Times New Roman,보통"&amp;12Public Finance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43"/>
  <sheetViews>
    <sheetView zoomScale="110" zoomScaleNormal="110" zoomScaleSheetLayoutView="100" zoomScalePageLayoutView="85" workbookViewId="0">
      <selection sqref="A1:G1"/>
    </sheetView>
  </sheetViews>
  <sheetFormatPr defaultRowHeight="13.5"/>
  <cols>
    <col min="1" max="1" width="13.44140625" style="60" customWidth="1"/>
    <col min="2" max="2" width="10.77734375" style="61" customWidth="1"/>
    <col min="3" max="3" width="9.44140625" style="61" bestFit="1" customWidth="1"/>
    <col min="4" max="4" width="9.21875" style="61" customWidth="1"/>
    <col min="5" max="5" width="11.33203125" style="61" customWidth="1"/>
    <col min="6" max="6" width="8.77734375" style="61" customWidth="1"/>
    <col min="7" max="7" width="8" style="61" customWidth="1"/>
    <col min="8" max="8" width="2.5546875" style="62" customWidth="1"/>
    <col min="9" max="9" width="10.33203125" style="60" customWidth="1"/>
    <col min="10" max="10" width="9.44140625" style="47" customWidth="1"/>
    <col min="11" max="11" width="11.33203125" style="47" customWidth="1"/>
    <col min="12" max="12" width="10.33203125" style="47" customWidth="1"/>
    <col min="13" max="13" width="8.77734375" style="62" customWidth="1"/>
    <col min="14" max="14" width="10.33203125" style="47" customWidth="1"/>
    <col min="15" max="15" width="10.33203125" style="60" customWidth="1"/>
    <col min="16" max="16" width="12.88671875" style="62" customWidth="1"/>
    <col min="17" max="17" width="16.88671875" style="60" customWidth="1"/>
    <col min="18" max="18" width="12.88671875" style="62" customWidth="1"/>
    <col min="19" max="19" width="13" style="61" customWidth="1"/>
    <col min="20" max="20" width="12.88671875" style="61" customWidth="1"/>
    <col min="21" max="21" width="2.77734375" style="62" customWidth="1"/>
    <col min="22" max="22" width="10.33203125" style="61" customWidth="1"/>
    <col min="23" max="23" width="10.88671875" style="61" customWidth="1"/>
    <col min="24" max="24" width="9.77734375" style="205" customWidth="1"/>
    <col min="25" max="25" width="9.77734375" style="47" customWidth="1"/>
    <col min="26" max="26" width="13.109375" style="47" customWidth="1"/>
    <col min="27" max="28" width="9.77734375" style="47" customWidth="1"/>
    <col min="29" max="16384" width="8.88671875" style="50"/>
  </cols>
  <sheetData>
    <row r="1" spans="1:28" s="45" customFormat="1" ht="33.75" customHeight="1">
      <c r="A1" s="389" t="s">
        <v>266</v>
      </c>
      <c r="B1" s="389"/>
      <c r="C1" s="389"/>
      <c r="D1" s="389"/>
      <c r="E1" s="389"/>
      <c r="F1" s="389"/>
      <c r="G1" s="389"/>
      <c r="H1" s="282"/>
      <c r="I1" s="390" t="s">
        <v>71</v>
      </c>
      <c r="J1" s="390"/>
      <c r="K1" s="390"/>
      <c r="L1" s="390"/>
      <c r="M1" s="390"/>
      <c r="N1" s="390"/>
      <c r="O1" s="390"/>
      <c r="P1" s="389" t="s">
        <v>267</v>
      </c>
      <c r="Q1" s="389"/>
      <c r="R1" s="389"/>
      <c r="S1" s="389"/>
      <c r="T1" s="389"/>
      <c r="U1" s="219"/>
      <c r="V1" s="390" t="s">
        <v>72</v>
      </c>
      <c r="W1" s="390"/>
      <c r="X1" s="390"/>
      <c r="Y1" s="390"/>
      <c r="Z1" s="390"/>
      <c r="AA1" s="390"/>
      <c r="AB1" s="390"/>
    </row>
    <row r="2" spans="1:28" s="47" customFormat="1" ht="25.5" customHeight="1" thickBot="1">
      <c r="A2" s="47" t="s">
        <v>73</v>
      </c>
      <c r="B2" s="46"/>
      <c r="C2" s="46"/>
      <c r="D2" s="46"/>
      <c r="E2" s="46"/>
      <c r="F2" s="46"/>
      <c r="G2" s="46"/>
      <c r="H2" s="46"/>
      <c r="I2" s="50"/>
      <c r="N2" s="50"/>
      <c r="O2" s="54" t="s">
        <v>126</v>
      </c>
      <c r="P2" s="47" t="s">
        <v>73</v>
      </c>
      <c r="Q2" s="54"/>
      <c r="R2" s="220"/>
      <c r="S2" s="46"/>
      <c r="T2" s="46"/>
      <c r="U2" s="46"/>
      <c r="V2" s="46"/>
      <c r="W2" s="46"/>
      <c r="X2" s="63"/>
      <c r="AB2" s="54" t="s">
        <v>126</v>
      </c>
    </row>
    <row r="3" spans="1:28" s="47" customFormat="1" ht="17.100000000000001" customHeight="1" thickTop="1">
      <c r="A3" s="12"/>
      <c r="B3" s="200" t="s">
        <v>74</v>
      </c>
      <c r="C3" s="201"/>
      <c r="D3" s="202"/>
      <c r="E3" s="12"/>
      <c r="F3" s="12"/>
      <c r="G3" s="221"/>
      <c r="H3" s="63"/>
      <c r="I3" s="393" t="s">
        <v>75</v>
      </c>
      <c r="J3" s="393"/>
      <c r="K3" s="393"/>
      <c r="L3" s="393"/>
      <c r="M3" s="393"/>
      <c r="N3" s="393"/>
      <c r="O3" s="393"/>
      <c r="P3" s="39" t="s">
        <v>46</v>
      </c>
      <c r="Q3" s="283" t="s">
        <v>268</v>
      </c>
      <c r="R3" s="394" t="s">
        <v>64</v>
      </c>
      <c r="S3" s="393"/>
      <c r="T3" s="393"/>
      <c r="U3" s="15"/>
      <c r="V3" s="393" t="s">
        <v>64</v>
      </c>
      <c r="W3" s="393"/>
      <c r="X3" s="393"/>
      <c r="Y3" s="395"/>
      <c r="Z3" s="396" t="s">
        <v>76</v>
      </c>
      <c r="AA3" s="397"/>
      <c r="AB3" s="397"/>
    </row>
    <row r="4" spans="1:28" s="47" customFormat="1" ht="17.100000000000001" customHeight="1">
      <c r="A4" s="15" t="s">
        <v>127</v>
      </c>
      <c r="B4" s="64"/>
      <c r="C4" s="40" t="s">
        <v>78</v>
      </c>
      <c r="D4" s="41" t="s">
        <v>79</v>
      </c>
      <c r="E4" s="398" t="s">
        <v>80</v>
      </c>
      <c r="F4" s="399"/>
      <c r="G4" s="399"/>
      <c r="H4" s="15"/>
      <c r="I4" s="399" t="s">
        <v>81</v>
      </c>
      <c r="J4" s="400"/>
      <c r="K4" s="398" t="s">
        <v>82</v>
      </c>
      <c r="L4" s="399"/>
      <c r="M4" s="399"/>
      <c r="N4" s="399"/>
      <c r="O4" s="399"/>
      <c r="P4" s="11" t="s">
        <v>77</v>
      </c>
      <c r="Q4" s="292" t="s">
        <v>269</v>
      </c>
      <c r="R4" s="398" t="s">
        <v>83</v>
      </c>
      <c r="S4" s="399"/>
      <c r="T4" s="399"/>
      <c r="U4" s="15"/>
      <c r="V4" s="65" t="s">
        <v>80</v>
      </c>
      <c r="W4" s="398" t="s">
        <v>82</v>
      </c>
      <c r="X4" s="399"/>
      <c r="Y4" s="400"/>
      <c r="Z4" s="391" t="s">
        <v>84</v>
      </c>
      <c r="AA4" s="392"/>
      <c r="AB4" s="392"/>
    </row>
    <row r="5" spans="1:28" s="47" customFormat="1" ht="17.100000000000001" customHeight="1">
      <c r="A5" s="15" t="s">
        <v>116</v>
      </c>
      <c r="B5" s="17" t="s">
        <v>86</v>
      </c>
      <c r="C5" s="17" t="s">
        <v>87</v>
      </c>
      <c r="D5" s="17" t="s">
        <v>88</v>
      </c>
      <c r="E5" s="13" t="s">
        <v>89</v>
      </c>
      <c r="F5" s="40" t="s">
        <v>5</v>
      </c>
      <c r="G5" s="15" t="s">
        <v>128</v>
      </c>
      <c r="H5" s="15"/>
      <c r="I5" s="65" t="s">
        <v>90</v>
      </c>
      <c r="J5" s="41" t="s">
        <v>129</v>
      </c>
      <c r="K5" s="41" t="s">
        <v>89</v>
      </c>
      <c r="L5" s="41" t="s">
        <v>6</v>
      </c>
      <c r="M5" s="66" t="s">
        <v>130</v>
      </c>
      <c r="N5" s="41" t="s">
        <v>7</v>
      </c>
      <c r="O5" s="13" t="s">
        <v>8</v>
      </c>
      <c r="P5" s="11" t="s">
        <v>85</v>
      </c>
      <c r="Q5" s="65" t="s">
        <v>9</v>
      </c>
      <c r="R5" s="66" t="s">
        <v>89</v>
      </c>
      <c r="S5" s="66" t="s">
        <v>131</v>
      </c>
      <c r="T5" s="67" t="s">
        <v>91</v>
      </c>
      <c r="U5" s="10"/>
      <c r="V5" s="65" t="s">
        <v>92</v>
      </c>
      <c r="W5" s="15" t="s">
        <v>89</v>
      </c>
      <c r="X5" s="64" t="s">
        <v>132</v>
      </c>
      <c r="Y5" s="11" t="s">
        <v>93</v>
      </c>
      <c r="Z5" s="41" t="s">
        <v>0</v>
      </c>
      <c r="AA5" s="41" t="s">
        <v>133</v>
      </c>
      <c r="AB5" s="40" t="s">
        <v>134</v>
      </c>
    </row>
    <row r="6" spans="1:28" s="47" customFormat="1" ht="36" customHeight="1">
      <c r="A6" s="68"/>
      <c r="B6" s="21" t="s">
        <v>1</v>
      </c>
      <c r="C6" s="21" t="s">
        <v>94</v>
      </c>
      <c r="D6" s="21" t="s">
        <v>94</v>
      </c>
      <c r="E6" s="21" t="s">
        <v>95</v>
      </c>
      <c r="F6" s="69" t="s">
        <v>96</v>
      </c>
      <c r="G6" s="298" t="s">
        <v>135</v>
      </c>
      <c r="H6" s="203"/>
      <c r="I6" s="20" t="s">
        <v>97</v>
      </c>
      <c r="J6" s="75" t="s">
        <v>271</v>
      </c>
      <c r="K6" s="19" t="s">
        <v>1</v>
      </c>
      <c r="L6" s="19" t="s">
        <v>98</v>
      </c>
      <c r="M6" s="297" t="s">
        <v>136</v>
      </c>
      <c r="N6" s="70" t="s">
        <v>10</v>
      </c>
      <c r="O6" s="21" t="s">
        <v>99</v>
      </c>
      <c r="P6" s="71" t="s">
        <v>45</v>
      </c>
      <c r="Q6" s="72" t="s">
        <v>100</v>
      </c>
      <c r="R6" s="21" t="s">
        <v>1</v>
      </c>
      <c r="S6" s="73" t="s">
        <v>137</v>
      </c>
      <c r="T6" s="23" t="s">
        <v>138</v>
      </c>
      <c r="U6" s="10"/>
      <c r="V6" s="72" t="s">
        <v>101</v>
      </c>
      <c r="W6" s="74" t="s">
        <v>1</v>
      </c>
      <c r="X6" s="75" t="s">
        <v>102</v>
      </c>
      <c r="Y6" s="19" t="s">
        <v>103</v>
      </c>
      <c r="Z6" s="19" t="s">
        <v>1</v>
      </c>
      <c r="AA6" s="75" t="s">
        <v>104</v>
      </c>
      <c r="AB6" s="76" t="s">
        <v>105</v>
      </c>
    </row>
    <row r="7" spans="1:28" s="47" customFormat="1" ht="51.75" customHeight="1">
      <c r="A7" s="11">
        <v>2012</v>
      </c>
      <c r="B7" s="193">
        <v>10392419</v>
      </c>
      <c r="C7" s="193">
        <v>5015355</v>
      </c>
      <c r="D7" s="193">
        <v>5377064</v>
      </c>
      <c r="E7" s="26">
        <f>SUM(F7:G7)</f>
        <v>3585596</v>
      </c>
      <c r="F7" s="193">
        <v>3397205</v>
      </c>
      <c r="G7" s="193">
        <v>188391</v>
      </c>
      <c r="H7" s="193"/>
      <c r="I7" s="182">
        <v>0</v>
      </c>
      <c r="J7" s="182">
        <v>0</v>
      </c>
      <c r="K7" s="193">
        <v>5342215</v>
      </c>
      <c r="L7" s="193">
        <v>84520</v>
      </c>
      <c r="M7" s="193">
        <v>1188619</v>
      </c>
      <c r="N7" s="193">
        <v>759213</v>
      </c>
      <c r="O7" s="196">
        <v>2164471</v>
      </c>
      <c r="P7" s="11">
        <v>2012</v>
      </c>
      <c r="Q7" s="193">
        <v>1145392</v>
      </c>
      <c r="R7" s="193">
        <v>1402001</v>
      </c>
      <c r="S7" s="207">
        <v>133198</v>
      </c>
      <c r="T7" s="182">
        <v>0</v>
      </c>
      <c r="U7" s="193"/>
      <c r="V7" s="193">
        <v>1268803</v>
      </c>
      <c r="W7" s="207">
        <v>38</v>
      </c>
      <c r="X7" s="182">
        <v>0</v>
      </c>
      <c r="Y7" s="207">
        <v>38</v>
      </c>
      <c r="Z7" s="193">
        <v>62569</v>
      </c>
      <c r="AA7" s="193">
        <v>27758</v>
      </c>
      <c r="AB7" s="193">
        <v>34811</v>
      </c>
    </row>
    <row r="8" spans="1:28" s="47" customFormat="1" ht="51.75" customHeight="1">
      <c r="A8" s="11">
        <v>2013</v>
      </c>
      <c r="B8" s="196">
        <f>SUM(C8:D8)</f>
        <v>10240835</v>
      </c>
      <c r="C8" s="196">
        <f>SUM(E8,R8,AA8)</f>
        <v>4805631</v>
      </c>
      <c r="D8" s="193">
        <f>SUM(K8,AB8)</f>
        <v>5435204</v>
      </c>
      <c r="E8" s="26">
        <v>3405852</v>
      </c>
      <c r="F8" s="193">
        <v>3099551</v>
      </c>
      <c r="G8" s="193">
        <v>306301</v>
      </c>
      <c r="H8" s="193"/>
      <c r="I8" s="182">
        <v>0</v>
      </c>
      <c r="J8" s="182">
        <v>0</v>
      </c>
      <c r="K8" s="193">
        <v>5440182</v>
      </c>
      <c r="L8" s="193">
        <v>89045</v>
      </c>
      <c r="M8" s="193">
        <v>1140354</v>
      </c>
      <c r="N8" s="193">
        <v>823612</v>
      </c>
      <c r="O8" s="196">
        <v>2254486</v>
      </c>
      <c r="P8" s="11">
        <v>2013</v>
      </c>
      <c r="Q8" s="193">
        <v>1132685</v>
      </c>
      <c r="R8" s="193">
        <v>1414348</v>
      </c>
      <c r="S8" s="207">
        <v>145042</v>
      </c>
      <c r="T8" s="182">
        <v>0</v>
      </c>
      <c r="U8" s="193"/>
      <c r="V8" s="193">
        <v>1269306</v>
      </c>
      <c r="W8" s="182">
        <v>0</v>
      </c>
      <c r="X8" s="182">
        <v>0</v>
      </c>
      <c r="Y8" s="182">
        <v>0</v>
      </c>
      <c r="Z8" s="193">
        <v>-19547</v>
      </c>
      <c r="AA8" s="193">
        <v>-14569</v>
      </c>
      <c r="AB8" s="193">
        <v>-4978</v>
      </c>
    </row>
    <row r="9" spans="1:28" s="47" customFormat="1" ht="51.75" customHeight="1">
      <c r="A9" s="11">
        <v>2014</v>
      </c>
      <c r="B9" s="26">
        <v>11129976</v>
      </c>
      <c r="C9" s="26">
        <v>5316061</v>
      </c>
      <c r="D9" s="26">
        <v>5813915</v>
      </c>
      <c r="E9" s="26">
        <v>3882114</v>
      </c>
      <c r="F9" s="193">
        <v>3543825</v>
      </c>
      <c r="G9" s="193">
        <v>338289</v>
      </c>
      <c r="H9" s="193"/>
      <c r="I9" s="182">
        <v>0</v>
      </c>
      <c r="J9" s="182">
        <v>0</v>
      </c>
      <c r="K9" s="193">
        <v>5789249</v>
      </c>
      <c r="L9" s="193">
        <v>161464</v>
      </c>
      <c r="M9" s="193">
        <v>1152408</v>
      </c>
      <c r="N9" s="193">
        <v>957269</v>
      </c>
      <c r="O9" s="193">
        <v>2433906</v>
      </c>
      <c r="P9" s="11">
        <v>2014</v>
      </c>
      <c r="Q9" s="193">
        <v>1084202</v>
      </c>
      <c r="R9" s="193">
        <v>1484325</v>
      </c>
      <c r="S9" s="193">
        <v>160795</v>
      </c>
      <c r="T9" s="182">
        <v>0</v>
      </c>
      <c r="U9" s="193"/>
      <c r="V9" s="193">
        <v>1323530</v>
      </c>
      <c r="W9" s="182">
        <v>27</v>
      </c>
      <c r="X9" s="182">
        <v>0</v>
      </c>
      <c r="Y9" s="182">
        <v>27</v>
      </c>
      <c r="Z9" s="193">
        <v>-25712</v>
      </c>
      <c r="AA9" s="193">
        <v>-50378</v>
      </c>
      <c r="AB9" s="193">
        <v>24666</v>
      </c>
    </row>
    <row r="10" spans="1:28" s="47" customFormat="1" ht="51.75" customHeight="1">
      <c r="A10" s="11">
        <v>2015</v>
      </c>
      <c r="B10" s="26">
        <v>12505284</v>
      </c>
      <c r="C10" s="26">
        <v>6093394</v>
      </c>
      <c r="D10" s="26">
        <v>6411890</v>
      </c>
      <c r="E10" s="26">
        <v>4565385</v>
      </c>
      <c r="F10" s="303">
        <v>4262827</v>
      </c>
      <c r="G10" s="303">
        <v>302558</v>
      </c>
      <c r="H10" s="369"/>
      <c r="I10" s="182">
        <v>0</v>
      </c>
      <c r="J10" s="182">
        <v>0</v>
      </c>
      <c r="K10" s="369">
        <v>6407086</v>
      </c>
      <c r="L10" s="369">
        <v>205384</v>
      </c>
      <c r="M10" s="369">
        <v>1488486</v>
      </c>
      <c r="N10" s="369">
        <v>1021682</v>
      </c>
      <c r="O10" s="369">
        <v>2381473</v>
      </c>
      <c r="P10" s="11">
        <v>2015</v>
      </c>
      <c r="Q10" s="369">
        <v>1310061</v>
      </c>
      <c r="R10" s="369">
        <v>1504366</v>
      </c>
      <c r="S10" s="369">
        <v>169247</v>
      </c>
      <c r="T10" s="182">
        <v>0</v>
      </c>
      <c r="U10" s="369"/>
      <c r="V10" s="369">
        <v>1335119</v>
      </c>
      <c r="W10" s="182">
        <v>0</v>
      </c>
      <c r="X10" s="182">
        <v>0</v>
      </c>
      <c r="Y10" s="182">
        <v>0</v>
      </c>
      <c r="Z10" s="369">
        <v>28447</v>
      </c>
      <c r="AA10" s="369">
        <v>23643</v>
      </c>
      <c r="AB10" s="369">
        <v>4804</v>
      </c>
    </row>
    <row r="11" spans="1:28" s="49" customFormat="1" ht="51.75" customHeight="1" thickBot="1">
      <c r="A11" s="206">
        <v>2016</v>
      </c>
      <c r="B11" s="27">
        <v>13081025</v>
      </c>
      <c r="C11" s="27">
        <v>5851708</v>
      </c>
      <c r="D11" s="27">
        <v>7229317</v>
      </c>
      <c r="E11" s="338">
        <v>4188807</v>
      </c>
      <c r="F11" s="285">
        <v>3896414</v>
      </c>
      <c r="G11" s="285">
        <v>292393</v>
      </c>
      <c r="H11" s="329"/>
      <c r="I11" s="222">
        <v>0</v>
      </c>
      <c r="J11" s="222">
        <v>0</v>
      </c>
      <c r="K11" s="328">
        <v>7082942</v>
      </c>
      <c r="L11" s="328">
        <v>301663</v>
      </c>
      <c r="M11" s="328">
        <v>1728010</v>
      </c>
      <c r="N11" s="328">
        <v>1090993</v>
      </c>
      <c r="O11" s="328">
        <v>2585025</v>
      </c>
      <c r="P11" s="206">
        <v>2016</v>
      </c>
      <c r="Q11" s="328">
        <v>1377251</v>
      </c>
      <c r="R11" s="328">
        <v>1601836</v>
      </c>
      <c r="S11" s="328">
        <v>177206</v>
      </c>
      <c r="T11" s="380" t="s">
        <v>299</v>
      </c>
      <c r="U11" s="329"/>
      <c r="V11" s="328">
        <v>1424630</v>
      </c>
      <c r="W11" s="222">
        <v>0</v>
      </c>
      <c r="X11" s="222">
        <v>0</v>
      </c>
      <c r="Y11" s="222">
        <v>0</v>
      </c>
      <c r="Z11" s="328">
        <v>207440</v>
      </c>
      <c r="AA11" s="328">
        <v>61065</v>
      </c>
      <c r="AB11" s="328">
        <v>146375</v>
      </c>
    </row>
    <row r="12" spans="1:28" ht="12" customHeight="1" thickTop="1">
      <c r="A12" s="51" t="s">
        <v>106</v>
      </c>
      <c r="B12" s="52"/>
      <c r="C12" s="52"/>
      <c r="D12" s="52"/>
      <c r="E12" s="52"/>
      <c r="F12" s="52"/>
      <c r="G12" s="53"/>
      <c r="H12" s="223"/>
      <c r="I12" s="54"/>
      <c r="J12" s="54"/>
      <c r="K12" s="54"/>
      <c r="L12" s="54"/>
      <c r="M12" s="51"/>
      <c r="N12" s="53"/>
      <c r="O12" s="55"/>
      <c r="P12" s="51" t="s">
        <v>106</v>
      </c>
      <c r="Q12" s="56"/>
      <c r="R12" s="57"/>
      <c r="S12" s="58"/>
      <c r="T12" s="188"/>
      <c r="U12" s="57"/>
      <c r="V12" s="58"/>
      <c r="W12" s="58"/>
      <c r="X12" s="204"/>
      <c r="Y12" s="54"/>
      <c r="Z12" s="54"/>
      <c r="AA12" s="54"/>
      <c r="AB12" s="54"/>
    </row>
    <row r="13" spans="1:28" ht="15.75" customHeight="1">
      <c r="A13" s="54"/>
      <c r="B13" s="54"/>
      <c r="C13" s="54"/>
      <c r="D13" s="54"/>
      <c r="E13" s="54"/>
      <c r="F13" s="57"/>
      <c r="G13" s="53"/>
      <c r="H13" s="55"/>
      <c r="I13" s="57"/>
      <c r="J13" s="56"/>
      <c r="K13" s="57"/>
      <c r="L13" s="58"/>
      <c r="M13" s="58"/>
      <c r="N13" s="57"/>
      <c r="O13" s="58"/>
      <c r="P13" s="58"/>
      <c r="Q13" s="204"/>
      <c r="R13" s="54"/>
      <c r="S13" s="54"/>
      <c r="T13" s="54"/>
      <c r="U13" s="54"/>
      <c r="V13" s="50"/>
      <c r="W13" s="50"/>
      <c r="X13" s="50"/>
      <c r="Y13" s="50"/>
      <c r="Z13" s="50"/>
      <c r="AA13" s="50"/>
      <c r="AB13" s="50"/>
    </row>
    <row r="14" spans="1:28">
      <c r="A14" s="53"/>
      <c r="B14" s="223"/>
      <c r="C14" s="58"/>
      <c r="D14" s="58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</row>
    <row r="15" spans="1:28">
      <c r="A15" s="223"/>
      <c r="B15" s="54"/>
      <c r="C15" s="58"/>
      <c r="D15" s="58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</row>
    <row r="16" spans="1:28">
      <c r="A16" s="223"/>
      <c r="B16" s="54"/>
      <c r="C16" s="58"/>
      <c r="D16" s="58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</row>
    <row r="17" spans="1:28">
      <c r="A17" s="32"/>
      <c r="B17" s="52"/>
      <c r="C17" s="54"/>
      <c r="D17" s="55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</row>
    <row r="18" spans="1:28">
      <c r="A18" s="32"/>
      <c r="B18" s="52"/>
      <c r="C18" s="54"/>
      <c r="D18" s="55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</row>
    <row r="19" spans="1:28">
      <c r="A19" s="32"/>
      <c r="B19" s="52"/>
      <c r="C19" s="54"/>
      <c r="D19" s="55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</row>
    <row r="20" spans="1:28">
      <c r="A20" s="32"/>
      <c r="B20" s="52"/>
      <c r="C20" s="54"/>
      <c r="D20" s="55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</row>
    <row r="21" spans="1:28">
      <c r="A21" s="32"/>
      <c r="B21" s="52"/>
      <c r="C21" s="52"/>
      <c r="D21" s="52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</row>
    <row r="22" spans="1:28">
      <c r="A22" s="32"/>
      <c r="B22" s="52"/>
      <c r="C22" s="52"/>
      <c r="D22" s="52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</row>
    <row r="23" spans="1:28">
      <c r="A23" s="32"/>
      <c r="B23" s="52"/>
      <c r="C23" s="52"/>
      <c r="D23" s="52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</row>
    <row r="24" spans="1:28">
      <c r="A24" s="32"/>
      <c r="B24" s="52"/>
      <c r="C24" s="52"/>
      <c r="D24" s="52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</row>
    <row r="25" spans="1:28">
      <c r="A25" s="32"/>
      <c r="B25" s="52"/>
      <c r="C25" s="52"/>
      <c r="D25" s="52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</row>
    <row r="26" spans="1:28">
      <c r="B26" s="52"/>
      <c r="C26" s="52"/>
      <c r="D26" s="52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</row>
    <row r="27" spans="1:28">
      <c r="B27" s="52"/>
      <c r="C27" s="52"/>
      <c r="D27" s="52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</row>
    <row r="28" spans="1:28">
      <c r="B28" s="52"/>
      <c r="C28" s="52"/>
      <c r="D28" s="52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</row>
    <row r="29" spans="1:28">
      <c r="B29" s="52"/>
      <c r="C29" s="52"/>
      <c r="D29" s="52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</row>
    <row r="30" spans="1:28">
      <c r="B30" s="52"/>
      <c r="C30" s="52"/>
      <c r="D30" s="52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</row>
    <row r="31" spans="1:28">
      <c r="B31" s="52"/>
      <c r="C31" s="52"/>
      <c r="D31" s="52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</row>
    <row r="32" spans="1:28">
      <c r="B32" s="52"/>
      <c r="C32" s="52"/>
      <c r="D32" s="52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</row>
    <row r="33" spans="2:28">
      <c r="B33" s="52"/>
      <c r="C33" s="52"/>
      <c r="D33" s="52"/>
      <c r="E33" s="52"/>
      <c r="F33" s="52"/>
      <c r="G33" s="52"/>
      <c r="H33" s="55"/>
      <c r="I33" s="53"/>
      <c r="J33" s="54"/>
      <c r="K33" s="54"/>
      <c r="L33" s="54"/>
      <c r="M33" s="55"/>
      <c r="N33" s="54"/>
      <c r="O33" s="53"/>
      <c r="P33" s="55"/>
      <c r="Q33" s="53"/>
      <c r="R33" s="55"/>
      <c r="S33" s="52"/>
      <c r="T33" s="52"/>
      <c r="U33" s="55"/>
      <c r="V33" s="52"/>
      <c r="W33" s="52"/>
      <c r="Y33" s="54"/>
      <c r="Z33" s="54"/>
      <c r="AA33" s="54"/>
      <c r="AB33" s="54"/>
    </row>
    <row r="34" spans="2:28">
      <c r="B34" s="52"/>
      <c r="C34" s="52"/>
      <c r="D34" s="52"/>
      <c r="E34" s="52"/>
      <c r="F34" s="52"/>
      <c r="G34" s="52"/>
      <c r="H34" s="55"/>
      <c r="I34" s="53"/>
      <c r="J34" s="54"/>
      <c r="K34" s="54"/>
      <c r="L34" s="54"/>
      <c r="M34" s="55"/>
      <c r="N34" s="54"/>
      <c r="O34" s="53"/>
      <c r="P34" s="55"/>
      <c r="Q34" s="53"/>
      <c r="R34" s="55"/>
      <c r="S34" s="52"/>
      <c r="T34" s="52"/>
      <c r="U34" s="55"/>
      <c r="V34" s="52"/>
      <c r="W34" s="52"/>
      <c r="Y34" s="54"/>
      <c r="Z34" s="54"/>
      <c r="AA34" s="54"/>
      <c r="AB34" s="54"/>
    </row>
    <row r="35" spans="2:28">
      <c r="B35" s="52"/>
      <c r="C35" s="52"/>
      <c r="D35" s="52"/>
      <c r="E35" s="52"/>
      <c r="F35" s="52"/>
      <c r="G35" s="52"/>
      <c r="H35" s="55"/>
      <c r="I35" s="53"/>
      <c r="J35" s="54"/>
      <c r="K35" s="54"/>
      <c r="L35" s="54"/>
      <c r="M35" s="55"/>
      <c r="N35" s="54"/>
      <c r="O35" s="53"/>
      <c r="P35" s="55"/>
      <c r="Q35" s="53"/>
      <c r="R35" s="55"/>
      <c r="S35" s="52"/>
      <c r="T35" s="52"/>
      <c r="U35" s="55"/>
      <c r="V35" s="52"/>
      <c r="W35" s="52"/>
      <c r="Y35" s="54"/>
      <c r="Z35" s="54"/>
      <c r="AA35" s="54"/>
      <c r="AB35" s="54"/>
    </row>
    <row r="36" spans="2:28">
      <c r="B36" s="52"/>
      <c r="C36" s="52"/>
      <c r="D36" s="52"/>
      <c r="E36" s="52"/>
      <c r="F36" s="52"/>
      <c r="G36" s="52"/>
      <c r="H36" s="55"/>
      <c r="I36" s="53"/>
      <c r="J36" s="54"/>
      <c r="K36" s="54"/>
      <c r="L36" s="54"/>
      <c r="M36" s="55"/>
      <c r="N36" s="54"/>
      <c r="O36" s="53"/>
      <c r="P36" s="55"/>
      <c r="Q36" s="53"/>
      <c r="R36" s="55"/>
      <c r="S36" s="52"/>
      <c r="T36" s="52"/>
      <c r="U36" s="55"/>
      <c r="V36" s="52"/>
      <c r="W36" s="52"/>
      <c r="Y36" s="54"/>
      <c r="Z36" s="54"/>
      <c r="AA36" s="54"/>
      <c r="AB36" s="54"/>
    </row>
    <row r="37" spans="2:28">
      <c r="B37" s="52"/>
      <c r="C37" s="52"/>
      <c r="D37" s="52"/>
      <c r="E37" s="52"/>
      <c r="F37" s="52"/>
      <c r="G37" s="52"/>
      <c r="H37" s="55"/>
      <c r="I37" s="53"/>
      <c r="J37" s="54"/>
      <c r="K37" s="54"/>
      <c r="L37" s="54"/>
      <c r="M37" s="55"/>
      <c r="N37" s="54"/>
      <c r="O37" s="53"/>
      <c r="P37" s="55"/>
      <c r="Q37" s="53"/>
      <c r="R37" s="55"/>
      <c r="S37" s="52"/>
      <c r="T37" s="52"/>
      <c r="U37" s="55"/>
      <c r="V37" s="52"/>
      <c r="W37" s="52"/>
      <c r="Y37" s="54"/>
      <c r="Z37" s="54"/>
      <c r="AA37" s="54"/>
      <c r="AB37" s="54"/>
    </row>
    <row r="38" spans="2:28">
      <c r="B38" s="52"/>
      <c r="C38" s="52"/>
      <c r="D38" s="52"/>
      <c r="E38" s="52"/>
      <c r="F38" s="52"/>
      <c r="G38" s="52"/>
      <c r="H38" s="55"/>
      <c r="I38" s="53"/>
      <c r="J38" s="54"/>
      <c r="K38" s="54"/>
      <c r="L38" s="54"/>
      <c r="M38" s="55"/>
      <c r="N38" s="54"/>
      <c r="O38" s="53"/>
      <c r="P38" s="55"/>
      <c r="Q38" s="53"/>
      <c r="R38" s="55"/>
      <c r="S38" s="52"/>
      <c r="T38" s="52"/>
      <c r="U38" s="55"/>
      <c r="V38" s="52"/>
      <c r="W38" s="52"/>
      <c r="Y38" s="54"/>
      <c r="Z38" s="54"/>
      <c r="AA38" s="54"/>
      <c r="AB38" s="54"/>
    </row>
    <row r="39" spans="2:28">
      <c r="B39" s="52"/>
      <c r="C39" s="52"/>
      <c r="D39" s="52"/>
      <c r="E39" s="52"/>
      <c r="F39" s="52"/>
      <c r="G39" s="52"/>
      <c r="H39" s="55"/>
      <c r="I39" s="53"/>
      <c r="J39" s="54"/>
      <c r="K39" s="54"/>
      <c r="L39" s="54"/>
      <c r="M39" s="55"/>
      <c r="N39" s="54"/>
      <c r="O39" s="53"/>
      <c r="P39" s="55"/>
      <c r="Q39" s="53"/>
      <c r="R39" s="55"/>
      <c r="S39" s="52"/>
      <c r="T39" s="52"/>
      <c r="U39" s="55"/>
      <c r="V39" s="52"/>
      <c r="W39" s="52"/>
      <c r="Y39" s="54"/>
      <c r="Z39" s="54"/>
      <c r="AA39" s="54"/>
      <c r="AB39" s="54"/>
    </row>
    <row r="40" spans="2:28">
      <c r="B40" s="52"/>
      <c r="C40" s="52"/>
      <c r="D40" s="52"/>
      <c r="E40" s="52"/>
      <c r="F40" s="52"/>
      <c r="G40" s="52"/>
      <c r="H40" s="55"/>
      <c r="I40" s="53"/>
      <c r="J40" s="54"/>
      <c r="K40" s="54"/>
      <c r="L40" s="54"/>
      <c r="M40" s="55"/>
      <c r="N40" s="54"/>
      <c r="O40" s="53"/>
      <c r="P40" s="55"/>
      <c r="Q40" s="53"/>
      <c r="R40" s="55"/>
      <c r="S40" s="52"/>
      <c r="T40" s="52"/>
      <c r="U40" s="55"/>
      <c r="V40" s="52"/>
      <c r="W40" s="52"/>
      <c r="Y40" s="54"/>
      <c r="Z40" s="54"/>
      <c r="AA40" s="54"/>
      <c r="AB40" s="54"/>
    </row>
    <row r="41" spans="2:28">
      <c r="B41" s="52"/>
      <c r="C41" s="52"/>
      <c r="D41" s="52"/>
      <c r="E41" s="52"/>
      <c r="F41" s="52"/>
      <c r="G41" s="52"/>
      <c r="H41" s="55"/>
      <c r="I41" s="53"/>
      <c r="J41" s="54"/>
      <c r="K41" s="54"/>
      <c r="L41" s="54"/>
      <c r="M41" s="55"/>
      <c r="N41" s="54"/>
      <c r="O41" s="53"/>
      <c r="P41" s="55"/>
      <c r="Q41" s="53"/>
      <c r="R41" s="55"/>
      <c r="S41" s="52"/>
      <c r="T41" s="52"/>
      <c r="U41" s="55"/>
      <c r="V41" s="52"/>
      <c r="W41" s="52"/>
      <c r="Y41" s="54"/>
      <c r="Z41" s="54"/>
      <c r="AA41" s="54"/>
      <c r="AB41" s="54"/>
    </row>
    <row r="42" spans="2:28">
      <c r="B42" s="52"/>
      <c r="C42" s="52"/>
      <c r="D42" s="52"/>
      <c r="E42" s="52"/>
      <c r="F42" s="52"/>
      <c r="G42" s="52"/>
      <c r="H42" s="55"/>
      <c r="I42" s="53"/>
      <c r="J42" s="54"/>
      <c r="K42" s="54"/>
      <c r="L42" s="54"/>
      <c r="M42" s="55"/>
      <c r="N42" s="54"/>
      <c r="O42" s="53"/>
      <c r="P42" s="55"/>
      <c r="Q42" s="53"/>
      <c r="R42" s="55"/>
      <c r="S42" s="52"/>
      <c r="T42" s="52"/>
      <c r="U42" s="55"/>
      <c r="V42" s="52"/>
      <c r="W42" s="52"/>
      <c r="Y42" s="54"/>
      <c r="Z42" s="54"/>
      <c r="AA42" s="54"/>
      <c r="AB42" s="54"/>
    </row>
    <row r="43" spans="2:28">
      <c r="B43" s="52"/>
      <c r="C43" s="52"/>
      <c r="D43" s="52"/>
      <c r="E43" s="52"/>
      <c r="F43" s="52"/>
      <c r="G43" s="52"/>
      <c r="H43" s="55"/>
      <c r="I43" s="53"/>
      <c r="J43" s="54"/>
      <c r="K43" s="54"/>
      <c r="L43" s="54"/>
      <c r="M43" s="55"/>
      <c r="N43" s="54"/>
      <c r="O43" s="53"/>
      <c r="P43" s="55"/>
      <c r="Q43" s="53"/>
      <c r="R43" s="55"/>
      <c r="S43" s="52"/>
      <c r="T43" s="52"/>
      <c r="U43" s="55"/>
      <c r="V43" s="52"/>
      <c r="W43" s="52"/>
      <c r="Y43" s="54"/>
      <c r="Z43" s="54"/>
      <c r="AA43" s="54"/>
      <c r="AB43" s="54"/>
    </row>
  </sheetData>
  <protectedRanges>
    <protectedRange sqref="L10" name="범위1_2_3_2_1_1"/>
    <protectedRange sqref="O10" name="범위1_3_2_2_1"/>
    <protectedRange sqref="Q10" name="범위1_3_2_1_1_1"/>
    <protectedRange sqref="L11" name="범위1_2_3_2_1_1_1"/>
    <protectedRange sqref="O11" name="범위1_3_2_2_1_1"/>
    <protectedRange sqref="Q11" name="범위1_3_2_1_1_1_1"/>
  </protectedRanges>
  <customSheetViews>
    <customSheetView guid="{13B74618-508C-45C7-8B93-9F3D25693DCF}" showPageBreaks="1" printArea="1" view="pageBreakPreview" showRuler="0">
      <pane xSplit="3" ySplit="6" topLeftCell="Y13" activePane="bottomRight" state="frozen"/>
      <selection pane="bottomRight" activeCell="AI17" sqref="AI17"/>
      <colBreaks count="1" manualBreakCount="1">
        <brk id="17" max="29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orientation="landscape" r:id="rId1"/>
      <headerFooter alignWithMargins="0">
        <oddHeader>&amp;L&amp;"굴림체,굵게"&amp;12재   정&amp;R&amp;"Times New Roman,보통"&amp;12Public Finance</oddHeader>
      </headerFooter>
    </customSheetView>
    <customSheetView guid="{A0A92A4A-390C-492C-9526-805C062C8FFE}" showPageBreaks="1" printArea="1" view="pageBreakPreview" showRuler="0">
      <pane xSplit="3" ySplit="6" topLeftCell="D7" activePane="bottomRight" state="frozen"/>
      <selection pane="bottomRight" activeCell="I13" sqref="I13"/>
      <colBreaks count="1" manualBreakCount="1">
        <brk id="17" max="29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scale="44" orientation="landscape" verticalDpi="300" r:id="rId2"/>
      <headerFooter alignWithMargins="0">
        <oddHeader>&amp;L&amp;"굴림체,굵게"&amp;12재   정&amp;R&amp;"Times New Roman,보통"&amp;12Public Finance</oddHeader>
      </headerFooter>
    </customSheetView>
    <customSheetView guid="{466B4060-2405-11D8-9C7D-00E07D8B2C4C}" showPageBreaks="1" printArea="1" view="pageBreakPreview" showRuler="0">
      <pane xSplit="3" ySplit="6" topLeftCell="D7" activePane="bottomRight" state="frozen"/>
      <selection pane="bottomRight" activeCell="I13" sqref="I13"/>
      <colBreaks count="1" manualBreakCount="1">
        <brk id="17" max="29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scale="44" orientation="landscape" verticalDpi="300" r:id="rId3"/>
      <headerFooter alignWithMargins="0">
        <oddHeader>&amp;L&amp;"굴림체,굵게"&amp;12재   정&amp;R&amp;"Times New Roman,보통"&amp;12Public Finance</oddHeader>
      </headerFooter>
    </customSheetView>
    <customSheetView guid="{2141CAA4-2013-490D-8BB3-1D06CCBFA790}" showPageBreaks="1" fitToPage="1" showRuler="0">
      <pane xSplit="3" ySplit="6" topLeftCell="D16" activePane="bottomRight" state="frozen"/>
      <selection pane="bottomRight" activeCell="M19" sqref="M19"/>
      <pageMargins left="0.39370078740157483" right="0.39370078740157483" top="0.59055118110236227" bottom="0.19685039370078741" header="0.39370078740157483" footer="0.19685039370078741"/>
      <printOptions horizontalCentered="1"/>
      <pageSetup paperSize="12" scale="44" orientation="landscape" verticalDpi="300" r:id="rId4"/>
      <headerFooter alignWithMargins="0">
        <oddHeader>&amp;L&amp;"굴림체,굵게"&amp;12재   정&amp;R&amp;"Times New Roman,보통"&amp;12Public Finance</oddHeader>
      </headerFooter>
    </customSheetView>
    <customSheetView guid="{52BD03A3-420C-11D9-A80D-00E098994FA3}" showPageBreaks="1" printArea="1" view="pageBreakPreview" showRuler="0">
      <pane xSplit="1" ySplit="7" topLeftCell="B14" activePane="bottomRight" state="frozen"/>
      <selection pane="bottomRight" activeCell="A15" sqref="A15"/>
      <colBreaks count="1" manualBreakCount="1">
        <brk id="17" max="29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scale="84" fitToWidth="2" orientation="landscape" verticalDpi="300" r:id="rId5"/>
      <headerFooter alignWithMargins="0">
        <oddHeader>&amp;L&amp;"굴림체,굵게"&amp;12재   정&amp;R&amp;"Times New Roman,보통"&amp;12Public Finance</oddHeader>
      </headerFooter>
    </customSheetView>
    <customSheetView guid="{53751A64-2667-11D8-A0D3-009008A182C2}" showPageBreaks="1" view="pageBreakPreview" showRuler="0">
      <pane xSplit="1" ySplit="7" topLeftCell="S8" activePane="bottomRight" state="frozen"/>
      <selection pane="bottomRight" activeCell="X13" sqref="X13"/>
      <colBreaks count="1" manualBreakCount="1">
        <brk id="17" max="1048575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scale="80" fitToWidth="0" orientation="landscape" verticalDpi="300" r:id="rId6"/>
      <headerFooter alignWithMargins="0">
        <oddHeader>&amp;L&amp;"굴림체,굵게"&amp;12재   정&amp;R&amp;"Times New Roman,보통"&amp;12Public Finance</oddHeader>
      </headerFooter>
    </customSheetView>
    <customSheetView guid="{77CD826C-0566-4FF5-8DC0-6BA189584761}" showPageBreaks="1" view="pageBreakPreview" showRuler="0">
      <pane xSplit="1" ySplit="7" topLeftCell="Z21" activePane="bottomRight" state="frozen"/>
      <selection pane="bottomRight" activeCell="AA21" sqref="AA21"/>
      <colBreaks count="3" manualBreakCount="3">
        <brk id="13" max="29" man="1"/>
        <brk id="17" max="1048575" man="1"/>
        <brk id="33" max="29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scale="80" fitToWidth="0" orientation="landscape" verticalDpi="300" r:id="rId7"/>
      <headerFooter alignWithMargins="0">
        <oddHeader>&amp;L&amp;"굴림체,굵게"&amp;12재   정&amp;R&amp;"Times New Roman,보통"&amp;12Public Finance</oddHeader>
      </headerFooter>
    </customSheetView>
    <customSheetView guid="{3CB55DA2-420C-11D9-9060-00E07D8C8F95}" fitToPage="1" showRuler="0">
      <pane xSplit="3" ySplit="6" topLeftCell="D7" activePane="bottomRight" state="frozen"/>
      <selection pane="bottomRight" activeCell="M19" sqref="M19"/>
      <pageMargins left="0.39370078740157483" right="0.39370078740157483" top="0.59055118110236227" bottom="0.19685039370078741" header="0.39370078740157483" footer="0.19685039370078741"/>
      <printOptions horizontalCentered="1"/>
      <pageSetup paperSize="12" scale="94" orientation="landscape" verticalDpi="300" r:id="rId8"/>
      <headerFooter alignWithMargins="0">
        <oddHeader>&amp;L&amp;"굴림체,굵게"&amp;12재   정&amp;R&amp;"Times New Roman,보통"&amp;12Public Finance</oddHeader>
      </headerFooter>
    </customSheetView>
    <customSheetView guid="{8ED97962-420F-11D9-9C7C-009008A0B73D}" showPageBreaks="1" printArea="1" view="pageBreakPreview" showRuler="0">
      <pane xSplit="1" ySplit="7" topLeftCell="V20" activePane="bottomRight" state="frozen"/>
      <selection pane="bottomRight" activeCell="W26" sqref="W26"/>
      <colBreaks count="1" manualBreakCount="1">
        <brk id="17" max="29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scale="84" fitToWidth="2" orientation="landscape" verticalDpi="300" r:id="rId9"/>
      <headerFooter alignWithMargins="0">
        <oddHeader>&amp;L&amp;"굴림체,굵게"&amp;12재   정&amp;R&amp;"Times New Roman,보통"&amp;12Public Finance</oddHeader>
      </headerFooter>
    </customSheetView>
    <customSheetView guid="{7C49E321-420F-11D9-8667-444553540000}" showPageBreaks="1" view="pageBreakPreview" showRuler="0">
      <pane xSplit="1" ySplit="7" topLeftCell="B14" activePane="bottomRight" state="frozen"/>
      <selection pane="bottomRight" activeCell="H20" sqref="H20"/>
      <colBreaks count="1" manualBreakCount="1">
        <brk id="17" max="1048575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scale="80" fitToWidth="0" orientation="landscape" verticalDpi="300" r:id="rId10"/>
      <headerFooter alignWithMargins="0">
        <oddHeader>&amp;L&amp;"굴림체,굵게"&amp;12재   정&amp;R&amp;"Times New Roman,보통"&amp;12Public Finance</oddHeader>
      </headerFooter>
    </customSheetView>
    <customSheetView guid="{724E0A41-420F-11D9-BC3A-444553540000}" showPageBreaks="1" view="pageBreakPreview" showRuler="0">
      <pane xSplit="1" ySplit="7" topLeftCell="B20" activePane="bottomRight" state="frozen"/>
      <selection pane="bottomRight" activeCell="A22" sqref="A22"/>
      <colBreaks count="3" manualBreakCount="3">
        <brk id="14" max="30" man="1"/>
        <brk id="17" max="1048575" man="1"/>
        <brk id="34" max="30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scale="97" fitToWidth="0" orientation="landscape" verticalDpi="300" r:id="rId11"/>
      <headerFooter alignWithMargins="0">
        <oddHeader>&amp;L&amp;"굴림체,굵게"&amp;12재   정&amp;R&amp;"Times New Roman,보통"&amp;12Public Finance</oddHeader>
      </headerFooter>
    </customSheetView>
    <customSheetView guid="{FD9EB1CB-48FA-11D9-B3E6-0000B4A88D03}" showPageBreaks="1" printArea="1" view="pageBreakPreview" showRuler="0">
      <pane xSplit="3" ySplit="6" topLeftCell="D7" activePane="bottomRight" state="frozen"/>
      <selection pane="bottomRight" activeCell="I13" sqref="I13"/>
      <colBreaks count="1" manualBreakCount="1">
        <brk id="17" max="29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scale="44" orientation="landscape" verticalDpi="300" r:id="rId12"/>
      <headerFooter alignWithMargins="0">
        <oddHeader>&amp;L&amp;"굴림체,굵게"&amp;12재   정&amp;R&amp;"Times New Roman,보통"&amp;12Public Finance</oddHeader>
      </headerFooter>
    </customSheetView>
    <customSheetView guid="{05137CB3-D218-4479-AA26-9B7CAC36BE40}" showPageBreaks="1" printArea="1" view="pageBreakPreview" showRuler="0">
      <pane xSplit="3" ySplit="6" topLeftCell="J13" activePane="bottomRight" state="frozen"/>
      <selection pane="bottomRight" activeCell="P16" sqref="P16:P18"/>
      <colBreaks count="1" manualBreakCount="1">
        <brk id="17" max="29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orientation="landscape" r:id="rId13"/>
      <headerFooter alignWithMargins="0">
        <oddHeader>&amp;L&amp;"굴림체,굵게"&amp;12재   정&amp;R&amp;"Times New Roman,보통"&amp;12Public Finance</oddHeader>
      </headerFooter>
    </customSheetView>
    <customSheetView guid="{FAC1212C-81F4-4F17-96DA-8CE9075A4F10}" showPageBreaks="1" printArea="1" view="pageBreakPreview" showRuler="0">
      <pane xSplit="3" ySplit="6" topLeftCell="Y13" activePane="bottomRight" state="frozen"/>
      <selection pane="bottomRight" sqref="A1:IV65536"/>
      <colBreaks count="1" manualBreakCount="1">
        <brk id="17" max="29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orientation="landscape" r:id="rId14"/>
      <headerFooter alignWithMargins="0">
        <oddHeader>&amp;L&amp;"굴림체,굵게"&amp;12재   정&amp;R&amp;"Times New Roman,보통"&amp;12Public Finance</oddHeader>
      </headerFooter>
    </customSheetView>
    <customSheetView guid="{0670F341-3894-4F8E-849D-EDA05F19F008}" showPageBreaks="1" printArea="1" view="pageBreakPreview" showRuler="0">
      <pane xSplit="3" ySplit="6" topLeftCell="Y13" activePane="bottomRight" state="frozen"/>
      <selection pane="bottomRight" activeCell="AI17" sqref="AI17"/>
      <colBreaks count="1" manualBreakCount="1">
        <brk id="17" max="29" man="1"/>
      </colBreaks>
      <pageMargins left="0.39370078740157483" right="0.39370078740157483" top="0.59055118110236227" bottom="0.19685039370078741" header="0.39370078740157483" footer="0.19685039370078741"/>
      <printOptions horizontalCentered="1"/>
      <pageSetup paperSize="12" orientation="landscape" r:id="rId15"/>
      <headerFooter alignWithMargins="0">
        <oddHeader>&amp;L&amp;"굴림체,굵게"&amp;12재   정&amp;R&amp;"Times New Roman,보통"&amp;12Public Finance</oddHeader>
      </headerFooter>
    </customSheetView>
  </customSheetViews>
  <mergeCells count="14">
    <mergeCell ref="A1:G1"/>
    <mergeCell ref="I1:O1"/>
    <mergeCell ref="P1:T1"/>
    <mergeCell ref="V1:AB1"/>
    <mergeCell ref="Z4:AB4"/>
    <mergeCell ref="I3:O3"/>
    <mergeCell ref="R3:T3"/>
    <mergeCell ref="V3:Y3"/>
    <mergeCell ref="Z3:AB3"/>
    <mergeCell ref="E4:G4"/>
    <mergeCell ref="K4:O4"/>
    <mergeCell ref="R4:T4"/>
    <mergeCell ref="W4:Y4"/>
    <mergeCell ref="I4:J4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6"/>
  <headerFooter alignWithMargins="0">
    <oddHeader>&amp;L&amp;"굴림체,굵게"&amp;12재   정&amp;R&amp;"Times New Roman,보통"&amp;12Public Finance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="90" zoomScaleNormal="90" zoomScaleSheetLayoutView="100" workbookViewId="0">
      <selection sqref="A1:G1"/>
    </sheetView>
  </sheetViews>
  <sheetFormatPr defaultRowHeight="13.5"/>
  <cols>
    <col min="1" max="1" width="9.77734375" style="146" customWidth="1"/>
    <col min="2" max="2" width="11.77734375" style="146" customWidth="1"/>
    <col min="3" max="7" width="11.77734375" style="145" customWidth="1"/>
    <col min="8" max="8" width="2.77734375" style="226" customWidth="1"/>
    <col min="9" max="14" width="12.109375" style="145" customWidth="1"/>
    <col min="15" max="16384" width="8.88671875" style="145"/>
  </cols>
  <sheetData>
    <row r="1" spans="1:14" s="130" customFormat="1" ht="39" customHeight="1">
      <c r="A1" s="401" t="s">
        <v>139</v>
      </c>
      <c r="B1" s="401"/>
      <c r="C1" s="401"/>
      <c r="D1" s="401"/>
      <c r="E1" s="401"/>
      <c r="F1" s="401"/>
      <c r="G1" s="401"/>
      <c r="H1" s="258"/>
      <c r="I1" s="402" t="s">
        <v>140</v>
      </c>
      <c r="J1" s="402"/>
      <c r="K1" s="402"/>
      <c r="L1" s="402"/>
      <c r="M1" s="402"/>
      <c r="N1" s="402"/>
    </row>
    <row r="2" spans="1:14" s="135" customFormat="1" ht="25.5" customHeight="1" thickBot="1">
      <c r="A2" s="131" t="s">
        <v>141</v>
      </c>
      <c r="B2" s="225"/>
      <c r="C2" s="131"/>
      <c r="D2" s="131"/>
      <c r="E2" s="131"/>
      <c r="F2" s="131"/>
      <c r="G2" s="131"/>
      <c r="H2" s="274"/>
      <c r="I2" s="131"/>
      <c r="J2" s="131"/>
      <c r="K2" s="131"/>
      <c r="L2" s="131"/>
      <c r="M2" s="131"/>
      <c r="N2" s="134" t="s">
        <v>142</v>
      </c>
    </row>
    <row r="3" spans="1:14" s="135" customFormat="1" ht="17.100000000000001" customHeight="1" thickTop="1">
      <c r="A3" s="209"/>
      <c r="B3" s="403" t="s">
        <v>143</v>
      </c>
      <c r="C3" s="404"/>
      <c r="D3" s="405"/>
      <c r="E3" s="403" t="s">
        <v>144</v>
      </c>
      <c r="F3" s="404"/>
      <c r="G3" s="404"/>
      <c r="H3" s="183"/>
      <c r="I3" s="404" t="s">
        <v>145</v>
      </c>
      <c r="J3" s="404"/>
      <c r="K3" s="405"/>
      <c r="L3" s="403" t="s">
        <v>146</v>
      </c>
      <c r="M3" s="404"/>
      <c r="N3" s="404"/>
    </row>
    <row r="4" spans="1:14" s="135" customFormat="1" ht="17.100000000000001" customHeight="1">
      <c r="A4" s="11" t="s">
        <v>46</v>
      </c>
      <c r="B4" s="209" t="s">
        <v>0</v>
      </c>
      <c r="C4" s="209" t="s">
        <v>50</v>
      </c>
      <c r="D4" s="209" t="s">
        <v>51</v>
      </c>
      <c r="E4" s="209" t="s">
        <v>147</v>
      </c>
      <c r="F4" s="209" t="s">
        <v>148</v>
      </c>
      <c r="G4" s="183" t="s">
        <v>149</v>
      </c>
      <c r="H4" s="183"/>
      <c r="I4" s="209" t="s">
        <v>150</v>
      </c>
      <c r="J4" s="209" t="s">
        <v>148</v>
      </c>
      <c r="K4" s="209" t="s">
        <v>149</v>
      </c>
      <c r="L4" s="209" t="s">
        <v>150</v>
      </c>
      <c r="M4" s="209" t="s">
        <v>148</v>
      </c>
      <c r="N4" s="183" t="s">
        <v>149</v>
      </c>
    </row>
    <row r="5" spans="1:14" s="135" customFormat="1" ht="17.100000000000001" customHeight="1">
      <c r="A5" s="11" t="s">
        <v>151</v>
      </c>
      <c r="B5" s="209"/>
      <c r="C5" s="209" t="s">
        <v>152</v>
      </c>
      <c r="D5" s="209" t="s">
        <v>153</v>
      </c>
      <c r="E5" s="209"/>
      <c r="F5" s="209" t="s">
        <v>152</v>
      </c>
      <c r="G5" s="229" t="s">
        <v>153</v>
      </c>
      <c r="H5" s="183"/>
      <c r="I5" s="209"/>
      <c r="J5" s="209" t="s">
        <v>152</v>
      </c>
      <c r="K5" s="209" t="s">
        <v>153</v>
      </c>
      <c r="L5" s="209"/>
      <c r="M5" s="209" t="s">
        <v>152</v>
      </c>
      <c r="N5" s="183" t="s">
        <v>153</v>
      </c>
    </row>
    <row r="6" spans="1:14" s="135" customFormat="1" ht="17.100000000000001" customHeight="1">
      <c r="A6" s="208"/>
      <c r="B6" s="208" t="s">
        <v>1</v>
      </c>
      <c r="C6" s="208" t="s">
        <v>154</v>
      </c>
      <c r="D6" s="208" t="s">
        <v>154</v>
      </c>
      <c r="E6" s="208" t="s">
        <v>1</v>
      </c>
      <c r="F6" s="208" t="s">
        <v>154</v>
      </c>
      <c r="G6" s="233" t="s">
        <v>154</v>
      </c>
      <c r="H6" s="183"/>
      <c r="I6" s="208" t="s">
        <v>1</v>
      </c>
      <c r="J6" s="208" t="s">
        <v>154</v>
      </c>
      <c r="K6" s="208" t="s">
        <v>154</v>
      </c>
      <c r="L6" s="208" t="s">
        <v>1</v>
      </c>
      <c r="M6" s="208" t="s">
        <v>154</v>
      </c>
      <c r="N6" s="230" t="s">
        <v>154</v>
      </c>
    </row>
    <row r="7" spans="1:14" s="212" customFormat="1" ht="99.75" customHeight="1">
      <c r="A7" s="275">
        <v>2012</v>
      </c>
      <c r="B7" s="277">
        <f>SUM(C7:D7)</f>
        <v>327771</v>
      </c>
      <c r="C7" s="277">
        <v>273563</v>
      </c>
      <c r="D7" s="277">
        <v>54208</v>
      </c>
      <c r="E7" s="277">
        <f>SUM(F7:G7)</f>
        <v>330443</v>
      </c>
      <c r="F7" s="277">
        <v>278310</v>
      </c>
      <c r="G7" s="277">
        <v>52133</v>
      </c>
      <c r="H7" s="277"/>
      <c r="I7" s="277">
        <f>SUM(J7:K7)</f>
        <v>251588</v>
      </c>
      <c r="J7" s="277">
        <v>210367</v>
      </c>
      <c r="K7" s="277">
        <v>41221</v>
      </c>
      <c r="L7" s="277">
        <f>SUM(M7:N7)</f>
        <v>78856</v>
      </c>
      <c r="M7" s="277">
        <v>67943</v>
      </c>
      <c r="N7" s="277">
        <v>10913</v>
      </c>
    </row>
    <row r="8" spans="1:14" s="212" customFormat="1" ht="99.75" customHeight="1">
      <c r="A8" s="275">
        <v>2013</v>
      </c>
      <c r="B8" s="277">
        <v>367418</v>
      </c>
      <c r="C8" s="277">
        <v>299598</v>
      </c>
      <c r="D8" s="277">
        <v>67820</v>
      </c>
      <c r="E8" s="277">
        <f>SUM(F8:G8)</f>
        <v>364186</v>
      </c>
      <c r="F8" s="277">
        <v>299780</v>
      </c>
      <c r="G8" s="277">
        <v>64406</v>
      </c>
      <c r="H8" s="277"/>
      <c r="I8" s="277">
        <v>273077</v>
      </c>
      <c r="J8" s="277">
        <v>218780</v>
      </c>
      <c r="K8" s="277">
        <v>54297</v>
      </c>
      <c r="L8" s="277">
        <v>91110</v>
      </c>
      <c r="M8" s="277">
        <v>81001</v>
      </c>
      <c r="N8" s="277">
        <v>10109</v>
      </c>
    </row>
    <row r="9" spans="1:14" s="212" customFormat="1" ht="99.75" customHeight="1">
      <c r="A9" s="275">
        <v>2014</v>
      </c>
      <c r="B9" s="277">
        <v>359762</v>
      </c>
      <c r="C9" s="277">
        <v>313407</v>
      </c>
      <c r="D9" s="277">
        <v>46355</v>
      </c>
      <c r="E9" s="277">
        <v>361379</v>
      </c>
      <c r="F9" s="277">
        <v>313753</v>
      </c>
      <c r="G9" s="277">
        <v>47626</v>
      </c>
      <c r="H9" s="277"/>
      <c r="I9" s="277">
        <v>257792</v>
      </c>
      <c r="J9" s="277">
        <v>221307</v>
      </c>
      <c r="K9" s="277">
        <v>36485</v>
      </c>
      <c r="L9" s="277">
        <v>103587</v>
      </c>
      <c r="M9" s="277">
        <v>92446</v>
      </c>
      <c r="N9" s="277">
        <v>11141</v>
      </c>
    </row>
    <row r="10" spans="1:14" s="212" customFormat="1" ht="99.75" customHeight="1">
      <c r="A10" s="275">
        <v>2015</v>
      </c>
      <c r="B10" s="277">
        <v>357555</v>
      </c>
      <c r="C10" s="277">
        <v>317762</v>
      </c>
      <c r="D10" s="277">
        <v>39793</v>
      </c>
      <c r="E10" s="277">
        <v>358551</v>
      </c>
      <c r="F10" s="277">
        <v>318831</v>
      </c>
      <c r="G10" s="277">
        <v>39720</v>
      </c>
      <c r="H10" s="277"/>
      <c r="I10" s="277">
        <v>270085</v>
      </c>
      <c r="J10" s="277">
        <v>243283</v>
      </c>
      <c r="K10" s="277">
        <v>26802</v>
      </c>
      <c r="L10" s="277">
        <v>88467</v>
      </c>
      <c r="M10" s="277">
        <v>75548</v>
      </c>
      <c r="N10" s="277">
        <v>12919</v>
      </c>
    </row>
    <row r="11" spans="1:14" s="281" customFormat="1" ht="99.75" customHeight="1" thickBot="1">
      <c r="A11" s="278">
        <v>2016</v>
      </c>
      <c r="B11" s="279">
        <v>381732</v>
      </c>
      <c r="C11" s="279">
        <v>328128</v>
      </c>
      <c r="D11" s="279">
        <v>53604</v>
      </c>
      <c r="E11" s="279">
        <v>384312</v>
      </c>
      <c r="F11" s="279">
        <v>329564</v>
      </c>
      <c r="G11" s="279">
        <v>54748</v>
      </c>
      <c r="H11" s="280"/>
      <c r="I11" s="279">
        <v>277696</v>
      </c>
      <c r="J11" s="279">
        <v>241828</v>
      </c>
      <c r="K11" s="279">
        <v>35868</v>
      </c>
      <c r="L11" s="279">
        <v>106616</v>
      </c>
      <c r="M11" s="279">
        <v>87736</v>
      </c>
      <c r="N11" s="279">
        <v>18880</v>
      </c>
    </row>
    <row r="12" spans="1:14" ht="12" customHeight="1" thickTop="1">
      <c r="A12" s="244" t="s">
        <v>155</v>
      </c>
    </row>
    <row r="14" spans="1:14">
      <c r="A14" s="145"/>
      <c r="B14" s="145"/>
      <c r="H14" s="145"/>
    </row>
    <row r="15" spans="1:14">
      <c r="A15" s="145"/>
      <c r="B15" s="145"/>
      <c r="H15" s="145"/>
    </row>
    <row r="16" spans="1:14">
      <c r="A16" s="145"/>
      <c r="B16" s="145"/>
      <c r="H16" s="145"/>
    </row>
    <row r="17" spans="1:8">
      <c r="A17" s="145"/>
      <c r="B17" s="145"/>
      <c r="H17" s="145"/>
    </row>
  </sheetData>
  <protectedRanges>
    <protectedRange sqref="H7" name="범위1_8_1_1_2_2"/>
    <protectedRange sqref="C7:D7" name="범위1_8_1_1_1_1_1_2_2"/>
    <protectedRange sqref="F7:G7" name="범위1_8_1_1_2_1_1_2_2"/>
    <protectedRange sqref="J7:K7" name="범위1_8_1_1_3_1_1_2_2"/>
    <protectedRange sqref="H8" name="범위1_8_1_1_2_2_1_1_1"/>
    <protectedRange sqref="C8:D8" name="범위1_8_1_1_1_1_1_2_2_1_1_1"/>
    <protectedRange sqref="F8:G8" name="범위1_8_1_1_2_1_1_2_2_1_1_1"/>
    <protectedRange sqref="J8:K8" name="범위1_8_1_1_3_1_1_2_2_1_1_1"/>
    <protectedRange sqref="H10" name="범위1_8_1_1_2_2_1_1_1_1"/>
    <protectedRange sqref="C10:D10" name="범위1_8_1_1_1_1_1_2_2_1_1_1_1"/>
    <protectedRange sqref="F10:G10" name="범위1_8_1_1_2_1_1_2_2_1_1_1_1"/>
    <protectedRange sqref="J10:K10" name="범위1_8_1_1_3_1_1_2_2_1_1_1_1"/>
    <protectedRange sqref="H11" name="범위1_8_1_1_2_2_1_1_1_1_1"/>
    <protectedRange sqref="C11:D11" name="범위1_8_1_1_1_1_1_2_2_1_1_1_1_1"/>
    <protectedRange sqref="F11:G11" name="범위1_8_1_1_2_1_1_2_2_1_1_1_1_1"/>
    <protectedRange sqref="J11:K11" name="범위1_8_1_1_3_1_1_2_2_1_1_1_1_1"/>
  </protectedRanges>
  <customSheetViews>
    <customSheetView guid="{13B74618-508C-45C7-8B93-9F3D25693DCF}" showPageBreaks="1" view="pageBreakPreview" showRuler="0">
      <pane xSplit="4" ySplit="7" topLeftCell="E23" activePane="bottomRight" state="frozen"/>
      <selection pane="bottomRight" activeCell="N31" sqref="N31"/>
      <pageMargins left="0.39370078740157483" right="0.39370078740157483" top="0.59055118110236227" bottom="0.19685039370078741" header="0.39370078740157483" footer="0.19685039370078741"/>
      <printOptions horizontalCentered="1"/>
      <pageSetup paperSize="12" scale="93" orientation="landscape" r:id="rId1"/>
      <headerFooter alignWithMargins="0">
        <oddHeader>&amp;L&amp;"굴림체,굵게"&amp;12재   정&amp;R&amp;"Times New Roman,보통"&amp;12Public Finance</oddHeader>
      </headerFooter>
    </customSheetView>
    <customSheetView guid="{A0A92A4A-390C-492C-9526-805C062C8FFE}" showPageBreaks="1" view="pageBreakPreview" showRuler="0">
      <pane xSplit="4" ySplit="7" topLeftCell="E8" activePane="bottomRight" state="frozen"/>
      <selection pane="bottomRight" activeCell="C14" sqref="C14"/>
      <pageMargins left="0.39370078740157483" right="0.39370078740157483" top="0.59055118110236227" bottom="0.19685039370078741" header="0.39370078740157483" footer="0.19685039370078741"/>
      <printOptions horizontalCentered="1"/>
      <pageSetup paperSize="12" scale="93" orientation="landscape" verticalDpi="300" r:id="rId2"/>
      <headerFooter alignWithMargins="0">
        <oddHeader>&amp;L&amp;"굴림체,굵게"&amp;12재   정&amp;R&amp;"Times New Roman,보통"&amp;12Public Finance</oddHeader>
      </headerFooter>
    </customSheetView>
    <customSheetView guid="{466B4060-2405-11D8-9C7D-00E07D8B2C4C}" showPageBreaks="1" view="pageBreakPreview" showRuler="0">
      <pane xSplit="4" ySplit="7" topLeftCell="G17" activePane="bottomRight" state="frozen"/>
      <selection pane="bottomRight" activeCell="H27" sqref="H27"/>
      <pageMargins left="0.39370078740157483" right="0.39370078740157483" top="0.59055118110236227" bottom="0.19685039370078741" header="0.39370078740157483" footer="0.19685039370078741"/>
      <printOptions horizontalCentered="1"/>
      <pageSetup paperSize="12" scale="93" orientation="landscape" verticalDpi="300" r:id="rId3"/>
      <headerFooter alignWithMargins="0">
        <oddHeader>&amp;L&amp;"굴림체,굵게"&amp;12재   정&amp;R&amp;"Times New Roman,보통"&amp;12Public Finance</oddHeader>
      </headerFooter>
    </customSheetView>
    <customSheetView guid="{2141CAA4-2013-490D-8BB3-1D06CCBFA790}" showPageBreaks="1" showRuler="0">
      <pane xSplit="4" ySplit="7" topLeftCell="E18" activePane="bottomRight" state="frozen"/>
      <selection pane="bottomRight" activeCell="B28" sqref="B28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&amp;L&amp;"굴림체,굵게"&amp;12재   정&amp;R&amp;"Times New Roman,보통"&amp;12Public Finance</oddHeader>
      </headerFooter>
    </customSheetView>
    <customSheetView guid="{52BD03A3-420C-11D9-A80D-00E098994FA3}" showPageBreaks="1" view="pageBreakPreview" showRuler="0">
      <pane xSplit="4" ySplit="7" topLeftCell="E8" activePane="bottomRight" state="frozen"/>
      <selection pane="bottomRight" activeCell="B14" sqref="B14"/>
      <pageMargins left="0.39370078740157483" right="0.39370078740157483" top="0.59055118110236227" bottom="0.19685039370078741" header="0.39370078740157483" footer="0.19685039370078741"/>
      <printOptions horizontalCentered="1"/>
      <pageSetup paperSize="12" scale="93" orientation="landscape" verticalDpi="300" r:id="rId5"/>
      <headerFooter alignWithMargins="0">
        <oddHeader>&amp;L&amp;"굴림체,굵게"&amp;12재   정&amp;R&amp;"Times New Roman,보통"&amp;12Public Finance</oddHeader>
      </headerFooter>
    </customSheetView>
    <customSheetView guid="{53751A64-2667-11D8-A0D3-009008A182C2}" showPageBreaks="1" showRuler="0">
      <pane xSplit="4" ySplit="7" topLeftCell="I8" activePane="bottomRight" state="frozen"/>
      <selection pane="bottomRight" activeCell="C16" sqref="C1:C6553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&amp;L&amp;"굴림체,굵게"&amp;12재   정&amp;R&amp;"Times New Roman,보통"&amp;12Public Finance</oddHeader>
      </headerFooter>
    </customSheetView>
    <customSheetView guid="{77CD826C-0566-4FF5-8DC0-6BA189584761}" showRuler="0">
      <pane xSplit="4" ySplit="7" topLeftCell="E18" activePane="bottomRight" state="frozen"/>
      <selection pane="bottomRight" activeCell="A21" sqref="A21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&amp;L&amp;"굴림체,굵게"&amp;12재   정&amp;R&amp;"Times New Roman,보통"&amp;12Public Finance</oddHeader>
      </headerFooter>
    </customSheetView>
    <customSheetView guid="{7C49E321-420F-11D9-8667-444553540000}" showRuler="0">
      <pane xSplit="4" ySplit="7" topLeftCell="E14" activePane="bottomRight" state="frozen"/>
      <selection pane="bottomRight" activeCell="O21" sqref="O21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&amp;L&amp;"굴림체,굵게"&amp;12재   정&amp;R&amp;"Times New Roman,보통"&amp;12Public Finance</oddHeader>
      </headerFooter>
    </customSheetView>
    <customSheetView guid="{724E0A41-420F-11D9-BC3A-444553540000}" showRuler="0">
      <pane xSplit="4" ySplit="7" topLeftCell="E11" activePane="bottomRight" state="frozen"/>
      <selection pane="bottomRight" activeCell="B28" sqref="B28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&amp;L&amp;"굴림체,굵게"&amp;12재   정&amp;R&amp;"Times New Roman,보통"&amp;12Public Finance</oddHeader>
      </headerFooter>
    </customSheetView>
    <customSheetView guid="{FD9EB1CB-48FA-11D9-B3E6-0000B4A88D03}" showPageBreaks="1" view="pageBreakPreview" showRuler="0">
      <pane xSplit="4" ySplit="7" topLeftCell="G17" activePane="bottomRight" state="frozen"/>
      <selection pane="bottomRight" activeCell="H27" sqref="H27"/>
      <pageMargins left="0.39370078740157483" right="0.39370078740157483" top="0.59055118110236227" bottom="0.19685039370078741" header="0.39370078740157483" footer="0.19685039370078741"/>
      <printOptions horizontalCentered="1"/>
      <pageSetup paperSize="12" scale="93" orientation="landscape" verticalDpi="300" r:id="rId10"/>
      <headerFooter alignWithMargins="0">
        <oddHeader>&amp;L&amp;"굴림체,굵게"&amp;12재   정&amp;R&amp;"Times New Roman,보통"&amp;12Public Finance</oddHeader>
      </headerFooter>
    </customSheetView>
    <customSheetView guid="{05137CB3-D218-4479-AA26-9B7CAC36BE40}" showPageBreaks="1" view="pageBreakPreview" showRuler="0">
      <pane xSplit="4" ySplit="7" topLeftCell="E8" activePane="bottomRight" state="frozen"/>
      <selection pane="bottomRight" activeCell="B15" sqref="B15:N30"/>
      <pageMargins left="0.39370078740157483" right="0.39370078740157483" top="0.59055118110236227" bottom="0.19685039370078741" header="0.39370078740157483" footer="0.19685039370078741"/>
      <printOptions horizontalCentered="1"/>
      <pageSetup paperSize="12" scale="93" orientation="landscape" r:id="rId11"/>
      <headerFooter alignWithMargins="0">
        <oddHeader>&amp;L&amp;"굴림체,굵게"&amp;12재   정&amp;R&amp;"Times New Roman,보통"&amp;12Public Finance</oddHeader>
      </headerFooter>
    </customSheetView>
    <customSheetView guid="{FAC1212C-81F4-4F17-96DA-8CE9075A4F10}" showPageBreaks="1" view="pageBreakPreview" showRuler="0">
      <pane xSplit="4" ySplit="7" topLeftCell="E23" activePane="bottomRight" state="frozen"/>
      <selection pane="bottomRight" sqref="A1:IV65536"/>
      <pageMargins left="0.39370078740157483" right="0.39370078740157483" top="0.59055118110236227" bottom="0.19685039370078741" header="0.39370078740157483" footer="0.19685039370078741"/>
      <printOptions horizontalCentered="1"/>
      <pageSetup paperSize="12" scale="93" orientation="landscape" r:id="rId12"/>
      <headerFooter alignWithMargins="0">
        <oddHeader>&amp;L&amp;"굴림체,굵게"&amp;12재   정&amp;R&amp;"Times New Roman,보통"&amp;12Public Finance</oddHeader>
      </headerFooter>
    </customSheetView>
    <customSheetView guid="{0670F341-3894-4F8E-849D-EDA05F19F008}" showPageBreaks="1" view="pageBreakPreview" showRuler="0">
      <pane xSplit="4" ySplit="7" topLeftCell="E23" activePane="bottomRight" state="frozen"/>
      <selection pane="bottomRight" activeCell="N31" sqref="N31"/>
      <pageMargins left="0.39370078740157483" right="0.39370078740157483" top="0.59055118110236227" bottom="0.19685039370078741" header="0.39370078740157483" footer="0.19685039370078741"/>
      <printOptions horizontalCentered="1"/>
      <pageSetup paperSize="12" scale="93" orientation="landscape" r:id="rId13"/>
      <headerFooter alignWithMargins="0">
        <oddHeader>&amp;L&amp;"굴림체,굵게"&amp;12재   정&amp;R&amp;"Times New Roman,보통"&amp;12Public Finance</oddHeader>
      </headerFooter>
    </customSheetView>
  </customSheetViews>
  <mergeCells count="6">
    <mergeCell ref="A1:G1"/>
    <mergeCell ref="I1:N1"/>
    <mergeCell ref="B3:D3"/>
    <mergeCell ref="E3:G3"/>
    <mergeCell ref="I3:K3"/>
    <mergeCell ref="L3:N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4"/>
  <headerFooter alignWithMargins="0">
    <oddHeader>&amp;L&amp;"굴림체,굵게"&amp;12재   정&amp;R&amp;"Times New Roman,보통"&amp;12Public Finance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71"/>
  <sheetViews>
    <sheetView zoomScaleNormal="100" zoomScaleSheetLayoutView="55" zoomScalePageLayoutView="70" workbookViewId="0">
      <selection sqref="A1:P1"/>
    </sheetView>
  </sheetViews>
  <sheetFormatPr defaultRowHeight="13.5"/>
  <cols>
    <col min="1" max="1" width="9.77734375" style="32" customWidth="1"/>
    <col min="2" max="2" width="8.6640625" style="36" bestFit="1" customWidth="1"/>
    <col min="3" max="5" width="7.109375" style="36" bestFit="1" customWidth="1"/>
    <col min="6" max="6" width="6.5546875" style="36" customWidth="1"/>
    <col min="7" max="8" width="6.5546875" style="32" customWidth="1"/>
    <col min="9" max="9" width="6.5546875" style="90" customWidth="1"/>
    <col min="10" max="10" width="7.33203125" style="36" customWidth="1"/>
    <col min="11" max="11" width="7" style="36" customWidth="1"/>
    <col min="12" max="12" width="4.33203125" style="36" hidden="1" customWidth="1"/>
    <col min="13" max="13" width="7.109375" style="36" bestFit="1" customWidth="1"/>
    <col min="14" max="15" width="6.44140625" style="36" customWidth="1"/>
    <col min="16" max="16" width="8.44140625" style="36" customWidth="1"/>
    <col min="17" max="17" width="2.77734375" style="36" customWidth="1"/>
    <col min="18" max="18" width="11.88671875" style="36" customWidth="1"/>
    <col min="19" max="19" width="10" style="36" customWidth="1"/>
    <col min="20" max="20" width="7.88671875" style="36" customWidth="1"/>
    <col min="21" max="25" width="6.6640625" style="36" customWidth="1"/>
    <col min="26" max="26" width="7.88671875" style="36" bestFit="1" customWidth="1"/>
    <col min="27" max="27" width="6.6640625" style="36" customWidth="1"/>
    <col min="28" max="28" width="9.33203125" style="36" customWidth="1"/>
    <col min="29" max="29" width="6.6640625" style="36" customWidth="1"/>
    <col min="30" max="30" width="8.77734375" style="36" customWidth="1"/>
    <col min="31" max="31" width="8.21875" style="36" customWidth="1"/>
    <col min="32" max="16384" width="8.88671875" style="35"/>
  </cols>
  <sheetData>
    <row r="1" spans="1:251" s="1" customFormat="1" ht="45" customHeight="1">
      <c r="A1" s="389" t="s">
        <v>192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91"/>
      <c r="R1" s="91"/>
      <c r="S1" s="91"/>
      <c r="T1" s="389" t="s">
        <v>270</v>
      </c>
      <c r="U1" s="389"/>
      <c r="V1" s="389"/>
      <c r="W1" s="389"/>
      <c r="X1" s="389"/>
      <c r="Y1" s="389"/>
      <c r="Z1" s="389"/>
      <c r="AA1" s="389"/>
      <c r="AB1" s="389"/>
      <c r="AC1" s="389"/>
      <c r="AD1" s="389"/>
      <c r="AE1" s="389"/>
    </row>
    <row r="2" spans="1:251" s="8" customFormat="1" ht="25.5" customHeight="1" thickBot="1">
      <c r="A2" s="2" t="s">
        <v>52</v>
      </c>
      <c r="B2" s="3"/>
      <c r="C2" s="3"/>
      <c r="D2" s="3"/>
      <c r="E2" s="3"/>
      <c r="F2" s="3"/>
      <c r="G2" s="78"/>
      <c r="H2" s="78"/>
      <c r="I2" s="79"/>
      <c r="J2" s="3"/>
      <c r="K2" s="3"/>
      <c r="L2" s="3"/>
      <c r="M2" s="3"/>
      <c r="N2" s="3"/>
      <c r="O2" s="3"/>
      <c r="P2" s="3"/>
      <c r="Q2" s="80"/>
      <c r="R2" s="3"/>
      <c r="S2" s="3"/>
      <c r="T2" s="80"/>
      <c r="U2" s="80"/>
      <c r="V2" s="80"/>
      <c r="W2" s="80"/>
      <c r="X2" s="80"/>
      <c r="Y2" s="80"/>
      <c r="Z2" s="80"/>
      <c r="AA2" s="80"/>
      <c r="AB2" s="80"/>
      <c r="AC2" s="80"/>
      <c r="AD2" s="3"/>
      <c r="AE2" s="7" t="s">
        <v>142</v>
      </c>
    </row>
    <row r="3" spans="1:251" s="44" customFormat="1" ht="16.5" customHeight="1" thickTop="1">
      <c r="A3" s="92"/>
      <c r="B3" s="43" t="s">
        <v>26</v>
      </c>
      <c r="C3" s="43" t="s">
        <v>13</v>
      </c>
      <c r="D3" s="419" t="s">
        <v>282</v>
      </c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93"/>
      <c r="R3" s="93"/>
      <c r="S3" s="93"/>
      <c r="T3" s="92" t="s">
        <v>193</v>
      </c>
      <c r="U3" s="94" t="s">
        <v>194</v>
      </c>
      <c r="V3" s="94" t="s">
        <v>29</v>
      </c>
      <c r="W3" s="323" t="s">
        <v>30</v>
      </c>
      <c r="X3" s="411" t="s">
        <v>283</v>
      </c>
      <c r="Y3" s="412"/>
      <c r="Z3" s="412"/>
      <c r="AA3" s="412"/>
      <c r="AB3" s="412"/>
      <c r="AC3" s="412"/>
      <c r="AD3" s="412"/>
      <c r="AE3" s="412"/>
    </row>
    <row r="4" spans="1:251" s="44" customFormat="1" ht="16.5" customHeight="1">
      <c r="A4" s="11"/>
      <c r="B4" s="95"/>
      <c r="C4" s="96"/>
      <c r="D4" s="97"/>
      <c r="E4" s="420" t="s">
        <v>195</v>
      </c>
      <c r="F4" s="421"/>
      <c r="G4" s="421"/>
      <c r="H4" s="421"/>
      <c r="I4" s="421"/>
      <c r="J4" s="421"/>
      <c r="K4" s="422"/>
      <c r="L4" s="98"/>
      <c r="M4" s="414" t="s">
        <v>196</v>
      </c>
      <c r="N4" s="415"/>
      <c r="O4" s="415"/>
      <c r="P4" s="415"/>
      <c r="Q4" s="112"/>
      <c r="R4" s="413" t="s">
        <v>293</v>
      </c>
      <c r="S4" s="413"/>
      <c r="T4" s="320" t="s">
        <v>197</v>
      </c>
      <c r="U4" s="99" t="s">
        <v>198</v>
      </c>
      <c r="V4" s="99"/>
      <c r="W4" s="324"/>
      <c r="X4" s="96"/>
      <c r="Y4" s="406" t="s">
        <v>284</v>
      </c>
      <c r="Z4" s="407"/>
      <c r="AA4" s="407"/>
      <c r="AB4" s="408"/>
      <c r="AC4" s="409" t="s">
        <v>291</v>
      </c>
      <c r="AD4" s="410"/>
      <c r="AE4" s="410"/>
    </row>
    <row r="5" spans="1:251" s="44" customFormat="1" ht="11.25">
      <c r="A5" s="11" t="s">
        <v>127</v>
      </c>
      <c r="B5" s="100"/>
      <c r="C5" s="96"/>
      <c r="D5" s="97"/>
      <c r="E5" s="97"/>
      <c r="F5" s="97" t="s">
        <v>199</v>
      </c>
      <c r="G5" s="97" t="s">
        <v>31</v>
      </c>
      <c r="H5" s="97" t="s">
        <v>34</v>
      </c>
      <c r="I5" s="97" t="s">
        <v>200</v>
      </c>
      <c r="J5" s="97" t="s">
        <v>201</v>
      </c>
      <c r="K5" s="97" t="s">
        <v>202</v>
      </c>
      <c r="L5" s="416"/>
      <c r="M5" s="97"/>
      <c r="N5" s="43" t="s">
        <v>203</v>
      </c>
      <c r="O5" s="312"/>
      <c r="P5" s="293" t="s">
        <v>274</v>
      </c>
      <c r="Q5" s="93"/>
      <c r="R5" s="315" t="s">
        <v>278</v>
      </c>
      <c r="S5" s="314" t="s">
        <v>205</v>
      </c>
      <c r="T5" s="321"/>
      <c r="U5" s="83"/>
      <c r="V5" s="100"/>
      <c r="W5" s="325"/>
      <c r="X5" s="203"/>
      <c r="Y5" s="102"/>
      <c r="Z5" s="327" t="s">
        <v>285</v>
      </c>
      <c r="AA5" s="327" t="s">
        <v>292</v>
      </c>
      <c r="AB5" s="327" t="s">
        <v>287</v>
      </c>
      <c r="AC5" s="203"/>
      <c r="AD5" s="312" t="s">
        <v>39</v>
      </c>
      <c r="AE5" s="101" t="s">
        <v>204</v>
      </c>
    </row>
    <row r="6" spans="1:251" s="81" customFormat="1" ht="16.5" customHeight="1">
      <c r="A6" s="11" t="s">
        <v>116</v>
      </c>
      <c r="B6" s="100"/>
      <c r="C6" s="100"/>
      <c r="D6" s="97"/>
      <c r="E6" s="97"/>
      <c r="F6" s="97" t="s">
        <v>206</v>
      </c>
      <c r="G6" s="97" t="s">
        <v>32</v>
      </c>
      <c r="H6" s="97" t="s">
        <v>32</v>
      </c>
      <c r="I6" s="97" t="s">
        <v>206</v>
      </c>
      <c r="J6" s="97" t="s">
        <v>206</v>
      </c>
      <c r="K6" s="103" t="s">
        <v>206</v>
      </c>
      <c r="L6" s="417"/>
      <c r="M6" s="97"/>
      <c r="N6" s="97" t="s">
        <v>207</v>
      </c>
      <c r="O6" s="313" t="s">
        <v>272</v>
      </c>
      <c r="P6" s="294" t="s">
        <v>275</v>
      </c>
      <c r="Q6" s="93"/>
      <c r="R6" s="93" t="s">
        <v>279</v>
      </c>
      <c r="S6" s="98" t="s">
        <v>210</v>
      </c>
      <c r="T6" s="304" t="s">
        <v>211</v>
      </c>
      <c r="U6" s="117"/>
      <c r="W6" s="295" t="s">
        <v>211</v>
      </c>
      <c r="X6" s="114"/>
      <c r="Y6" s="84"/>
      <c r="Z6" s="83"/>
      <c r="AA6" s="83" t="s">
        <v>286</v>
      </c>
      <c r="AB6" s="83" t="s">
        <v>288</v>
      </c>
      <c r="AC6" s="114"/>
      <c r="AD6" s="104" t="s">
        <v>208</v>
      </c>
      <c r="AE6" s="83" t="s">
        <v>209</v>
      </c>
    </row>
    <row r="7" spans="1:251" s="81" customFormat="1" ht="16.5" customHeight="1">
      <c r="A7" s="105"/>
      <c r="B7" s="100"/>
      <c r="C7" s="97" t="s">
        <v>27</v>
      </c>
      <c r="D7" s="97"/>
      <c r="E7" s="97"/>
      <c r="F7" s="113" t="s">
        <v>212</v>
      </c>
      <c r="G7" s="82"/>
      <c r="H7" s="82"/>
      <c r="I7" s="113" t="s">
        <v>213</v>
      </c>
      <c r="J7" s="83" t="s">
        <v>36</v>
      </c>
      <c r="L7" s="417"/>
      <c r="M7" s="97"/>
      <c r="N7" s="106" t="s">
        <v>212</v>
      </c>
      <c r="O7" s="106" t="s">
        <v>273</v>
      </c>
      <c r="P7" s="319" t="s">
        <v>276</v>
      </c>
      <c r="Q7" s="114"/>
      <c r="R7" s="318" t="s">
        <v>280</v>
      </c>
      <c r="S7" s="84" t="s">
        <v>217</v>
      </c>
      <c r="T7" s="322" t="s">
        <v>218</v>
      </c>
      <c r="U7" s="117" t="s">
        <v>219</v>
      </c>
      <c r="V7" s="106" t="s">
        <v>220</v>
      </c>
      <c r="W7" s="326" t="s">
        <v>221</v>
      </c>
      <c r="X7" s="316"/>
      <c r="Y7" s="107"/>
      <c r="Z7" s="83" t="s">
        <v>61</v>
      </c>
      <c r="AA7" s="83" t="s">
        <v>215</v>
      </c>
      <c r="AB7" s="106" t="s">
        <v>289</v>
      </c>
      <c r="AC7" s="316"/>
      <c r="AD7" s="83" t="s">
        <v>214</v>
      </c>
      <c r="AE7" s="83" t="s">
        <v>216</v>
      </c>
    </row>
    <row r="8" spans="1:251" s="81" customFormat="1" ht="16.5" customHeight="1">
      <c r="A8" s="108"/>
      <c r="B8" s="109" t="s">
        <v>1</v>
      </c>
      <c r="C8" s="109" t="s">
        <v>28</v>
      </c>
      <c r="D8" s="109"/>
      <c r="E8" s="109"/>
      <c r="F8" s="115" t="s">
        <v>33</v>
      </c>
      <c r="G8" s="116" t="s">
        <v>33</v>
      </c>
      <c r="H8" s="116" t="s">
        <v>35</v>
      </c>
      <c r="I8" s="115" t="s">
        <v>58</v>
      </c>
      <c r="J8" s="116" t="s">
        <v>37</v>
      </c>
      <c r="K8" s="116" t="s">
        <v>38</v>
      </c>
      <c r="L8" s="418"/>
      <c r="M8" s="109"/>
      <c r="N8" s="85" t="s">
        <v>59</v>
      </c>
      <c r="O8" s="85"/>
      <c r="P8" s="296" t="s">
        <v>277</v>
      </c>
      <c r="Q8" s="114"/>
      <c r="R8" s="317" t="s">
        <v>281</v>
      </c>
      <c r="S8" s="110" t="s">
        <v>223</v>
      </c>
      <c r="T8" s="305" t="s">
        <v>224</v>
      </c>
      <c r="U8" s="85" t="s">
        <v>225</v>
      </c>
      <c r="V8" s="111" t="s">
        <v>226</v>
      </c>
      <c r="W8" s="296" t="s">
        <v>65</v>
      </c>
      <c r="X8" s="317"/>
      <c r="Y8" s="110"/>
      <c r="Z8" s="111" t="s">
        <v>222</v>
      </c>
      <c r="AA8" s="85" t="s">
        <v>62</v>
      </c>
      <c r="AB8" s="85" t="s">
        <v>290</v>
      </c>
      <c r="AC8" s="317"/>
      <c r="AD8" s="85" t="s">
        <v>60</v>
      </c>
      <c r="AE8" s="85" t="s">
        <v>63</v>
      </c>
    </row>
    <row r="9" spans="1:251" s="196" customFormat="1" ht="89.25" customHeight="1">
      <c r="A9" s="257">
        <v>2012</v>
      </c>
      <c r="B9" s="195">
        <f>SUM(C9:D9,T9:X9)</f>
        <v>235227</v>
      </c>
      <c r="C9" s="348">
        <v>5046</v>
      </c>
      <c r="D9" s="192">
        <f>SUM(E9,M9)</f>
        <v>7736</v>
      </c>
      <c r="E9" s="192">
        <f>SUM(F9:K9)</f>
        <v>5809</v>
      </c>
      <c r="F9" s="270">
        <v>115</v>
      </c>
      <c r="G9" s="270">
        <v>886</v>
      </c>
      <c r="H9" s="270">
        <v>246</v>
      </c>
      <c r="I9" s="270">
        <v>2337</v>
      </c>
      <c r="J9" s="272">
        <v>154</v>
      </c>
      <c r="K9" s="270">
        <v>2071</v>
      </c>
      <c r="L9" s="352">
        <f>SUM(M9:AE9)</f>
        <v>253333</v>
      </c>
      <c r="M9" s="348">
        <f>SUM(N9:P9,R9:S9)</f>
        <v>1927</v>
      </c>
      <c r="N9" s="348">
        <v>208</v>
      </c>
      <c r="O9" s="272">
        <v>208</v>
      </c>
      <c r="P9" s="349" t="s">
        <v>294</v>
      </c>
      <c r="Q9" s="353"/>
      <c r="R9" s="272">
        <v>1471</v>
      </c>
      <c r="S9" s="272">
        <v>40</v>
      </c>
      <c r="T9" s="272">
        <v>123443</v>
      </c>
      <c r="U9" s="192">
        <v>3553</v>
      </c>
      <c r="V9" s="272">
        <v>81932</v>
      </c>
      <c r="W9" s="350" t="s">
        <v>227</v>
      </c>
      <c r="X9" s="350">
        <f t="shared" ref="X9:X11" si="0">SUM(Y9,AC9)</f>
        <v>13517</v>
      </c>
      <c r="Y9" s="350">
        <f t="shared" ref="Y9:Y11" si="1">SUM(Z9:AB9)</f>
        <v>13517</v>
      </c>
      <c r="Z9" s="348">
        <v>12191</v>
      </c>
      <c r="AA9" s="272">
        <v>1326</v>
      </c>
      <c r="AB9" s="350" t="s">
        <v>227</v>
      </c>
      <c r="AC9" s="351">
        <f t="shared" ref="AC9:AC11" si="2">SUM(AD9:AE9)</f>
        <v>0</v>
      </c>
      <c r="AD9" s="351" t="s">
        <v>227</v>
      </c>
      <c r="AE9" s="350" t="s">
        <v>227</v>
      </c>
      <c r="AF9" s="272"/>
      <c r="AG9" s="272"/>
    </row>
    <row r="10" spans="1:251" s="196" customFormat="1" ht="89.25" customHeight="1">
      <c r="A10" s="257">
        <v>2013</v>
      </c>
      <c r="B10" s="195">
        <f>SUM(C10:D10,T10:X10)</f>
        <v>255324</v>
      </c>
      <c r="C10" s="254">
        <v>5111</v>
      </c>
      <c r="D10" s="192">
        <f t="shared" ref="D10:D11" si="3">SUM(E10,M10)</f>
        <v>8873</v>
      </c>
      <c r="E10" s="196">
        <f>SUM(F10:K10)</f>
        <v>5812</v>
      </c>
      <c r="F10" s="270">
        <v>85</v>
      </c>
      <c r="G10" s="270">
        <v>905</v>
      </c>
      <c r="H10" s="270">
        <v>251</v>
      </c>
      <c r="I10" s="270">
        <v>2205</v>
      </c>
      <c r="J10" s="272">
        <v>115</v>
      </c>
      <c r="K10" s="270">
        <v>2251</v>
      </c>
      <c r="L10" s="352"/>
      <c r="M10" s="348">
        <f t="shared" ref="M10:M11" si="4">SUM(N10:P10,R10:S10)</f>
        <v>3061</v>
      </c>
      <c r="N10" s="254">
        <v>235</v>
      </c>
      <c r="O10" s="272">
        <v>1844</v>
      </c>
      <c r="P10" s="349" t="s">
        <v>294</v>
      </c>
      <c r="Q10" s="353"/>
      <c r="R10" s="272">
        <v>933</v>
      </c>
      <c r="S10" s="272">
        <v>49</v>
      </c>
      <c r="T10" s="272">
        <v>124772</v>
      </c>
      <c r="U10" s="196">
        <v>3618</v>
      </c>
      <c r="V10" s="272">
        <v>86697</v>
      </c>
      <c r="W10" s="350" t="s">
        <v>227</v>
      </c>
      <c r="X10" s="350">
        <f>SUM(Y10,AC10)</f>
        <v>26253</v>
      </c>
      <c r="Y10" s="350">
        <f t="shared" si="1"/>
        <v>22969</v>
      </c>
      <c r="Z10" s="254">
        <v>20081</v>
      </c>
      <c r="AA10" s="272">
        <v>2888</v>
      </c>
      <c r="AB10" s="350" t="s">
        <v>227</v>
      </c>
      <c r="AC10" s="351">
        <f t="shared" si="2"/>
        <v>3284</v>
      </c>
      <c r="AD10" s="354">
        <v>3284</v>
      </c>
      <c r="AE10" s="350" t="s">
        <v>227</v>
      </c>
      <c r="AF10" s="273"/>
      <c r="AG10" s="272"/>
    </row>
    <row r="11" spans="1:251" s="255" customFormat="1" ht="89.25" customHeight="1">
      <c r="A11" s="302">
        <v>2014</v>
      </c>
      <c r="B11" s="195">
        <f>SUM(C11:D11,T11:X11)</f>
        <v>250174</v>
      </c>
      <c r="C11" s="355">
        <v>5457</v>
      </c>
      <c r="D11" s="192">
        <f t="shared" si="3"/>
        <v>9734</v>
      </c>
      <c r="E11" s="303">
        <v>5032</v>
      </c>
      <c r="F11" s="356">
        <v>75</v>
      </c>
      <c r="G11" s="356">
        <v>975</v>
      </c>
      <c r="H11" s="356">
        <v>228</v>
      </c>
      <c r="I11" s="356">
        <v>1837</v>
      </c>
      <c r="J11" s="350">
        <v>116</v>
      </c>
      <c r="K11" s="356">
        <v>1801</v>
      </c>
      <c r="L11" s="357">
        <v>55926</v>
      </c>
      <c r="M11" s="348">
        <f t="shared" si="4"/>
        <v>4702</v>
      </c>
      <c r="N11" s="355">
        <v>201</v>
      </c>
      <c r="O11" s="350">
        <v>536</v>
      </c>
      <c r="P11" s="349" t="s">
        <v>294</v>
      </c>
      <c r="Q11" s="358"/>
      <c r="R11" s="350">
        <v>3916</v>
      </c>
      <c r="S11" s="350">
        <v>49</v>
      </c>
      <c r="T11" s="350">
        <v>123500</v>
      </c>
      <c r="U11" s="303">
        <v>4493</v>
      </c>
      <c r="V11" s="350">
        <v>83729</v>
      </c>
      <c r="W11" s="350" t="s">
        <v>227</v>
      </c>
      <c r="X11" s="350">
        <f t="shared" si="0"/>
        <v>23261</v>
      </c>
      <c r="Y11" s="350">
        <f t="shared" si="1"/>
        <v>19852</v>
      </c>
      <c r="Z11" s="355">
        <v>15760</v>
      </c>
      <c r="AA11" s="350">
        <v>3592</v>
      </c>
      <c r="AB11" s="354">
        <v>500</v>
      </c>
      <c r="AC11" s="351">
        <f t="shared" si="2"/>
        <v>3409</v>
      </c>
      <c r="AD11" s="354">
        <v>3409</v>
      </c>
      <c r="AE11" s="350" t="s">
        <v>227</v>
      </c>
      <c r="AF11" s="300"/>
      <c r="AG11" s="273"/>
    </row>
    <row r="12" spans="1:251" s="255" customFormat="1" ht="89.25" customHeight="1">
      <c r="A12" s="302">
        <v>2015</v>
      </c>
      <c r="B12" s="370">
        <v>299781</v>
      </c>
      <c r="C12" s="371">
        <v>5363</v>
      </c>
      <c r="D12" s="372">
        <v>16395</v>
      </c>
      <c r="E12" s="372">
        <v>7989</v>
      </c>
      <c r="F12" s="356">
        <v>132</v>
      </c>
      <c r="G12" s="356">
        <v>1945</v>
      </c>
      <c r="H12" s="356">
        <v>367</v>
      </c>
      <c r="I12" s="356">
        <v>3297</v>
      </c>
      <c r="J12" s="350">
        <v>132</v>
      </c>
      <c r="K12" s="356">
        <v>2116</v>
      </c>
      <c r="L12" s="357"/>
      <c r="M12" s="373">
        <v>8406</v>
      </c>
      <c r="N12" s="371">
        <v>1203</v>
      </c>
      <c r="O12" s="350">
        <v>1762</v>
      </c>
      <c r="P12" s="371">
        <v>80</v>
      </c>
      <c r="Q12" s="356"/>
      <c r="R12" s="350">
        <v>4982</v>
      </c>
      <c r="S12" s="350">
        <v>379</v>
      </c>
      <c r="T12" s="350">
        <v>115273</v>
      </c>
      <c r="U12" s="372">
        <v>6219</v>
      </c>
      <c r="V12" s="350">
        <v>98263</v>
      </c>
      <c r="W12" s="350" t="s">
        <v>298</v>
      </c>
      <c r="X12" s="350">
        <v>58268</v>
      </c>
      <c r="Y12" s="350">
        <v>51646</v>
      </c>
      <c r="Z12" s="371">
        <v>39770</v>
      </c>
      <c r="AA12" s="350">
        <v>9636</v>
      </c>
      <c r="AB12" s="374">
        <v>2240</v>
      </c>
      <c r="AC12" s="374">
        <v>6622</v>
      </c>
      <c r="AD12" s="374">
        <v>6622</v>
      </c>
      <c r="AE12" s="374" t="s">
        <v>298</v>
      </c>
      <c r="AF12" s="299"/>
      <c r="AG12" s="300"/>
      <c r="AH12" s="301"/>
      <c r="AI12" s="301"/>
      <c r="AJ12" s="301"/>
      <c r="AK12" s="301"/>
      <c r="AL12" s="301"/>
      <c r="AM12" s="301"/>
      <c r="AN12" s="301"/>
      <c r="AO12" s="301"/>
      <c r="AP12" s="301"/>
      <c r="AQ12" s="301"/>
      <c r="AR12" s="301"/>
      <c r="AS12" s="301"/>
      <c r="AT12" s="301"/>
      <c r="AU12" s="301"/>
      <c r="AV12" s="301"/>
      <c r="AW12" s="301"/>
      <c r="AX12" s="301"/>
      <c r="AY12" s="301"/>
      <c r="AZ12" s="301"/>
      <c r="BA12" s="301"/>
      <c r="BB12" s="301"/>
      <c r="BC12" s="301"/>
      <c r="BD12" s="301"/>
      <c r="BE12" s="301"/>
      <c r="BF12" s="301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301"/>
      <c r="BS12" s="301"/>
      <c r="BT12" s="301"/>
      <c r="BU12" s="301"/>
      <c r="BV12" s="301"/>
      <c r="BW12" s="301"/>
      <c r="BX12" s="301"/>
      <c r="BY12" s="301"/>
      <c r="BZ12" s="301"/>
      <c r="CA12" s="301"/>
      <c r="CB12" s="301"/>
      <c r="CC12" s="301"/>
      <c r="CD12" s="301"/>
      <c r="CE12" s="301"/>
      <c r="CF12" s="301"/>
      <c r="CG12" s="301"/>
      <c r="CH12" s="301"/>
      <c r="CI12" s="301"/>
      <c r="CJ12" s="301"/>
      <c r="CK12" s="301"/>
      <c r="CL12" s="301"/>
      <c r="CM12" s="301"/>
      <c r="CN12" s="301"/>
      <c r="CO12" s="301"/>
      <c r="CP12" s="301"/>
      <c r="CQ12" s="301"/>
      <c r="CR12" s="301"/>
      <c r="CS12" s="301"/>
      <c r="CT12" s="301"/>
      <c r="CU12" s="301"/>
      <c r="CV12" s="301"/>
      <c r="CW12" s="301"/>
      <c r="CX12" s="301"/>
      <c r="CY12" s="301"/>
      <c r="CZ12" s="301"/>
      <c r="DA12" s="301"/>
      <c r="DB12" s="301"/>
      <c r="DC12" s="301"/>
      <c r="DD12" s="301"/>
      <c r="DE12" s="301"/>
      <c r="DF12" s="301"/>
      <c r="DG12" s="301"/>
      <c r="DH12" s="301"/>
      <c r="DI12" s="301"/>
      <c r="DJ12" s="301"/>
      <c r="DK12" s="301"/>
      <c r="DL12" s="301"/>
      <c r="DM12" s="301"/>
      <c r="DN12" s="301"/>
      <c r="DO12" s="301"/>
      <c r="DP12" s="301"/>
      <c r="DQ12" s="301"/>
      <c r="DR12" s="301"/>
      <c r="DS12" s="301"/>
      <c r="DT12" s="301"/>
      <c r="DU12" s="301"/>
      <c r="DV12" s="301"/>
      <c r="DW12" s="301"/>
      <c r="DX12" s="301"/>
      <c r="DY12" s="301"/>
      <c r="DZ12" s="301"/>
      <c r="EA12" s="301"/>
      <c r="EB12" s="301"/>
      <c r="EC12" s="301"/>
      <c r="ED12" s="301"/>
      <c r="EE12" s="301"/>
      <c r="EF12" s="301"/>
      <c r="EG12" s="301"/>
      <c r="EH12" s="301"/>
      <c r="EI12" s="301"/>
      <c r="EJ12" s="301"/>
      <c r="EK12" s="301"/>
      <c r="EL12" s="301"/>
      <c r="EM12" s="301"/>
      <c r="EN12" s="301"/>
      <c r="EO12" s="301"/>
      <c r="EP12" s="301"/>
      <c r="EQ12" s="301"/>
      <c r="ER12" s="301"/>
      <c r="ES12" s="301"/>
      <c r="ET12" s="301"/>
      <c r="EU12" s="301"/>
      <c r="EV12" s="301"/>
      <c r="EW12" s="301"/>
      <c r="EX12" s="301"/>
      <c r="EY12" s="301"/>
      <c r="EZ12" s="301"/>
      <c r="FA12" s="301"/>
      <c r="FB12" s="301"/>
      <c r="FC12" s="301"/>
      <c r="FD12" s="301"/>
      <c r="FE12" s="301"/>
      <c r="FF12" s="301"/>
      <c r="FG12" s="301"/>
      <c r="FH12" s="301"/>
      <c r="FI12" s="301"/>
      <c r="FJ12" s="301"/>
      <c r="FK12" s="301"/>
      <c r="FL12" s="301"/>
      <c r="FM12" s="301"/>
      <c r="FN12" s="301"/>
      <c r="FO12" s="301"/>
      <c r="FP12" s="301"/>
      <c r="FQ12" s="301"/>
      <c r="FR12" s="301"/>
      <c r="FS12" s="301"/>
      <c r="FT12" s="301"/>
      <c r="FU12" s="301"/>
      <c r="FV12" s="301"/>
      <c r="FW12" s="301"/>
      <c r="FX12" s="301"/>
      <c r="FY12" s="301"/>
      <c r="FZ12" s="301"/>
      <c r="GA12" s="301"/>
      <c r="GB12" s="301"/>
      <c r="GC12" s="301"/>
      <c r="GD12" s="301"/>
      <c r="GE12" s="301"/>
      <c r="GF12" s="301"/>
      <c r="GG12" s="301"/>
      <c r="GH12" s="301"/>
      <c r="GI12" s="301"/>
      <c r="GJ12" s="301"/>
      <c r="GK12" s="301"/>
      <c r="GL12" s="301"/>
      <c r="GM12" s="301"/>
      <c r="GN12" s="301"/>
      <c r="GO12" s="301"/>
      <c r="GP12" s="301"/>
      <c r="GQ12" s="301"/>
      <c r="GR12" s="301"/>
      <c r="GS12" s="301"/>
      <c r="GT12" s="301"/>
      <c r="GU12" s="301"/>
      <c r="GV12" s="301"/>
      <c r="GW12" s="301"/>
      <c r="GX12" s="301"/>
      <c r="GY12" s="301"/>
      <c r="GZ12" s="301"/>
      <c r="HA12" s="301"/>
      <c r="HB12" s="301"/>
      <c r="HC12" s="301"/>
      <c r="HD12" s="301"/>
      <c r="HE12" s="301"/>
      <c r="HF12" s="301"/>
      <c r="HG12" s="301"/>
      <c r="HH12" s="301"/>
      <c r="HI12" s="301"/>
      <c r="HJ12" s="301"/>
      <c r="HK12" s="301"/>
      <c r="HL12" s="301"/>
      <c r="HM12" s="301"/>
      <c r="HN12" s="301"/>
      <c r="HO12" s="301"/>
      <c r="HP12" s="301"/>
      <c r="HQ12" s="301"/>
      <c r="HR12" s="301"/>
      <c r="HS12" s="301"/>
      <c r="HT12" s="301"/>
      <c r="HU12" s="301"/>
      <c r="HV12" s="301"/>
      <c r="HW12" s="301"/>
      <c r="HX12" s="301"/>
      <c r="HY12" s="301"/>
      <c r="HZ12" s="301"/>
      <c r="IA12" s="301"/>
      <c r="IB12" s="301"/>
      <c r="IC12" s="301"/>
      <c r="ID12" s="301"/>
      <c r="IE12" s="301"/>
      <c r="IF12" s="301"/>
      <c r="IG12" s="301"/>
      <c r="IH12" s="301"/>
      <c r="II12" s="301"/>
      <c r="IJ12" s="301"/>
      <c r="IK12" s="301"/>
      <c r="IL12" s="301"/>
      <c r="IM12" s="301"/>
      <c r="IN12" s="301"/>
      <c r="IO12" s="301"/>
      <c r="IP12" s="301"/>
      <c r="IQ12" s="301"/>
    </row>
    <row r="13" spans="1:251" s="256" customFormat="1" ht="89.25" customHeight="1" thickBot="1">
      <c r="A13" s="284">
        <v>2016</v>
      </c>
      <c r="B13" s="359">
        <v>292399</v>
      </c>
      <c r="C13" s="340">
        <v>6538</v>
      </c>
      <c r="D13" s="360">
        <v>11552</v>
      </c>
      <c r="E13" s="360">
        <v>5438</v>
      </c>
      <c r="F13" s="361">
        <v>153</v>
      </c>
      <c r="G13" s="361">
        <v>1146</v>
      </c>
      <c r="H13" s="361">
        <v>352</v>
      </c>
      <c r="I13" s="361">
        <v>2428</v>
      </c>
      <c r="J13" s="362">
        <v>130</v>
      </c>
      <c r="K13" s="361">
        <v>1229</v>
      </c>
      <c r="L13" s="363"/>
      <c r="M13" s="364">
        <v>6114</v>
      </c>
      <c r="N13" s="340">
        <v>818</v>
      </c>
      <c r="O13" s="362">
        <v>154</v>
      </c>
      <c r="P13" s="340">
        <v>133</v>
      </c>
      <c r="Q13" s="365"/>
      <c r="R13" s="362">
        <v>4679</v>
      </c>
      <c r="S13" s="362">
        <v>330</v>
      </c>
      <c r="T13" s="362">
        <v>135272</v>
      </c>
      <c r="U13" s="360">
        <v>6019</v>
      </c>
      <c r="V13" s="362">
        <v>90952</v>
      </c>
      <c r="W13" s="366" t="s">
        <v>298</v>
      </c>
      <c r="X13" s="362">
        <v>42066</v>
      </c>
      <c r="Y13" s="362">
        <v>42066</v>
      </c>
      <c r="Z13" s="340">
        <v>38840</v>
      </c>
      <c r="AA13" s="362">
        <v>2639</v>
      </c>
      <c r="AB13" s="366">
        <v>587</v>
      </c>
      <c r="AC13" s="366" t="s">
        <v>298</v>
      </c>
      <c r="AD13" s="366" t="s">
        <v>298</v>
      </c>
      <c r="AE13" s="366" t="s">
        <v>298</v>
      </c>
      <c r="AF13" s="35"/>
      <c r="AG13" s="299"/>
      <c r="AH13" s="286"/>
      <c r="AI13" s="286"/>
      <c r="AJ13" s="286"/>
      <c r="AK13" s="286"/>
      <c r="AL13" s="286"/>
      <c r="AM13" s="286"/>
      <c r="AN13" s="286"/>
      <c r="AO13" s="286"/>
      <c r="AP13" s="286"/>
      <c r="AQ13" s="286"/>
      <c r="AR13" s="286"/>
      <c r="AS13" s="286"/>
      <c r="AT13" s="286"/>
      <c r="AU13" s="286"/>
      <c r="AV13" s="286"/>
      <c r="AW13" s="286"/>
      <c r="AX13" s="286"/>
      <c r="AY13" s="286"/>
      <c r="AZ13" s="286"/>
      <c r="BA13" s="286"/>
      <c r="BB13" s="286"/>
      <c r="BC13" s="286"/>
      <c r="BD13" s="286"/>
      <c r="BE13" s="286"/>
      <c r="BF13" s="286"/>
      <c r="BG13" s="286"/>
      <c r="BH13" s="286"/>
      <c r="BI13" s="286"/>
      <c r="BJ13" s="286"/>
      <c r="BK13" s="286"/>
      <c r="BL13" s="286"/>
      <c r="BM13" s="286"/>
      <c r="BN13" s="286"/>
      <c r="BO13" s="286"/>
      <c r="BP13" s="286"/>
      <c r="BQ13" s="286"/>
      <c r="BR13" s="286"/>
      <c r="BS13" s="286"/>
      <c r="BT13" s="286"/>
      <c r="BU13" s="286"/>
      <c r="BV13" s="286"/>
      <c r="BW13" s="286"/>
      <c r="BX13" s="286"/>
      <c r="BY13" s="286"/>
      <c r="BZ13" s="286"/>
      <c r="CA13" s="286"/>
      <c r="CB13" s="286"/>
      <c r="CC13" s="286"/>
      <c r="CD13" s="286"/>
      <c r="CE13" s="286"/>
      <c r="CF13" s="286"/>
      <c r="CG13" s="286"/>
      <c r="CH13" s="286"/>
      <c r="CI13" s="286"/>
      <c r="CJ13" s="286"/>
      <c r="CK13" s="286"/>
      <c r="CL13" s="286"/>
      <c r="CM13" s="286"/>
      <c r="CN13" s="286"/>
      <c r="CO13" s="286"/>
      <c r="CP13" s="286"/>
      <c r="CQ13" s="286"/>
      <c r="CR13" s="286"/>
      <c r="CS13" s="286"/>
      <c r="CT13" s="286"/>
      <c r="CU13" s="286"/>
      <c r="CV13" s="286"/>
      <c r="CW13" s="286"/>
      <c r="CX13" s="286"/>
      <c r="CY13" s="286"/>
      <c r="CZ13" s="286"/>
      <c r="DA13" s="286"/>
      <c r="DB13" s="286"/>
      <c r="DC13" s="286"/>
      <c r="DD13" s="286"/>
      <c r="DE13" s="286"/>
      <c r="DF13" s="286"/>
      <c r="DG13" s="286"/>
      <c r="DH13" s="286"/>
      <c r="DI13" s="286"/>
      <c r="DJ13" s="286"/>
      <c r="DK13" s="286"/>
      <c r="DL13" s="286"/>
      <c r="DM13" s="286"/>
      <c r="DN13" s="286"/>
      <c r="DO13" s="286"/>
      <c r="DP13" s="286"/>
      <c r="DQ13" s="286"/>
      <c r="DR13" s="286"/>
      <c r="DS13" s="286"/>
      <c r="DT13" s="286"/>
      <c r="DU13" s="286"/>
      <c r="DV13" s="286"/>
      <c r="DW13" s="286"/>
      <c r="DX13" s="286"/>
      <c r="DY13" s="286"/>
      <c r="DZ13" s="286"/>
      <c r="EA13" s="286"/>
      <c r="EB13" s="286"/>
      <c r="EC13" s="286"/>
      <c r="ED13" s="286"/>
      <c r="EE13" s="286"/>
      <c r="EF13" s="286"/>
      <c r="EG13" s="286"/>
      <c r="EH13" s="286"/>
      <c r="EI13" s="286"/>
      <c r="EJ13" s="286"/>
      <c r="EK13" s="286"/>
      <c r="EL13" s="286"/>
      <c r="EM13" s="286"/>
      <c r="EN13" s="286"/>
      <c r="EO13" s="286"/>
      <c r="EP13" s="286"/>
      <c r="EQ13" s="286"/>
      <c r="ER13" s="286"/>
      <c r="ES13" s="286"/>
      <c r="ET13" s="286"/>
      <c r="EU13" s="286"/>
      <c r="EV13" s="286"/>
      <c r="EW13" s="286"/>
      <c r="EX13" s="286"/>
      <c r="EY13" s="286"/>
      <c r="EZ13" s="286"/>
      <c r="FA13" s="286"/>
      <c r="FB13" s="286"/>
      <c r="FC13" s="286"/>
      <c r="FD13" s="286"/>
      <c r="FE13" s="286"/>
      <c r="FF13" s="286"/>
      <c r="FG13" s="286"/>
      <c r="FH13" s="286"/>
      <c r="FI13" s="286"/>
      <c r="FJ13" s="286"/>
      <c r="FK13" s="286"/>
      <c r="FL13" s="286"/>
      <c r="FM13" s="286"/>
      <c r="FN13" s="286"/>
      <c r="FO13" s="286"/>
      <c r="FP13" s="286"/>
      <c r="FQ13" s="286"/>
      <c r="FR13" s="286"/>
      <c r="FS13" s="286"/>
      <c r="FT13" s="286"/>
      <c r="FU13" s="286"/>
      <c r="FV13" s="286"/>
      <c r="FW13" s="286"/>
      <c r="FX13" s="286"/>
      <c r="FY13" s="286"/>
      <c r="FZ13" s="286"/>
      <c r="GA13" s="286"/>
      <c r="GB13" s="286"/>
      <c r="GC13" s="286"/>
      <c r="GD13" s="286"/>
      <c r="GE13" s="286"/>
      <c r="GF13" s="286"/>
      <c r="GG13" s="286"/>
      <c r="GH13" s="286"/>
      <c r="GI13" s="286"/>
      <c r="GJ13" s="286"/>
      <c r="GK13" s="286"/>
      <c r="GL13" s="286"/>
      <c r="GM13" s="286"/>
      <c r="GN13" s="286"/>
      <c r="GO13" s="286"/>
      <c r="GP13" s="286"/>
      <c r="GQ13" s="286"/>
      <c r="GR13" s="286"/>
      <c r="GS13" s="286"/>
      <c r="GT13" s="286"/>
      <c r="GU13" s="286"/>
      <c r="GV13" s="286"/>
      <c r="GW13" s="286"/>
      <c r="GX13" s="286"/>
      <c r="GY13" s="286"/>
      <c r="GZ13" s="286"/>
      <c r="HA13" s="286"/>
      <c r="HB13" s="286"/>
      <c r="HC13" s="286"/>
      <c r="HD13" s="286"/>
      <c r="HE13" s="286"/>
      <c r="HF13" s="286"/>
      <c r="HG13" s="286"/>
      <c r="HH13" s="286"/>
      <c r="HI13" s="286"/>
      <c r="HJ13" s="286"/>
      <c r="HK13" s="286"/>
      <c r="HL13" s="286"/>
      <c r="HM13" s="286"/>
      <c r="HN13" s="286"/>
      <c r="HO13" s="286"/>
      <c r="HP13" s="286"/>
      <c r="HQ13" s="286"/>
      <c r="HR13" s="286"/>
      <c r="HS13" s="286"/>
      <c r="HT13" s="286"/>
      <c r="HU13" s="286"/>
      <c r="HV13" s="286"/>
      <c r="HW13" s="286"/>
      <c r="HX13" s="286"/>
      <c r="HY13" s="286"/>
      <c r="HZ13" s="286"/>
      <c r="IA13" s="286"/>
      <c r="IB13" s="286"/>
      <c r="IC13" s="286"/>
      <c r="ID13" s="286"/>
      <c r="IE13" s="286"/>
      <c r="IF13" s="286"/>
      <c r="IG13" s="286"/>
      <c r="IH13" s="286"/>
      <c r="II13" s="286"/>
      <c r="IJ13" s="286"/>
      <c r="IK13" s="286"/>
      <c r="IL13" s="286"/>
      <c r="IM13" s="286"/>
      <c r="IN13" s="286"/>
      <c r="IO13" s="286"/>
      <c r="IP13" s="286"/>
      <c r="IQ13" s="286"/>
    </row>
    <row r="14" spans="1:251" ht="12" customHeight="1" thickTop="1">
      <c r="A14" s="86" t="s">
        <v>228</v>
      </c>
      <c r="B14" s="87"/>
      <c r="C14" s="87"/>
      <c r="D14" s="87"/>
      <c r="E14" s="87"/>
      <c r="F14" s="87"/>
      <c r="G14" s="88"/>
      <c r="H14" s="88"/>
      <c r="I14" s="89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</row>
    <row r="15" spans="1:251">
      <c r="A15" s="28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25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33" spans="1:9">
      <c r="A33" s="36"/>
      <c r="G33" s="36"/>
      <c r="H33" s="36"/>
      <c r="I33" s="36"/>
    </row>
    <row r="34" spans="1:9">
      <c r="A34" s="36"/>
      <c r="G34" s="36"/>
      <c r="H34" s="36"/>
      <c r="I34" s="36"/>
    </row>
    <row r="35" spans="1:9">
      <c r="A35" s="36"/>
      <c r="G35" s="36"/>
      <c r="H35" s="36"/>
      <c r="I35" s="36"/>
    </row>
    <row r="36" spans="1:9">
      <c r="A36" s="36"/>
      <c r="G36" s="36"/>
      <c r="H36" s="36"/>
      <c r="I36" s="36"/>
    </row>
    <row r="37" spans="1:9">
      <c r="A37" s="36"/>
      <c r="G37" s="36"/>
      <c r="H37" s="36"/>
      <c r="I37" s="36"/>
    </row>
    <row r="38" spans="1:9">
      <c r="A38" s="36"/>
      <c r="G38" s="36"/>
      <c r="H38" s="36"/>
      <c r="I38" s="36"/>
    </row>
    <row r="39" spans="1:9">
      <c r="A39" s="36"/>
      <c r="G39" s="36"/>
      <c r="H39" s="36"/>
      <c r="I39" s="36"/>
    </row>
    <row r="40" spans="1:9">
      <c r="A40" s="36"/>
      <c r="G40" s="36"/>
      <c r="H40" s="36"/>
      <c r="I40" s="36"/>
    </row>
    <row r="41" spans="1:9">
      <c r="A41" s="36"/>
      <c r="G41" s="36"/>
      <c r="H41" s="36"/>
      <c r="I41" s="36"/>
    </row>
    <row r="42" spans="1:9">
      <c r="A42" s="36"/>
      <c r="G42" s="36"/>
      <c r="H42" s="36"/>
      <c r="I42" s="36"/>
    </row>
    <row r="43" spans="1:9">
      <c r="A43" s="36"/>
      <c r="G43" s="36"/>
      <c r="H43" s="36"/>
      <c r="I43" s="36"/>
    </row>
    <row r="44" spans="1:9">
      <c r="A44" s="36"/>
      <c r="G44" s="36"/>
      <c r="H44" s="36"/>
      <c r="I44" s="36"/>
    </row>
    <row r="45" spans="1:9">
      <c r="A45" s="36"/>
      <c r="G45" s="36"/>
      <c r="H45" s="36"/>
      <c r="I45" s="36"/>
    </row>
    <row r="46" spans="1:9">
      <c r="A46" s="36"/>
      <c r="G46" s="36"/>
      <c r="H46" s="36"/>
      <c r="I46" s="36"/>
    </row>
    <row r="47" spans="1:9">
      <c r="A47" s="36"/>
      <c r="G47" s="36"/>
      <c r="H47" s="36"/>
      <c r="I47" s="36"/>
    </row>
    <row r="48" spans="1:9">
      <c r="A48" s="36"/>
      <c r="G48" s="36"/>
      <c r="H48" s="36"/>
      <c r="I48" s="36"/>
    </row>
    <row r="49" spans="1:9">
      <c r="A49" s="36"/>
      <c r="G49" s="36"/>
      <c r="H49" s="36"/>
      <c r="I49" s="36"/>
    </row>
    <row r="50" spans="1:9">
      <c r="A50" s="36"/>
      <c r="G50" s="36"/>
      <c r="H50" s="36"/>
      <c r="I50" s="36"/>
    </row>
    <row r="51" spans="1:9">
      <c r="A51" s="36"/>
      <c r="G51" s="36"/>
      <c r="H51" s="36"/>
      <c r="I51" s="36"/>
    </row>
    <row r="52" spans="1:9">
      <c r="A52" s="36"/>
      <c r="G52" s="36"/>
      <c r="H52" s="36"/>
      <c r="I52" s="36"/>
    </row>
    <row r="53" spans="1:9">
      <c r="A53" s="36"/>
      <c r="G53" s="36"/>
      <c r="H53" s="36"/>
      <c r="I53" s="36"/>
    </row>
    <row r="54" spans="1:9">
      <c r="A54" s="36"/>
      <c r="G54" s="36"/>
      <c r="H54" s="36"/>
      <c r="I54" s="36"/>
    </row>
    <row r="55" spans="1:9">
      <c r="A55" s="36"/>
      <c r="G55" s="36"/>
      <c r="H55" s="36"/>
      <c r="I55" s="36"/>
    </row>
    <row r="56" spans="1:9">
      <c r="A56" s="36"/>
      <c r="G56" s="36"/>
      <c r="H56" s="36"/>
      <c r="I56" s="36"/>
    </row>
    <row r="57" spans="1:9">
      <c r="A57" s="36"/>
      <c r="G57" s="36"/>
      <c r="H57" s="36"/>
      <c r="I57" s="36"/>
    </row>
    <row r="58" spans="1:9">
      <c r="A58" s="36"/>
      <c r="G58" s="36"/>
      <c r="H58" s="36"/>
      <c r="I58" s="36"/>
    </row>
    <row r="59" spans="1:9">
      <c r="A59" s="36"/>
      <c r="G59" s="36"/>
      <c r="H59" s="36"/>
      <c r="I59" s="36"/>
    </row>
    <row r="60" spans="1:9">
      <c r="A60" s="36"/>
      <c r="G60" s="36"/>
      <c r="H60" s="36"/>
      <c r="I60" s="36"/>
    </row>
    <row r="61" spans="1:9">
      <c r="A61" s="36"/>
      <c r="G61" s="36"/>
      <c r="H61" s="36"/>
      <c r="I61" s="36"/>
    </row>
    <row r="62" spans="1:9">
      <c r="A62" s="36"/>
      <c r="G62" s="36"/>
      <c r="H62" s="36"/>
      <c r="I62" s="36"/>
    </row>
    <row r="63" spans="1:9">
      <c r="A63" s="36"/>
      <c r="G63" s="36"/>
      <c r="H63" s="36"/>
      <c r="I63" s="36"/>
    </row>
    <row r="64" spans="1:9">
      <c r="A64" s="36"/>
      <c r="G64" s="36"/>
      <c r="H64" s="36"/>
      <c r="I64" s="36"/>
    </row>
    <row r="65" spans="1:9">
      <c r="A65" s="36"/>
      <c r="G65" s="36"/>
      <c r="H65" s="36"/>
      <c r="I65" s="36"/>
    </row>
    <row r="66" spans="1:9">
      <c r="A66" s="36"/>
      <c r="G66" s="36"/>
      <c r="H66" s="36"/>
      <c r="I66" s="36"/>
    </row>
    <row r="67" spans="1:9">
      <c r="A67" s="36"/>
      <c r="G67" s="36"/>
      <c r="H67" s="36"/>
      <c r="I67" s="36"/>
    </row>
    <row r="68" spans="1:9">
      <c r="A68" s="36"/>
      <c r="G68" s="36"/>
      <c r="H68" s="36"/>
      <c r="I68" s="36"/>
    </row>
    <row r="69" spans="1:9">
      <c r="A69" s="36"/>
      <c r="G69" s="36"/>
      <c r="H69" s="36"/>
      <c r="I69" s="36"/>
    </row>
    <row r="70" spans="1:9">
      <c r="A70" s="36"/>
      <c r="G70" s="36"/>
      <c r="H70" s="36"/>
      <c r="I70" s="36"/>
    </row>
    <row r="71" spans="1:9">
      <c r="A71" s="36"/>
      <c r="G71" s="36"/>
      <c r="H71" s="36"/>
      <c r="I71" s="36"/>
    </row>
  </sheetData>
  <protectedRanges>
    <protectedRange sqref="AG9" name="범위1_1_6_1_2_1_1_1_1_1_1"/>
    <protectedRange sqref="AG10:AG11" name="범위1_1_6_1_2_1_1_1_2_1"/>
    <protectedRange sqref="AF9:AF10" name="범위1_8_1_1_5_1_1_2_2_1"/>
    <protectedRange sqref="F9:I9 K9" name="범위1_8_1_1_5_1_1_1_1_1_2_2"/>
    <protectedRange sqref="R9:T9 AA9 V9 O9" name="범위1_8_1_1_5_2_1_1_1_1_2_2"/>
    <protectedRange sqref="J9 Q9" name="범위1_8_1_1_5_3"/>
    <protectedRange sqref="F10:I10 K10" name="범위1_8_1_1_5_1_1_1_1_1_2_1_1"/>
    <protectedRange sqref="R10:T10 AA10 V10 O10" name="범위1_8_1_1_5_2_1_1_1_1_2_1_1"/>
    <protectedRange sqref="J10 Q10" name="범위1_8_1_1_5_2_1_1_2"/>
  </protectedRanges>
  <customSheetViews>
    <customSheetView guid="{13B74618-508C-45C7-8B93-9F3D25693DCF}" showRuler="0">
      <selection activeCell="E6" sqref="E6:E9"/>
      <pageMargins left="0.39370078740157483" right="0.39370078740157483" top="0.59055118110236227" bottom="0.19685039370078741" header="0.39370078740157483" footer="0.19685039370078741"/>
      <printOptions horizontalCentered="1"/>
      <pageSetup paperSize="12" orientation="landscape" verticalDpi="300" r:id="rId1"/>
      <headerFooter alignWithMargins="0">
        <oddHeader>&amp;L&amp;"굴림체,굵게"&amp;12재   정&amp;R&amp;"Times New Roman,보통"&amp;12Public Finance</oddHeader>
      </headerFooter>
    </customSheetView>
    <customSheetView guid="{A0A92A4A-390C-492C-9526-805C062C8FFE}" showPageBreaks="1" showRuler="0">
      <selection activeCell="C16" sqref="C16"/>
      <pageMargins left="0.39370078740157483" right="0.39370078740157483" top="0.59055118110236227" bottom="0.19685039370078741" header="0.39370078740157483" footer="0.19685039370078741"/>
      <printOptions horizontalCentered="1"/>
      <pageSetup paperSize="12" scale="88" orientation="landscape" verticalDpi="300" r:id="rId2"/>
      <headerFooter alignWithMargins="0">
        <oddHeader>&amp;L&amp;"굴림체,굵게"&amp;12재   정&amp;R&amp;"Times New Roman,보통"&amp;12Public Finance</oddHeader>
      </headerFooter>
    </customSheetView>
    <customSheetView guid="{466B4060-2405-11D8-9C7D-00E07D8B2C4C}" showPageBreaks="1" view="pageBreakPreview" showRuler="0">
      <pane xSplit="4" ySplit="7" topLeftCell="E20" activePane="bottomRight" state="frozen"/>
      <selection pane="bottomRight" activeCell="C29" sqref="C29"/>
      <pageMargins left="0.39370078740157483" right="0.39370078740157483" top="0.59055118110236227" bottom="0.19685039370078741" header="0.39370078740157483" footer="0.19685039370078741"/>
      <printOptions horizontalCentered="1"/>
      <pageSetup paperSize="12" scale="88" orientation="landscape" verticalDpi="300" r:id="rId3"/>
      <headerFooter alignWithMargins="0">
        <oddHeader>&amp;L&amp;"굴림체,굵게"&amp;12재   정&amp;R&amp;"Times New Roman,보통"&amp;12Public Finance</oddHeader>
      </headerFooter>
    </customSheetView>
    <customSheetView guid="{2141CAA4-2013-490D-8BB3-1D06CCBFA790}" showPageBreaks="1" showRuler="0">
      <pane xSplit="4" ySplit="7" topLeftCell="E17" activePane="bottomRight" state="frozen"/>
      <selection pane="bottomRight" activeCell="B29" sqref="B29"/>
      <pageMargins left="0.39370078740157483" right="0.39370078740157483" top="0.59055118110236227" bottom="0.19685039370078741" header="0.39370078740157483" footer="0.19685039370078741"/>
      <printOptions horizontalCentered="1"/>
      <pageSetup paperSize="12" scale="88" orientation="landscape" verticalDpi="300" r:id="rId4"/>
      <headerFooter alignWithMargins="0">
        <oddHeader>&amp;L&amp;"굴림체,굵게"&amp;12재   정&amp;R&amp;"Times New Roman,보통"&amp;12Public Finance</oddHeader>
      </headerFooter>
    </customSheetView>
    <customSheetView guid="{52BD03A3-420C-11D9-A80D-00E098994FA3}" showRuler="0">
      <pane xSplit="4" ySplit="7" topLeftCell="E8" activePane="bottomRight" state="frozen"/>
      <selection pane="bottomRight" activeCell="A17" sqref="A17"/>
      <pageMargins left="0.39370078740157483" right="0.39370078740157483" top="0.59055118110236227" bottom="0.19685039370078741" header="0.39370078740157483" footer="0.19685039370078741"/>
      <printOptions horizontalCentered="1"/>
      <pageSetup paperSize="12" scale="88" orientation="landscape" verticalDpi="300" r:id="rId5"/>
      <headerFooter alignWithMargins="0">
        <oddHeader>&amp;L&amp;"굴림체,굵게"&amp;12재   정&amp;R&amp;"Times New Roman,보통"&amp;12Public Finance</oddHeader>
      </headerFooter>
    </customSheetView>
    <customSheetView guid="{53751A64-2667-11D8-A0D3-009008A182C2}" showPageBreaks="1" showRuler="0">
      <pane xSplit="4" ySplit="7" topLeftCell="E15" activePane="bottomRight" state="frozen"/>
      <selection pane="bottomRight" activeCell="D17" sqref="D17"/>
      <pageMargins left="0.39370078740157483" right="0.39370078740157483" top="0.59055118110236227" bottom="0.19685039370078741" header="0.39370078740157483" footer="0.19685039370078741"/>
      <printOptions horizontalCentered="1"/>
      <pageSetup paperSize="12" scale="88" orientation="landscape" verticalDpi="300" r:id="rId6"/>
      <headerFooter alignWithMargins="0">
        <oddHeader>&amp;L&amp;"굴림체,굵게"&amp;12재   정&amp;R&amp;"Times New Roman,보통"&amp;12Public Finance</oddHeader>
      </headerFooter>
    </customSheetView>
    <customSheetView guid="{77CD826C-0566-4FF5-8DC0-6BA189584761}" showRuler="0">
      <pane xSplit="4" ySplit="7" topLeftCell="E8" activePane="bottomRight" state="frozen"/>
      <selection pane="bottomRight" activeCell="B1" sqref="B1"/>
      <pageMargins left="0.39370078740157483" right="0.39370078740157483" top="0.59055118110236227" bottom="0.19685039370078741" header="0.39370078740157483" footer="0.19685039370078741"/>
      <printOptions horizontalCentered="1"/>
      <pageSetup paperSize="12" scale="88" orientation="landscape" verticalDpi="300" r:id="rId7"/>
      <headerFooter alignWithMargins="0">
        <oddHeader>&amp;L&amp;"굴림체,굵게"&amp;12재   정&amp;R&amp;"Times New Roman,보통"&amp;12Public Finance</oddHeader>
      </headerFooter>
    </customSheetView>
    <customSheetView guid="{7C49E321-420F-11D9-8667-444553540000}" showRuler="0">
      <pane xSplit="4" ySplit="7" topLeftCell="E15" activePane="bottomRight" state="frozen"/>
      <selection pane="bottomRight" activeCell="B20" sqref="B20"/>
      <pageMargins left="0.39370078740157483" right="0.39370078740157483" top="0.59055118110236227" bottom="0.19685039370078741" header="0.39370078740157483" footer="0.19685039370078741"/>
      <printOptions horizontalCentered="1"/>
      <pageSetup paperSize="12" scale="88" orientation="landscape" verticalDpi="300" r:id="rId8"/>
      <headerFooter alignWithMargins="0">
        <oddHeader>&amp;L&amp;"굴림체,굵게"&amp;12재   정&amp;R&amp;"Times New Roman,보통"&amp;12Public Finance</oddHeader>
      </headerFooter>
    </customSheetView>
    <customSheetView guid="{724E0A41-420F-11D9-BC3A-444553540000}" showPageBreaks="1" showRuler="0">
      <pane xSplit="4" ySplit="7" topLeftCell="E20" activePane="bottomRight" state="frozen"/>
      <selection pane="bottomRight" activeCell="B25" sqref="B25"/>
      <pageMargins left="0.39370078740157483" right="0.39370078740157483" top="0.59055118110236227" bottom="0.19685039370078741" header="0.39370078740157483" footer="0.19685039370078741"/>
      <printOptions horizontalCentered="1"/>
      <pageSetup paperSize="12" scale="88" orientation="landscape" verticalDpi="300" r:id="rId9"/>
      <headerFooter alignWithMargins="0">
        <oddHeader>&amp;L&amp;"굴림체,굵게"&amp;12재   정&amp;R&amp;"Times New Roman,보통"&amp;12Public Finance</oddHeader>
      </headerFooter>
    </customSheetView>
    <customSheetView guid="{FD9EB1CB-48FA-11D9-B3E6-0000B4A88D03}" showPageBreaks="1" view="pageBreakPreview" showRuler="0">
      <pane xSplit="4" ySplit="7" topLeftCell="E20" activePane="bottomRight" state="frozen"/>
      <selection pane="bottomRight" activeCell="C29" sqref="C29"/>
      <pageMargins left="0.39370078740157483" right="0.39370078740157483" top="0.59055118110236227" bottom="0.19685039370078741" header="0.39370078740157483" footer="0.19685039370078741"/>
      <printOptions horizontalCentered="1"/>
      <pageSetup paperSize="12" scale="88" orientation="landscape" verticalDpi="300" r:id="rId10"/>
      <headerFooter alignWithMargins="0">
        <oddHeader>&amp;L&amp;"굴림체,굵게"&amp;12재   정&amp;R&amp;"Times New Roman,보통"&amp;12Public Finance</oddHeader>
      </headerFooter>
    </customSheetView>
    <customSheetView guid="{05137CB3-D218-4479-AA26-9B7CAC36BE40}" showPageBreaks="1" showRuler="0" topLeftCell="E1">
      <selection activeCell="N22" sqref="N22"/>
      <pageMargins left="0.39370078740157483" right="0.39370078740157483" top="0.59055118110236227" bottom="0.19685039370078741" header="0.39370078740157483" footer="0.19685039370078741"/>
      <printOptions horizontalCentered="1"/>
      <pageSetup paperSize="12" orientation="landscape" verticalDpi="300" r:id="rId11"/>
      <headerFooter alignWithMargins="0">
        <oddHeader>&amp;L&amp;"굴림체,굵게"&amp;12재   정&amp;R&amp;"Times New Roman,보통"&amp;12Public Finance</oddHeader>
      </headerFooter>
    </customSheetView>
    <customSheetView guid="{FAC1212C-81F4-4F17-96DA-8CE9075A4F10}" showRuler="0">
      <selection sqref="A1:IV65536"/>
      <pageMargins left="0.39370078740157483" right="0.39370078740157483" top="0.59055118110236227" bottom="0.19685039370078741" header="0.39370078740157483" footer="0.19685039370078741"/>
      <printOptions horizontalCentered="1"/>
      <pageSetup paperSize="12" orientation="landscape" verticalDpi="300" r:id="rId12"/>
      <headerFooter alignWithMargins="0">
        <oddHeader>&amp;L&amp;"굴림체,굵게"&amp;12재   정&amp;R&amp;"Times New Roman,보통"&amp;12Public Finance</oddHeader>
      </headerFooter>
    </customSheetView>
    <customSheetView guid="{0670F341-3894-4F8E-849D-EDA05F19F008}" showPageBreaks="1" showRuler="0">
      <selection activeCell="E11" sqref="E11"/>
      <pageMargins left="0.39370078740157483" right="0.39370078740157483" top="0.59055118110236227" bottom="0.59055118110236227" header="0.39370078740157483" footer="0.19685039370078741"/>
      <printOptions horizontalCentered="1"/>
      <pageSetup paperSize="9" scale="75" orientation="landscape" verticalDpi="300" r:id="rId13"/>
      <headerFooter alignWithMargins="0">
        <oddHeader>&amp;L&amp;"굴림체,굵게"&amp;12재   정&amp;R&amp;"Times New Roman,보통"&amp;12Public Finance</oddHeader>
      </headerFooter>
    </customSheetView>
  </customSheetViews>
  <mergeCells count="10">
    <mergeCell ref="M4:P4"/>
    <mergeCell ref="L5:L8"/>
    <mergeCell ref="A1:P1"/>
    <mergeCell ref="D3:P3"/>
    <mergeCell ref="E4:K4"/>
    <mergeCell ref="T1:AE1"/>
    <mergeCell ref="Y4:AB4"/>
    <mergeCell ref="AC4:AE4"/>
    <mergeCell ref="X3:AE3"/>
    <mergeCell ref="R4:S4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53" orientation="landscape" verticalDpi="300" r:id="rId14"/>
  <headerFooter alignWithMargins="0">
    <oddHeader>&amp;L&amp;"굴림체,굵게"&amp;12재   정&amp;R&amp;"Times New Roman,보통"&amp;12Public Finance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zoomScaleSheetLayoutView="100" workbookViewId="0">
      <selection sqref="A1:C1"/>
    </sheetView>
  </sheetViews>
  <sheetFormatPr defaultRowHeight="13.5"/>
  <cols>
    <col min="1" max="1" width="26.44140625" style="146" customWidth="1"/>
    <col min="2" max="2" width="25.33203125" style="148" customWidth="1"/>
    <col min="3" max="3" width="25.33203125" style="146" customWidth="1"/>
    <col min="4" max="4" width="2.77734375" style="226" customWidth="1"/>
    <col min="5" max="5" width="21.44140625" style="135" customWidth="1"/>
    <col min="6" max="7" width="21.44140625" style="145" customWidth="1"/>
    <col min="8" max="16384" width="8.88671875" style="145"/>
  </cols>
  <sheetData>
    <row r="1" spans="1:8" s="130" customFormat="1" ht="45" customHeight="1">
      <c r="A1" s="401" t="s">
        <v>156</v>
      </c>
      <c r="B1" s="401"/>
      <c r="C1" s="401"/>
      <c r="D1" s="224"/>
      <c r="E1" s="402" t="s">
        <v>157</v>
      </c>
      <c r="F1" s="402"/>
      <c r="G1" s="402"/>
    </row>
    <row r="2" spans="1:8" s="135" customFormat="1" ht="25.5" customHeight="1" thickBot="1">
      <c r="A2" s="131" t="s">
        <v>158</v>
      </c>
      <c r="B2" s="132"/>
      <c r="C2" s="225"/>
      <c r="D2" s="226"/>
      <c r="E2" s="131"/>
      <c r="F2" s="131"/>
      <c r="G2" s="134" t="s">
        <v>142</v>
      </c>
    </row>
    <row r="3" spans="1:8" s="135" customFormat="1" ht="16.5" customHeight="1" thickTop="1">
      <c r="A3" s="183" t="s">
        <v>127</v>
      </c>
      <c r="B3" s="403" t="s">
        <v>53</v>
      </c>
      <c r="C3" s="404"/>
      <c r="D3" s="183"/>
      <c r="E3" s="404" t="s">
        <v>54</v>
      </c>
      <c r="F3" s="405"/>
      <c r="G3" s="227" t="s">
        <v>55</v>
      </c>
    </row>
    <row r="4" spans="1:8" s="135" customFormat="1" ht="16.5" customHeight="1">
      <c r="A4" s="183" t="s">
        <v>159</v>
      </c>
      <c r="B4" s="186" t="s">
        <v>160</v>
      </c>
      <c r="C4" s="183" t="s">
        <v>11</v>
      </c>
      <c r="D4" s="183"/>
      <c r="E4" s="228" t="s">
        <v>161</v>
      </c>
      <c r="F4" s="209" t="s">
        <v>162</v>
      </c>
      <c r="G4" s="229" t="s">
        <v>56</v>
      </c>
    </row>
    <row r="5" spans="1:8" s="135" customFormat="1" ht="16.5" customHeight="1">
      <c r="A5" s="230" t="s">
        <v>163</v>
      </c>
      <c r="B5" s="231" t="s">
        <v>164</v>
      </c>
      <c r="C5" s="141" t="s">
        <v>12</v>
      </c>
      <c r="D5" s="138"/>
      <c r="E5" s="232" t="s">
        <v>164</v>
      </c>
      <c r="F5" s="231" t="s">
        <v>12</v>
      </c>
      <c r="G5" s="233" t="s">
        <v>165</v>
      </c>
    </row>
    <row r="6" spans="1:8" s="135" customFormat="1" ht="27.75" customHeight="1">
      <c r="A6" s="234">
        <v>2012</v>
      </c>
      <c r="B6" s="235">
        <v>273563</v>
      </c>
      <c r="C6" s="235">
        <v>100</v>
      </c>
      <c r="D6" s="235"/>
      <c r="E6" s="235">
        <v>278310</v>
      </c>
      <c r="F6" s="235">
        <v>100</v>
      </c>
      <c r="G6" s="236">
        <v>101.7352492844427</v>
      </c>
    </row>
    <row r="7" spans="1:8" s="135" customFormat="1" ht="27.75" customHeight="1">
      <c r="A7" s="234">
        <v>2013</v>
      </c>
      <c r="B7" s="235">
        <v>299598</v>
      </c>
      <c r="C7" s="235">
        <v>100</v>
      </c>
      <c r="D7" s="235"/>
      <c r="E7" s="235">
        <v>299780</v>
      </c>
      <c r="F7" s="235">
        <v>100.00000000000001</v>
      </c>
      <c r="G7" s="236">
        <v>100</v>
      </c>
    </row>
    <row r="8" spans="1:8" s="135" customFormat="1" ht="27.75" customHeight="1">
      <c r="A8" s="234">
        <v>2014</v>
      </c>
      <c r="B8" s="306">
        <v>226913</v>
      </c>
      <c r="C8" s="306">
        <v>100</v>
      </c>
      <c r="D8" s="306"/>
      <c r="E8" s="306">
        <v>227328</v>
      </c>
      <c r="F8" s="306">
        <v>100</v>
      </c>
      <c r="G8" s="307">
        <v>100.18288947746494</v>
      </c>
    </row>
    <row r="9" spans="1:8" s="135" customFormat="1" ht="27.75" customHeight="1">
      <c r="A9" s="234">
        <v>2015</v>
      </c>
      <c r="B9" s="306">
        <v>317762</v>
      </c>
      <c r="C9" s="306">
        <v>100.00474166199859</v>
      </c>
      <c r="D9" s="306"/>
      <c r="E9" s="306">
        <v>318831</v>
      </c>
      <c r="F9" s="306">
        <v>100.00433408294676</v>
      </c>
      <c r="G9" s="375">
        <v>100.3364153045361</v>
      </c>
    </row>
    <row r="10" spans="1:8" s="144" customFormat="1" ht="27.75" customHeight="1">
      <c r="A10" s="237">
        <v>2016</v>
      </c>
      <c r="B10" s="287">
        <f>B11+B12+B15+B17+B20+B21+B25</f>
        <v>328128</v>
      </c>
      <c r="C10" s="287">
        <v>100</v>
      </c>
      <c r="D10" s="287"/>
      <c r="E10" s="287">
        <f>E11+E12+E15+E17+E20+E25</f>
        <v>329564</v>
      </c>
      <c r="F10" s="287">
        <v>100</v>
      </c>
      <c r="G10" s="381">
        <f>E10/B10*100</f>
        <v>100.4376340940121</v>
      </c>
    </row>
    <row r="11" spans="1:8" s="240" customFormat="1" ht="27.75" customHeight="1">
      <c r="A11" s="238" t="s">
        <v>300</v>
      </c>
      <c r="B11" s="330">
        <v>6538</v>
      </c>
      <c r="C11" s="382">
        <f>B11/$B$10*100</f>
        <v>1.9925151160522723</v>
      </c>
      <c r="D11" s="330"/>
      <c r="E11" s="330">
        <v>7229</v>
      </c>
      <c r="F11" s="383">
        <f>E11/$E$10*100</f>
        <v>2.1935041448701922</v>
      </c>
      <c r="G11" s="384">
        <f t="shared" ref="G11:G25" si="0">E11/B11*100</f>
        <v>110.56898133985928</v>
      </c>
      <c r="H11" s="239"/>
    </row>
    <row r="12" spans="1:8" s="242" customFormat="1" ht="27.75" customHeight="1">
      <c r="A12" s="241" t="s">
        <v>301</v>
      </c>
      <c r="B12" s="331">
        <v>11551</v>
      </c>
      <c r="C12" s="382">
        <f t="shared" ref="C12:C25" si="1">B12/$B$10*100</f>
        <v>3.5202725765554908</v>
      </c>
      <c r="D12" s="332"/>
      <c r="E12" s="332">
        <f>E13+E14</f>
        <v>12960</v>
      </c>
      <c r="F12" s="383">
        <f t="shared" ref="F12:F25" si="2">E12/$E$10*100</f>
        <v>3.9324683521258388</v>
      </c>
      <c r="G12" s="384">
        <f t="shared" si="0"/>
        <v>112.19807808847719</v>
      </c>
      <c r="H12" s="239"/>
    </row>
    <row r="13" spans="1:8" s="242" customFormat="1" ht="27.75" customHeight="1">
      <c r="A13" s="243" t="s">
        <v>302</v>
      </c>
      <c r="B13" s="331">
        <v>5437</v>
      </c>
      <c r="C13" s="382">
        <f t="shared" si="1"/>
        <v>1.6569753267017748</v>
      </c>
      <c r="D13" s="332"/>
      <c r="E13" s="332">
        <v>5727</v>
      </c>
      <c r="F13" s="383">
        <f t="shared" si="2"/>
        <v>1.7377504824556083</v>
      </c>
      <c r="G13" s="384">
        <f t="shared" si="0"/>
        <v>105.33382379988964</v>
      </c>
      <c r="H13" s="239"/>
    </row>
    <row r="14" spans="1:8" s="242" customFormat="1" ht="27.75" customHeight="1">
      <c r="A14" s="243" t="s">
        <v>303</v>
      </c>
      <c r="B14" s="331">
        <v>6114</v>
      </c>
      <c r="C14" s="382">
        <f t="shared" si="1"/>
        <v>1.8632972498537157</v>
      </c>
      <c r="D14" s="332"/>
      <c r="E14" s="332">
        <v>7233</v>
      </c>
      <c r="F14" s="383">
        <f t="shared" si="2"/>
        <v>2.1947178696702307</v>
      </c>
      <c r="G14" s="384">
        <f t="shared" si="0"/>
        <v>118.30225711481846</v>
      </c>
      <c r="H14" s="239"/>
    </row>
    <row r="15" spans="1:8" s="242" customFormat="1" ht="27.75" customHeight="1">
      <c r="A15" s="241" t="s">
        <v>304</v>
      </c>
      <c r="B15" s="331">
        <v>135272</v>
      </c>
      <c r="C15" s="382">
        <f t="shared" si="1"/>
        <v>41.22537546323386</v>
      </c>
      <c r="D15" s="332"/>
      <c r="E15" s="332">
        <v>135272</v>
      </c>
      <c r="F15" s="383">
        <f t="shared" si="2"/>
        <v>41.045745287713466</v>
      </c>
      <c r="G15" s="384">
        <f t="shared" si="0"/>
        <v>100</v>
      </c>
      <c r="H15" s="239"/>
    </row>
    <row r="16" spans="1:8" s="242" customFormat="1" ht="27.75" customHeight="1">
      <c r="A16" s="241" t="s">
        <v>305</v>
      </c>
      <c r="B16" s="182"/>
      <c r="C16" s="382"/>
      <c r="D16" s="332"/>
      <c r="E16" s="182"/>
      <c r="F16" s="383"/>
      <c r="G16" s="384"/>
      <c r="H16" s="239"/>
    </row>
    <row r="17" spans="1:8" s="242" customFormat="1" ht="27.75" customHeight="1">
      <c r="A17" s="241" t="s">
        <v>306</v>
      </c>
      <c r="B17" s="331">
        <v>90952</v>
      </c>
      <c r="C17" s="382">
        <f t="shared" si="1"/>
        <v>27.718451336063975</v>
      </c>
      <c r="D17" s="332"/>
      <c r="E17" s="332">
        <f>E18+E19</f>
        <v>84925</v>
      </c>
      <c r="F17" s="383">
        <f t="shared" si="2"/>
        <v>25.768894660824603</v>
      </c>
      <c r="G17" s="384">
        <f t="shared" si="0"/>
        <v>93.373427742105733</v>
      </c>
      <c r="H17" s="239"/>
    </row>
    <row r="18" spans="1:8" s="242" customFormat="1" ht="27.75" customHeight="1">
      <c r="A18" s="243" t="s">
        <v>307</v>
      </c>
      <c r="B18" s="333">
        <v>73448</v>
      </c>
      <c r="C18" s="382">
        <f t="shared" si="1"/>
        <v>22.383947727716013</v>
      </c>
      <c r="D18" s="334"/>
      <c r="E18" s="334">
        <v>68165</v>
      </c>
      <c r="F18" s="383">
        <f t="shared" si="2"/>
        <v>20.683387748661868</v>
      </c>
      <c r="G18" s="384">
        <f t="shared" si="0"/>
        <v>92.807156083215332</v>
      </c>
      <c r="H18" s="239"/>
    </row>
    <row r="19" spans="1:8" s="242" customFormat="1" ht="27.75" customHeight="1">
      <c r="A19" s="243" t="s">
        <v>308</v>
      </c>
      <c r="B19" s="333">
        <v>17504</v>
      </c>
      <c r="C19" s="382">
        <f t="shared" si="1"/>
        <v>5.334503608347962</v>
      </c>
      <c r="D19" s="334"/>
      <c r="E19" s="334">
        <v>16760</v>
      </c>
      <c r="F19" s="383">
        <f t="shared" si="2"/>
        <v>5.0855069121627361</v>
      </c>
      <c r="G19" s="384">
        <f t="shared" si="0"/>
        <v>95.749542961608782</v>
      </c>
      <c r="H19" s="239"/>
    </row>
    <row r="20" spans="1:8" s="242" customFormat="1" ht="27.75" customHeight="1">
      <c r="A20" s="241" t="s">
        <v>309</v>
      </c>
      <c r="B20" s="333">
        <v>6019</v>
      </c>
      <c r="C20" s="382">
        <f t="shared" si="1"/>
        <v>1.8343451336063976</v>
      </c>
      <c r="D20" s="334"/>
      <c r="E20" s="334">
        <v>6019</v>
      </c>
      <c r="F20" s="383">
        <f t="shared" si="2"/>
        <v>1.8263523928584431</v>
      </c>
      <c r="G20" s="384">
        <f t="shared" si="0"/>
        <v>100</v>
      </c>
      <c r="H20" s="239"/>
    </row>
    <row r="21" spans="1:8" s="242" customFormat="1" ht="27.75" customHeight="1">
      <c r="A21" s="241" t="s">
        <v>310</v>
      </c>
      <c r="B21" s="182"/>
      <c r="C21" s="382"/>
      <c r="D21" s="332"/>
      <c r="E21" s="182"/>
      <c r="F21" s="383"/>
      <c r="G21" s="384"/>
    </row>
    <row r="22" spans="1:8" s="242" customFormat="1" ht="27.75" customHeight="1">
      <c r="A22" s="243" t="s">
        <v>311</v>
      </c>
      <c r="B22" s="182"/>
      <c r="C22" s="382"/>
      <c r="D22" s="332"/>
      <c r="E22" s="182"/>
      <c r="F22" s="383"/>
      <c r="G22" s="384"/>
    </row>
    <row r="23" spans="1:8" s="242" customFormat="1" ht="27.75" customHeight="1">
      <c r="A23" s="243" t="s">
        <v>312</v>
      </c>
      <c r="B23" s="182"/>
      <c r="C23" s="382"/>
      <c r="D23" s="332"/>
      <c r="E23" s="182"/>
      <c r="F23" s="383"/>
      <c r="G23" s="384"/>
    </row>
    <row r="24" spans="1:8" s="242" customFormat="1" ht="40.5" customHeight="1">
      <c r="A24" s="243" t="s">
        <v>313</v>
      </c>
      <c r="B24" s="341"/>
      <c r="C24" s="382"/>
      <c r="D24" s="332"/>
      <c r="E24" s="342"/>
      <c r="F24" s="383"/>
      <c r="G24" s="384"/>
    </row>
    <row r="25" spans="1:8" s="249" customFormat="1" ht="36" customHeight="1" thickBot="1">
      <c r="A25" s="343" t="s">
        <v>314</v>
      </c>
      <c r="B25" s="335">
        <v>77796</v>
      </c>
      <c r="C25" s="344">
        <f t="shared" si="1"/>
        <v>23.709040374488005</v>
      </c>
      <c r="D25" s="306"/>
      <c r="E25" s="335">
        <v>83159</v>
      </c>
      <c r="F25" s="336">
        <f t="shared" si="2"/>
        <v>25.233035161607457</v>
      </c>
      <c r="G25" s="337">
        <f t="shared" si="0"/>
        <v>106.89367062573911</v>
      </c>
    </row>
    <row r="26" spans="1:8" s="249" customFormat="1" ht="11.25" customHeight="1" thickTop="1">
      <c r="A26" s="244" t="s">
        <v>315</v>
      </c>
      <c r="B26" s="245"/>
      <c r="C26" s="245"/>
      <c r="D26" s="246"/>
      <c r="E26" s="247"/>
      <c r="F26" s="248"/>
      <c r="G26" s="248"/>
    </row>
    <row r="27" spans="1:8" s="249" customFormat="1" ht="14.25">
      <c r="A27" s="250"/>
    </row>
    <row r="28" spans="1:8" s="249" customFormat="1" ht="14.25">
      <c r="A28" s="250"/>
    </row>
    <row r="29" spans="1:8" s="249" customFormat="1" ht="14.25">
      <c r="A29" s="250"/>
      <c r="B29" s="248"/>
    </row>
    <row r="30" spans="1:8" s="249" customFormat="1" ht="14.25">
      <c r="A30" s="250"/>
      <c r="B30" s="248"/>
    </row>
    <row r="31" spans="1:8" s="249" customFormat="1" ht="14.25">
      <c r="A31" s="250"/>
      <c r="B31" s="248"/>
    </row>
    <row r="32" spans="1:8" ht="14.25">
      <c r="A32" s="250"/>
      <c r="F32" s="248"/>
      <c r="G32" s="248"/>
    </row>
    <row r="33" spans="1:7">
      <c r="A33" s="251"/>
      <c r="F33" s="252"/>
      <c r="G33" s="252"/>
    </row>
    <row r="34" spans="1:7">
      <c r="A34" s="251"/>
      <c r="F34" s="252"/>
      <c r="G34" s="252"/>
    </row>
    <row r="35" spans="1:7">
      <c r="A35" s="251"/>
      <c r="F35" s="252"/>
      <c r="G35" s="252"/>
    </row>
    <row r="36" spans="1:7">
      <c r="A36" s="251"/>
      <c r="F36" s="252"/>
      <c r="G36" s="252"/>
    </row>
    <row r="37" spans="1:7">
      <c r="A37" s="251"/>
      <c r="F37" s="252"/>
      <c r="G37" s="252"/>
    </row>
  </sheetData>
  <protectedRanges>
    <protectedRange sqref="B11" name="범위1_8_1_1_1_1_1_2_1_1"/>
    <protectedRange sqref="B12" name="범위1_2_2_1_1_1_1_1_1_1"/>
    <protectedRange sqref="B15" name="범위1_8_1_1_1_1_1_1_1_1_1"/>
    <protectedRange sqref="E11" name="범위1_8_1_1_1_1_2_2_1_1"/>
    <protectedRange sqref="E12" name="범위1_2_2_1_1_1_2_1_1_1"/>
    <protectedRange sqref="E15" name="범위1_8_1_1_1_1_2_1_1_1_1"/>
  </protectedRanges>
  <customSheetViews>
    <customSheetView guid="{13B74618-508C-45C7-8B93-9F3D25693DCF}" showPageBreaks="1" view="pageBreakPreview" showRuler="0">
      <pane xSplit="3" ySplit="6" topLeftCell="H7" activePane="bottomRight" state="frozen"/>
      <selection pane="bottomRight" activeCell="H15" sqref="H15:J15"/>
      <pageMargins left="0.39370078740157483" right="0.39370078740157483" top="0.59055118110236227" bottom="0.19685039370078741" header="0.39370078740157483" footer="0.19685039370078741"/>
      <printOptions horizontalCentered="1"/>
      <pageSetup paperSize="12" orientation="landscape" r:id="rId1"/>
      <headerFooter alignWithMargins="0">
        <oddHeader>&amp;L&amp;"굴림체,굵게"&amp;12재   정&amp;R&amp;"Times New Roman,보통"&amp;12Public Finance</oddHeader>
      </headerFooter>
    </customSheetView>
    <customSheetView guid="{A0A92A4A-390C-492C-9526-805C062C8FFE}" showPageBreaks="1" fitToPage="1" view="pageBreakPreview" showRuler="0">
      <pane xSplit="3" ySplit="6" topLeftCell="D7" activePane="bottomRight" state="frozen"/>
      <selection pane="bottomRight" activeCell="A10" sqref="A10"/>
      <pageMargins left="0.39370078740157483" right="0.39370078740157483" top="0.59055118110236227" bottom="0.19685039370078741" header="0.39370078740157483" footer="0.19685039370078741"/>
      <printOptions horizontalCentered="1"/>
      <pageSetup paperSize="12" scale="94" orientation="landscape" verticalDpi="300" r:id="rId2"/>
      <headerFooter alignWithMargins="0">
        <oddHeader>&amp;L&amp;"굴림체,굵게"&amp;12재   정&amp;R&amp;"Times New Roman,보통"&amp;12Public Finance</oddHeader>
      </headerFooter>
    </customSheetView>
    <customSheetView guid="{466B4060-2405-11D8-9C7D-00E07D8B2C4C}" showPageBreaks="1" fitToPage="1" view="pageBreakPreview" showRuler="0">
      <pane xSplit="3" ySplit="6" topLeftCell="D10" activePane="bottomRight" state="frozen"/>
      <selection pane="bottomRight" activeCell="A17" sqref="A17"/>
      <pageMargins left="0.39370078740157483" right="0.39370078740157483" top="0.59055118110236227" bottom="0.19685039370078741" header="0.39370078740157483" footer="0.19685039370078741"/>
      <printOptions horizontalCentered="1"/>
      <pageSetup paperSize="12" scale="94" orientation="landscape" verticalDpi="300" r:id="rId3"/>
      <headerFooter alignWithMargins="0">
        <oddHeader>&amp;L&amp;"굴림체,굵게"&amp;12재   정&amp;R&amp;"Times New Roman,보통"&amp;12Public Finance</oddHeader>
      </headerFooter>
    </customSheetView>
    <customSheetView guid="{2141CAA4-2013-490D-8BB3-1D06CCBFA790}" showPageBreaks="1" fitToPage="1" showRuler="0">
      <pane xSplit="3" ySplit="6" topLeftCell="D25" activePane="bottomRight" state="frozen"/>
      <selection pane="bottomRight" activeCell="A17" sqref="A17"/>
      <pageMargins left="0.39370078740157483" right="0.39370078740157483" top="0.59055118110236227" bottom="0.19685039370078741" header="0.39370078740157483" footer="0.19685039370078741"/>
      <printOptions horizontalCentered="1"/>
      <pageSetup paperSize="12" scale="94" orientation="landscape" verticalDpi="300" r:id="rId4"/>
      <headerFooter alignWithMargins="0">
        <oddHeader>&amp;L&amp;"굴림체,굵게"&amp;12재   정&amp;R&amp;"Times New Roman,보통"&amp;12Public Finance</oddHeader>
      </headerFooter>
    </customSheetView>
    <customSheetView guid="{52BD03A3-420C-11D9-A80D-00E098994FA3}" fitToPage="1" showRuler="0">
      <selection activeCell="D14" sqref="D14"/>
      <pageMargins left="0.39370078740157483" right="0.39370078740157483" top="0.59055118110236227" bottom="0.19685039370078741" header="0.39370078740157483" footer="0.19685039370078741"/>
      <printOptions horizontalCentered="1"/>
      <pageSetup paperSize="12" scale="94" orientation="landscape" verticalDpi="300" r:id="rId5"/>
      <headerFooter alignWithMargins="0">
        <oddHeader>&amp;L&amp;"굴림체,굵게"&amp;12재   정&amp;R&amp;"Times New Roman,보통"&amp;12Public Finance</oddHeader>
      </headerFooter>
    </customSheetView>
    <customSheetView guid="{53751A64-2667-11D8-A0D3-009008A182C2}" showPageBreaks="1" fitToPage="1" showRuler="0">
      <pane xSplit="3" ySplit="6" topLeftCell="D8" activePane="bottomRight" state="frozen"/>
      <selection pane="bottomRight" activeCell="C15" sqref="C15"/>
      <pageMargins left="0.39370078740157483" right="0.39370078740157483" top="0.59055118110236227" bottom="0.19685039370078741" header="0.39370078740157483" footer="0.19685039370078741"/>
      <printOptions horizontalCentered="1"/>
      <pageSetup paperSize="12" scale="97" orientation="landscape" verticalDpi="300" r:id="rId6"/>
      <headerFooter alignWithMargins="0">
        <oddHeader>&amp;L&amp;"굴림체,굵게"&amp;12재   정&amp;R&amp;"Times New Roman,보통"&amp;12Public Finance</oddHeader>
      </headerFooter>
    </customSheetView>
    <customSheetView guid="{77CD826C-0566-4FF5-8DC0-6BA189584761}" fitToPage="1" showRuler="0">
      <pane xSplit="3" ySplit="6" topLeftCell="D7" activePane="bottomRight" state="frozen"/>
      <selection pane="bottomRight" activeCell="A17" sqref="A17"/>
      <pageMargins left="0.39370078740157483" right="0.39370078740157483" top="0.59055118110236227" bottom="0.19685039370078741" header="0.39370078740157483" footer="0.19685039370078741"/>
      <printOptions horizontalCentered="1"/>
      <pageSetup paperSize="12" scale="97" orientation="landscape" verticalDpi="300" r:id="rId7"/>
      <headerFooter alignWithMargins="0">
        <oddHeader>&amp;L&amp;"굴림체,굵게"&amp;12재   정&amp;R&amp;"Times New Roman,보통"&amp;12Public Finance</oddHeader>
      </headerFooter>
    </customSheetView>
    <customSheetView guid="{7C49E321-420F-11D9-8667-444553540000}" fitToPage="1" showRuler="0">
      <pane xSplit="3" ySplit="6" topLeftCell="D10" activePane="bottomRight" state="frozen"/>
      <selection pane="bottomRight" activeCell="A10" sqref="A10"/>
      <pageMargins left="0.39370078740157483" right="0.39370078740157483" top="0.59055118110236227" bottom="0.19685039370078741" header="0.39370078740157483" footer="0.19685039370078741"/>
      <printOptions horizontalCentered="1"/>
      <pageSetup paperSize="12" scale="94" orientation="landscape" verticalDpi="300" r:id="rId8"/>
      <headerFooter alignWithMargins="0">
        <oddHeader>&amp;L&amp;"굴림체,굵게"&amp;12재   정&amp;R&amp;"Times New Roman,보통"&amp;12Public Finance</oddHeader>
      </headerFooter>
    </customSheetView>
    <customSheetView guid="{724E0A41-420F-11D9-BC3A-444553540000}" fitToPage="1" showRuler="0">
      <pane xSplit="3" ySplit="6" topLeftCell="D7" activePane="bottomRight" state="frozen"/>
      <selection pane="bottomRight" activeCell="A17" sqref="A17"/>
      <pageMargins left="0.39370078740157483" right="0.39370078740157483" top="0.59055118110236227" bottom="0.19685039370078741" header="0.39370078740157483" footer="0.19685039370078741"/>
      <printOptions horizontalCentered="1"/>
      <pageSetup paperSize="12" scale="94" orientation="landscape" verticalDpi="300" r:id="rId9"/>
      <headerFooter alignWithMargins="0">
        <oddHeader>&amp;L&amp;"굴림체,굵게"&amp;12재   정&amp;R&amp;"Times New Roman,보통"&amp;12Public Finance</oddHeader>
      </headerFooter>
    </customSheetView>
    <customSheetView guid="{FD9EB1CB-48FA-11D9-B3E6-0000B4A88D03}" showPageBreaks="1" fitToPage="1" view="pageBreakPreview" showRuler="0">
      <pane xSplit="3" ySplit="6" topLeftCell="D10" activePane="bottomRight" state="frozen"/>
      <selection pane="bottomRight" activeCell="A17" sqref="A17"/>
      <pageMargins left="0.39370078740157483" right="0.39370078740157483" top="0.59055118110236227" bottom="0.19685039370078741" header="0.39370078740157483" footer="0.19685039370078741"/>
      <printOptions horizontalCentered="1"/>
      <pageSetup paperSize="12" scale="94" orientation="landscape" verticalDpi="300" r:id="rId10"/>
      <headerFooter alignWithMargins="0">
        <oddHeader>&amp;L&amp;"굴림체,굵게"&amp;12재   정&amp;R&amp;"Times New Roman,보통"&amp;12Public Finance</oddHeader>
      </headerFooter>
    </customSheetView>
    <customSheetView guid="{05137CB3-D218-4479-AA26-9B7CAC36BE40}" showPageBreaks="1" view="pageBreakPreview" showRuler="0">
      <pane xSplit="3" ySplit="6" topLeftCell="G7" activePane="bottomRight" state="frozen"/>
      <selection pane="bottomRight" activeCell="B13" sqref="B13"/>
      <pageMargins left="0.39370078740157483" right="0.39370078740157483" top="0.59055118110236227" bottom="0.19685039370078741" header="0.39370078740157483" footer="0.19685039370078741"/>
      <printOptions horizontalCentered="1"/>
      <pageSetup paperSize="12" orientation="landscape" r:id="rId11"/>
      <headerFooter alignWithMargins="0">
        <oddHeader>&amp;L&amp;"굴림체,굵게"&amp;12재   정&amp;R&amp;"Times New Roman,보통"&amp;12Public Finance</oddHeader>
      </headerFooter>
    </customSheetView>
    <customSheetView guid="{FAC1212C-81F4-4F17-96DA-8CE9075A4F10}" showPageBreaks="1" view="pageBreakPreview" showRuler="0">
      <pane xSplit="3" ySplit="6" topLeftCell="H7" activePane="bottomRight" state="frozen"/>
      <selection pane="bottomRight" sqref="A1:IV65536"/>
      <pageMargins left="0.39370078740157483" right="0.39370078740157483" top="0.59055118110236227" bottom="0.19685039370078741" header="0.39370078740157483" footer="0.19685039370078741"/>
      <printOptions horizontalCentered="1"/>
      <pageSetup paperSize="12" orientation="landscape" r:id="rId12"/>
      <headerFooter alignWithMargins="0">
        <oddHeader>&amp;L&amp;"굴림체,굵게"&amp;12재   정&amp;R&amp;"Times New Roman,보통"&amp;12Public Finance</oddHeader>
      </headerFooter>
    </customSheetView>
    <customSheetView guid="{0670F341-3894-4F8E-849D-EDA05F19F008}" showPageBreaks="1" showRuler="0">
      <selection activeCell="A2" sqref="A2"/>
      <pageMargins left="0.39370078740157483" right="0.39370078740157483" top="0.59055118110236227" bottom="0.59055118110236227" header="0.39370078740157483" footer="0.19685039370078741"/>
      <printOptions horizontalCentered="1"/>
      <pageSetup paperSize="9" scale="75" orientation="landscape" r:id="rId13"/>
      <headerFooter alignWithMargins="0">
        <oddHeader>&amp;L&amp;"굴림체,굵게"&amp;12재   정&amp;R&amp;"Times New Roman,보통"&amp;12Public Finance</oddHeader>
      </headerFooter>
    </customSheetView>
  </customSheetViews>
  <mergeCells count="4">
    <mergeCell ref="A1:C1"/>
    <mergeCell ref="E1:G1"/>
    <mergeCell ref="B3:C3"/>
    <mergeCell ref="E3:F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4"/>
  <headerFooter alignWithMargins="0">
    <oddHeader>&amp;L&amp;"굴림체,굵게"&amp;12재   정&amp;R&amp;"Times New Roman,보통"&amp;12Public Finance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sqref="A1:H1"/>
    </sheetView>
  </sheetViews>
  <sheetFormatPr defaultRowHeight="13.5"/>
  <cols>
    <col min="1" max="1" width="7.109375" style="177" customWidth="1"/>
    <col min="2" max="2" width="9" style="178" customWidth="1"/>
    <col min="3" max="8" width="7" style="178" customWidth="1"/>
    <col min="9" max="9" width="2.77734375" style="154" customWidth="1"/>
    <col min="10" max="10" width="7" style="178" customWidth="1"/>
    <col min="11" max="11" width="7" style="177" customWidth="1"/>
    <col min="12" max="12" width="7" style="178" customWidth="1"/>
    <col min="13" max="13" width="7" style="177" customWidth="1"/>
    <col min="14" max="14" width="7" style="178" customWidth="1"/>
    <col min="15" max="15" width="7" style="177" customWidth="1"/>
    <col min="16" max="17" width="7" style="178" customWidth="1"/>
    <col min="18" max="16384" width="8.88671875" style="176"/>
  </cols>
  <sheetData>
    <row r="1" spans="1:17" s="151" customFormat="1" ht="45" customHeight="1">
      <c r="A1" s="423" t="s">
        <v>229</v>
      </c>
      <c r="B1" s="423"/>
      <c r="C1" s="423"/>
      <c r="D1" s="423"/>
      <c r="E1" s="423"/>
      <c r="F1" s="423"/>
      <c r="G1" s="423"/>
      <c r="H1" s="423"/>
      <c r="I1" s="150"/>
      <c r="J1" s="424" t="s">
        <v>230</v>
      </c>
      <c r="K1" s="424"/>
      <c r="L1" s="424"/>
      <c r="M1" s="424"/>
      <c r="N1" s="424"/>
      <c r="O1" s="424"/>
      <c r="P1" s="424"/>
      <c r="Q1" s="424"/>
    </row>
    <row r="2" spans="1:17" s="157" customFormat="1" ht="25.5" customHeight="1" thickBot="1">
      <c r="A2" s="152" t="s">
        <v>52</v>
      </c>
      <c r="B2" s="153"/>
      <c r="C2" s="153"/>
      <c r="D2" s="153"/>
      <c r="E2" s="153"/>
      <c r="F2" s="153"/>
      <c r="G2" s="153"/>
      <c r="H2" s="153"/>
      <c r="I2" s="154"/>
      <c r="J2" s="153"/>
      <c r="K2" s="155"/>
      <c r="L2" s="153"/>
      <c r="M2" s="155"/>
      <c r="N2" s="153"/>
      <c r="O2" s="155"/>
      <c r="P2" s="153"/>
      <c r="Q2" s="156" t="s">
        <v>142</v>
      </c>
    </row>
    <row r="3" spans="1:17" s="157" customFormat="1" ht="16.5" customHeight="1" thickTop="1">
      <c r="A3" s="158"/>
      <c r="B3" s="159"/>
      <c r="C3" s="160"/>
      <c r="D3" s="161"/>
      <c r="E3" s="159"/>
      <c r="F3" s="161"/>
      <c r="G3" s="159"/>
      <c r="H3" s="162"/>
      <c r="I3" s="163"/>
      <c r="J3" s="265"/>
      <c r="K3" s="266"/>
      <c r="L3" s="266"/>
      <c r="M3" s="266"/>
      <c r="N3" s="266"/>
      <c r="O3" s="266"/>
      <c r="P3" s="267"/>
      <c r="Q3" s="268"/>
    </row>
    <row r="4" spans="1:17" s="157" customFormat="1" ht="16.5" customHeight="1">
      <c r="A4" s="158" t="s">
        <v>46</v>
      </c>
      <c r="B4" s="164" t="s">
        <v>231</v>
      </c>
      <c r="C4" s="164" t="s">
        <v>232</v>
      </c>
      <c r="D4" s="165" t="s">
        <v>233</v>
      </c>
      <c r="E4" s="164" t="s">
        <v>234</v>
      </c>
      <c r="F4" s="165" t="s">
        <v>235</v>
      </c>
      <c r="G4" s="164" t="s">
        <v>236</v>
      </c>
      <c r="H4" s="165" t="s">
        <v>237</v>
      </c>
      <c r="I4" s="163"/>
      <c r="J4" s="166" t="s">
        <v>238</v>
      </c>
      <c r="K4" s="163" t="s">
        <v>239</v>
      </c>
      <c r="L4" s="164" t="s">
        <v>240</v>
      </c>
      <c r="M4" s="163" t="s">
        <v>241</v>
      </c>
      <c r="N4" s="164" t="s">
        <v>242</v>
      </c>
      <c r="O4" s="163" t="s">
        <v>243</v>
      </c>
      <c r="P4" s="165" t="s">
        <v>244</v>
      </c>
      <c r="Q4" s="165" t="s">
        <v>245</v>
      </c>
    </row>
    <row r="5" spans="1:17" s="157" customFormat="1" ht="16.5" customHeight="1">
      <c r="A5" s="158" t="s">
        <v>116</v>
      </c>
      <c r="B5" s="163"/>
      <c r="C5" s="164" t="s">
        <v>246</v>
      </c>
      <c r="D5" s="165" t="s">
        <v>247</v>
      </c>
      <c r="E5" s="164"/>
      <c r="F5" s="164" t="s">
        <v>248</v>
      </c>
      <c r="G5" s="163"/>
      <c r="H5" s="165"/>
      <c r="I5" s="163"/>
      <c r="J5" s="166"/>
      <c r="K5" s="163" t="s">
        <v>249</v>
      </c>
      <c r="L5" s="164" t="s">
        <v>250</v>
      </c>
      <c r="M5" s="163" t="s">
        <v>251</v>
      </c>
      <c r="N5" s="164" t="s">
        <v>252</v>
      </c>
      <c r="O5" s="163"/>
      <c r="P5" s="164"/>
      <c r="Q5" s="165"/>
    </row>
    <row r="6" spans="1:17" s="157" customFormat="1" ht="16.5" customHeight="1">
      <c r="A6" s="167"/>
      <c r="B6" s="168"/>
      <c r="C6" s="168"/>
      <c r="D6" s="169"/>
      <c r="E6" s="168"/>
      <c r="F6" s="169"/>
      <c r="G6" s="168"/>
      <c r="H6" s="169"/>
      <c r="I6" s="170"/>
      <c r="J6" s="171"/>
      <c r="K6" s="172"/>
      <c r="L6" s="168"/>
      <c r="M6" s="172"/>
      <c r="N6" s="168"/>
      <c r="O6" s="172"/>
      <c r="P6" s="168"/>
      <c r="Q6" s="169"/>
    </row>
    <row r="7" spans="1:17" s="185" customFormat="1" ht="63" customHeight="1">
      <c r="A7" s="377">
        <v>2012</v>
      </c>
      <c r="B7" s="253">
        <v>235220</v>
      </c>
      <c r="C7" s="253">
        <v>11935</v>
      </c>
      <c r="D7" s="271">
        <v>13603</v>
      </c>
      <c r="E7" s="254">
        <v>2570</v>
      </c>
      <c r="F7" s="271">
        <v>15262</v>
      </c>
      <c r="G7" s="271">
        <v>6304</v>
      </c>
      <c r="H7" s="254">
        <v>30986</v>
      </c>
      <c r="I7" s="254"/>
      <c r="J7" s="254">
        <v>3523</v>
      </c>
      <c r="K7" s="253">
        <v>86278</v>
      </c>
      <c r="L7" s="253">
        <v>547</v>
      </c>
      <c r="M7" s="271">
        <v>2235</v>
      </c>
      <c r="N7" s="254">
        <v>22089</v>
      </c>
      <c r="O7" s="192" t="s">
        <v>227</v>
      </c>
      <c r="P7" s="254">
        <v>8744</v>
      </c>
      <c r="Q7" s="254">
        <v>31144</v>
      </c>
    </row>
    <row r="8" spans="1:17" s="216" customFormat="1" ht="63" customHeight="1">
      <c r="A8" s="257">
        <v>2013</v>
      </c>
      <c r="B8" s="253">
        <f>SUM(C8:Q8)</f>
        <v>255324</v>
      </c>
      <c r="C8" s="253">
        <v>12039</v>
      </c>
      <c r="D8" s="271">
        <v>9673</v>
      </c>
      <c r="E8" s="254">
        <v>2463</v>
      </c>
      <c r="F8" s="271">
        <v>12110</v>
      </c>
      <c r="G8" s="271">
        <v>7590</v>
      </c>
      <c r="H8" s="254">
        <v>36149</v>
      </c>
      <c r="I8" s="254"/>
      <c r="J8" s="254">
        <v>4226</v>
      </c>
      <c r="K8" s="253">
        <v>100880</v>
      </c>
      <c r="L8" s="253">
        <v>1024</v>
      </c>
      <c r="M8" s="271">
        <v>6142</v>
      </c>
      <c r="N8" s="254">
        <v>25728</v>
      </c>
      <c r="O8" s="196" t="s">
        <v>227</v>
      </c>
      <c r="P8" s="196">
        <v>4599</v>
      </c>
      <c r="Q8" s="254">
        <v>32701</v>
      </c>
    </row>
    <row r="9" spans="1:17" s="216" customFormat="1" ht="63" customHeight="1">
      <c r="A9" s="257">
        <v>2014</v>
      </c>
      <c r="B9" s="309">
        <v>250174</v>
      </c>
      <c r="C9" s="309">
        <v>18528</v>
      </c>
      <c r="D9" s="310">
        <v>6583</v>
      </c>
      <c r="E9" s="308">
        <v>2963</v>
      </c>
      <c r="F9" s="310">
        <v>15042</v>
      </c>
      <c r="G9" s="310">
        <v>7873</v>
      </c>
      <c r="H9" s="308">
        <v>35886</v>
      </c>
      <c r="I9" s="308"/>
      <c r="J9" s="308">
        <v>3890</v>
      </c>
      <c r="K9" s="309">
        <v>78827</v>
      </c>
      <c r="L9" s="309">
        <v>3238</v>
      </c>
      <c r="M9" s="310">
        <v>4684</v>
      </c>
      <c r="N9" s="308">
        <v>19140</v>
      </c>
      <c r="O9" s="303" t="s">
        <v>227</v>
      </c>
      <c r="P9" s="303">
        <v>18909</v>
      </c>
      <c r="Q9" s="308">
        <v>34611</v>
      </c>
    </row>
    <row r="10" spans="1:17" s="216" customFormat="1" ht="63" customHeight="1">
      <c r="A10" s="257">
        <v>2015</v>
      </c>
      <c r="B10" s="309">
        <v>299781</v>
      </c>
      <c r="C10" s="309">
        <v>16602</v>
      </c>
      <c r="D10" s="310">
        <v>6850</v>
      </c>
      <c r="E10" s="308">
        <v>1933</v>
      </c>
      <c r="F10" s="310">
        <v>10478</v>
      </c>
      <c r="G10" s="310">
        <v>38556</v>
      </c>
      <c r="H10" s="308">
        <v>42845</v>
      </c>
      <c r="I10" s="308"/>
      <c r="J10" s="308">
        <v>6755</v>
      </c>
      <c r="K10" s="309">
        <v>88013</v>
      </c>
      <c r="L10" s="309">
        <v>1215</v>
      </c>
      <c r="M10" s="310">
        <v>5365</v>
      </c>
      <c r="N10" s="308">
        <v>17275</v>
      </c>
      <c r="O10" s="303" t="s">
        <v>298</v>
      </c>
      <c r="P10" s="303">
        <v>26103</v>
      </c>
      <c r="Q10" s="308">
        <v>37791</v>
      </c>
    </row>
    <row r="11" spans="1:17" s="197" customFormat="1" ht="63" customHeight="1" thickBot="1">
      <c r="A11" s="378">
        <v>2016</v>
      </c>
      <c r="B11" s="288">
        <v>292399</v>
      </c>
      <c r="C11" s="288">
        <v>13631</v>
      </c>
      <c r="D11" s="289">
        <v>7788</v>
      </c>
      <c r="E11" s="290">
        <v>1988</v>
      </c>
      <c r="F11" s="289">
        <v>14314</v>
      </c>
      <c r="G11" s="289">
        <v>21793</v>
      </c>
      <c r="H11" s="290">
        <v>45036</v>
      </c>
      <c r="I11" s="291"/>
      <c r="J11" s="290">
        <v>4824</v>
      </c>
      <c r="K11" s="288">
        <v>79546</v>
      </c>
      <c r="L11" s="288">
        <v>8752</v>
      </c>
      <c r="M11" s="289">
        <v>7649</v>
      </c>
      <c r="N11" s="290">
        <v>18580</v>
      </c>
      <c r="O11" s="379" t="s">
        <v>298</v>
      </c>
      <c r="P11" s="285">
        <v>27700</v>
      </c>
      <c r="Q11" s="290">
        <v>40798</v>
      </c>
    </row>
    <row r="12" spans="1:17" ht="12" customHeight="1" thickTop="1">
      <c r="A12" s="120" t="s">
        <v>228</v>
      </c>
      <c r="B12" s="173"/>
      <c r="C12" s="173"/>
      <c r="D12" s="173"/>
      <c r="E12" s="173"/>
      <c r="F12" s="173"/>
      <c r="G12" s="173"/>
      <c r="H12" s="173"/>
      <c r="I12" s="174"/>
      <c r="J12" s="173"/>
      <c r="K12" s="175"/>
      <c r="L12" s="173"/>
      <c r="M12" s="175"/>
      <c r="N12" s="173"/>
      <c r="O12" s="175"/>
      <c r="P12" s="173"/>
      <c r="Q12" s="173"/>
    </row>
    <row r="13" spans="1:17">
      <c r="A13" s="181"/>
      <c r="B13" s="173"/>
      <c r="C13" s="173"/>
      <c r="D13" s="173"/>
      <c r="E13" s="173"/>
      <c r="F13" s="174"/>
      <c r="G13" s="173"/>
      <c r="H13" s="175"/>
      <c r="I13" s="173"/>
      <c r="J13" s="175"/>
      <c r="K13" s="173"/>
      <c r="L13" s="175"/>
      <c r="M13" s="173"/>
      <c r="N13" s="173"/>
      <c r="O13" s="176"/>
      <c r="P13" s="176"/>
      <c r="Q13" s="176"/>
    </row>
    <row r="14" spans="1:17">
      <c r="F14" s="154"/>
      <c r="H14" s="177"/>
      <c r="I14" s="178"/>
      <c r="J14" s="177"/>
      <c r="K14" s="178"/>
      <c r="L14" s="177"/>
      <c r="M14" s="178"/>
      <c r="O14" s="176"/>
      <c r="P14" s="176"/>
      <c r="Q14" s="176"/>
    </row>
    <row r="15" spans="1:17">
      <c r="F15" s="154"/>
      <c r="H15" s="177"/>
      <c r="I15" s="178"/>
      <c r="J15" s="177"/>
      <c r="K15" s="178"/>
      <c r="L15" s="177"/>
      <c r="M15" s="178"/>
      <c r="O15" s="176"/>
      <c r="P15" s="176"/>
      <c r="Q15" s="176"/>
    </row>
  </sheetData>
  <protectedRanges>
    <protectedRange sqref="D7:I7" name="범위1_8_1_9_1_1_2_1"/>
    <protectedRange sqref="J7" name="범위1_8_1_1_1_1_1_2_1"/>
    <protectedRange sqref="M7:N7" name="범위1_8_1_2_1_1_1_2_1"/>
    <protectedRange sqref="P7:Q7" name="범위1_8_1_3_1_1_1_2_1"/>
    <protectedRange sqref="D8:I8" name="범위1_8_1_9_1_1_1_1_1_1"/>
    <protectedRange sqref="J8" name="범위1_8_1_1_1_1_1_1_1_1_1"/>
    <protectedRange sqref="M8:N8" name="범위1_8_1_2_1_1_1_1_1_1_1"/>
    <protectedRange sqref="Q8" name="범위1_8_1_3_1_1_1_1_1_1_1"/>
    <protectedRange sqref="I10" name="범위1_8_1_9_1_1_1_1_1_1_1"/>
    <protectedRange sqref="D10:H10" name="범위1_8_1_1_1"/>
    <protectedRange sqref="J10" name="범위1_8_1_1_1_2"/>
    <protectedRange sqref="M10:N10" name="범위1_8_1_1_1_3"/>
    <protectedRange sqref="P10:Q10" name="범위1_8_1_1_1_4"/>
    <protectedRange sqref="O10:O11" name="범위1_12_1_2_1_2"/>
    <protectedRange sqref="I11" name="범위1_8_1_9_1_1_1_1_1_1_1_1"/>
    <protectedRange sqref="D11:H11" name="범위1_8_1_1_1_1"/>
    <protectedRange sqref="J11" name="범위1_8_1_1_1_2_1"/>
    <protectedRange sqref="M11:N11" name="범위1_8_1_1_1_3_1"/>
    <protectedRange sqref="P11:Q11" name="범위1_8_1_1_1_4_1"/>
  </protectedRanges>
  <mergeCells count="2">
    <mergeCell ref="A1:H1"/>
    <mergeCell ref="J1:Q1"/>
  </mergeCells>
  <phoneticPr fontId="13" type="noConversion"/>
  <pageMargins left="0.61" right="0.59" top="0.28999999999999998" bottom="0.38" header="0.33" footer="0.39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Normal="100" zoomScaleSheetLayoutView="100" workbookViewId="0">
      <selection sqref="A1:H1"/>
    </sheetView>
  </sheetViews>
  <sheetFormatPr defaultRowHeight="13.5"/>
  <cols>
    <col min="1" max="1" width="9.77734375" style="177" customWidth="1"/>
    <col min="2" max="8" width="9.77734375" style="178" customWidth="1"/>
    <col min="9" max="9" width="2.77734375" style="154" customWidth="1"/>
    <col min="10" max="10" width="9.21875" style="178" customWidth="1"/>
    <col min="11" max="11" width="9.21875" style="177" customWidth="1"/>
    <col min="12" max="12" width="9.21875" style="178" customWidth="1"/>
    <col min="13" max="13" width="9.21875" style="177" customWidth="1"/>
    <col min="14" max="14" width="9.21875" style="178" customWidth="1"/>
    <col min="15" max="15" width="9.21875" style="177" customWidth="1"/>
    <col min="16" max="17" width="9.21875" style="178" customWidth="1"/>
    <col min="18" max="16384" width="8.88671875" style="176"/>
  </cols>
  <sheetData>
    <row r="1" spans="1:17" s="151" customFormat="1" ht="45" customHeight="1">
      <c r="A1" s="423" t="s">
        <v>253</v>
      </c>
      <c r="B1" s="423"/>
      <c r="C1" s="423"/>
      <c r="D1" s="423"/>
      <c r="E1" s="423"/>
      <c r="F1" s="423"/>
      <c r="G1" s="423"/>
      <c r="H1" s="423"/>
      <c r="I1" s="150"/>
      <c r="J1" s="424" t="s">
        <v>254</v>
      </c>
      <c r="K1" s="424"/>
      <c r="L1" s="424"/>
      <c r="M1" s="424"/>
      <c r="N1" s="424"/>
      <c r="O1" s="424"/>
      <c r="P1" s="424"/>
      <c r="Q1" s="424"/>
    </row>
    <row r="2" spans="1:17" s="157" customFormat="1" ht="25.5" customHeight="1" thickBot="1">
      <c r="A2" s="152" t="s">
        <v>52</v>
      </c>
      <c r="B2" s="153"/>
      <c r="C2" s="153"/>
      <c r="D2" s="153"/>
      <c r="E2" s="153"/>
      <c r="F2" s="153"/>
      <c r="G2" s="153"/>
      <c r="H2" s="153"/>
      <c r="I2" s="154"/>
      <c r="J2" s="153"/>
      <c r="K2" s="155"/>
      <c r="L2" s="153"/>
      <c r="M2" s="155"/>
      <c r="N2" s="153"/>
      <c r="O2" s="155"/>
      <c r="P2" s="153"/>
      <c r="Q2" s="156" t="s">
        <v>142</v>
      </c>
    </row>
    <row r="3" spans="1:17" s="157" customFormat="1" ht="16.5" customHeight="1" thickTop="1">
      <c r="A3" s="158"/>
      <c r="B3" s="159"/>
      <c r="C3" s="160"/>
      <c r="D3" s="161"/>
      <c r="E3" s="159"/>
      <c r="F3" s="161"/>
      <c r="G3" s="159"/>
      <c r="H3" s="162"/>
      <c r="I3" s="163"/>
      <c r="J3" s="265"/>
      <c r="K3" s="266"/>
      <c r="L3" s="266"/>
      <c r="M3" s="266"/>
      <c r="N3" s="266"/>
      <c r="O3" s="266"/>
      <c r="P3" s="267"/>
      <c r="Q3" s="268"/>
    </row>
    <row r="4" spans="1:17" s="157" customFormat="1" ht="16.5" customHeight="1">
      <c r="A4" s="158" t="s">
        <v>46</v>
      </c>
      <c r="B4" s="164" t="s">
        <v>231</v>
      </c>
      <c r="C4" s="164" t="s">
        <v>232</v>
      </c>
      <c r="D4" s="165" t="s">
        <v>233</v>
      </c>
      <c r="E4" s="164" t="s">
        <v>234</v>
      </c>
      <c r="F4" s="165" t="s">
        <v>235</v>
      </c>
      <c r="G4" s="164" t="s">
        <v>236</v>
      </c>
      <c r="H4" s="165" t="s">
        <v>237</v>
      </c>
      <c r="I4" s="163"/>
      <c r="J4" s="166" t="s">
        <v>238</v>
      </c>
      <c r="K4" s="163" t="s">
        <v>239</v>
      </c>
      <c r="L4" s="164" t="s">
        <v>240</v>
      </c>
      <c r="M4" s="163" t="s">
        <v>241</v>
      </c>
      <c r="N4" s="164" t="s">
        <v>242</v>
      </c>
      <c r="O4" s="163" t="s">
        <v>243</v>
      </c>
      <c r="P4" s="165" t="s">
        <v>244</v>
      </c>
      <c r="Q4" s="165" t="s">
        <v>245</v>
      </c>
    </row>
    <row r="5" spans="1:17" s="157" customFormat="1" ht="16.5" customHeight="1">
      <c r="A5" s="158" t="s">
        <v>116</v>
      </c>
      <c r="B5" s="163"/>
      <c r="C5" s="164" t="s">
        <v>246</v>
      </c>
      <c r="D5" s="165" t="s">
        <v>247</v>
      </c>
      <c r="E5" s="164"/>
      <c r="F5" s="164" t="s">
        <v>248</v>
      </c>
      <c r="G5" s="163"/>
      <c r="H5" s="165"/>
      <c r="I5" s="163"/>
      <c r="J5" s="166"/>
      <c r="K5" s="163" t="s">
        <v>249</v>
      </c>
      <c r="L5" s="164" t="s">
        <v>250</v>
      </c>
      <c r="M5" s="163" t="s">
        <v>251</v>
      </c>
      <c r="N5" s="164" t="s">
        <v>252</v>
      </c>
      <c r="O5" s="163"/>
      <c r="P5" s="164"/>
      <c r="Q5" s="165"/>
    </row>
    <row r="6" spans="1:17" s="157" customFormat="1" ht="16.5" customHeight="1">
      <c r="A6" s="167"/>
      <c r="B6" s="168"/>
      <c r="C6" s="168"/>
      <c r="D6" s="169"/>
      <c r="E6" s="168"/>
      <c r="F6" s="169"/>
      <c r="G6" s="168"/>
      <c r="H6" s="169"/>
      <c r="I6" s="170"/>
      <c r="J6" s="171"/>
      <c r="K6" s="172"/>
      <c r="L6" s="168"/>
      <c r="M6" s="172"/>
      <c r="N6" s="168"/>
      <c r="O6" s="172"/>
      <c r="P6" s="168"/>
      <c r="Q6" s="169"/>
    </row>
    <row r="7" spans="1:17" s="214" customFormat="1" ht="84" customHeight="1">
      <c r="A7" s="215">
        <v>2012</v>
      </c>
      <c r="B7" s="195">
        <f>SUM(C7:Q7)</f>
        <v>273863</v>
      </c>
      <c r="C7" s="269">
        <v>11955</v>
      </c>
      <c r="D7" s="269">
        <v>21558</v>
      </c>
      <c r="E7" s="195">
        <v>2571</v>
      </c>
      <c r="F7" s="195">
        <v>18954</v>
      </c>
      <c r="G7" s="269">
        <v>7083</v>
      </c>
      <c r="H7" s="269">
        <v>33253</v>
      </c>
      <c r="I7" s="195"/>
      <c r="J7" s="269">
        <v>3523</v>
      </c>
      <c r="K7" s="269">
        <v>105246</v>
      </c>
      <c r="L7" s="269">
        <v>556</v>
      </c>
      <c r="M7" s="270">
        <v>4968</v>
      </c>
      <c r="N7" s="270">
        <v>26215</v>
      </c>
      <c r="O7" s="192" t="s">
        <v>227</v>
      </c>
      <c r="P7" s="270">
        <v>6819</v>
      </c>
      <c r="Q7" s="270">
        <v>31162</v>
      </c>
    </row>
    <row r="8" spans="1:17" s="214" customFormat="1" ht="84" customHeight="1">
      <c r="A8" s="215">
        <v>2013</v>
      </c>
      <c r="B8" s="195">
        <f>SUM(C8:Q8)</f>
        <v>299598</v>
      </c>
      <c r="C8" s="269">
        <v>12980</v>
      </c>
      <c r="D8" s="269">
        <v>13927</v>
      </c>
      <c r="E8" s="195">
        <v>2463</v>
      </c>
      <c r="F8" s="195">
        <v>17797</v>
      </c>
      <c r="G8" s="269">
        <v>8431</v>
      </c>
      <c r="H8" s="269">
        <v>38296</v>
      </c>
      <c r="I8" s="195"/>
      <c r="J8" s="269">
        <v>4226</v>
      </c>
      <c r="K8" s="269">
        <v>122865</v>
      </c>
      <c r="L8" s="269">
        <v>1055</v>
      </c>
      <c r="M8" s="270">
        <v>8142</v>
      </c>
      <c r="N8" s="270">
        <v>32219</v>
      </c>
      <c r="O8" s="192" t="s">
        <v>227</v>
      </c>
      <c r="P8" s="270">
        <v>3876</v>
      </c>
      <c r="Q8" s="270">
        <v>33321</v>
      </c>
    </row>
    <row r="9" spans="1:17" s="214" customFormat="1" ht="84" customHeight="1">
      <c r="A9" s="215">
        <v>2014</v>
      </c>
      <c r="B9" s="311">
        <v>315418</v>
      </c>
      <c r="C9" s="270">
        <v>36992</v>
      </c>
      <c r="D9" s="270">
        <v>7389</v>
      </c>
      <c r="E9" s="270">
        <v>2963</v>
      </c>
      <c r="F9" s="270">
        <v>16694</v>
      </c>
      <c r="G9" s="270">
        <v>35304</v>
      </c>
      <c r="H9" s="270">
        <v>37789</v>
      </c>
      <c r="I9" s="270"/>
      <c r="J9" s="270">
        <v>4008</v>
      </c>
      <c r="K9" s="270">
        <v>91317</v>
      </c>
      <c r="L9" s="270">
        <v>4831</v>
      </c>
      <c r="M9" s="270">
        <v>4684</v>
      </c>
      <c r="N9" s="270">
        <v>19326</v>
      </c>
      <c r="O9" s="192" t="s">
        <v>227</v>
      </c>
      <c r="P9" s="270">
        <v>18909</v>
      </c>
      <c r="Q9" s="270">
        <v>35212</v>
      </c>
    </row>
    <row r="10" spans="1:17" s="199" customFormat="1" ht="84" customHeight="1">
      <c r="A10" s="215">
        <v>2015</v>
      </c>
      <c r="B10" s="376">
        <v>243283</v>
      </c>
      <c r="C10" s="371">
        <v>15544</v>
      </c>
      <c r="D10" s="371">
        <v>6974</v>
      </c>
      <c r="E10" s="371">
        <v>1903</v>
      </c>
      <c r="F10" s="371">
        <v>14192</v>
      </c>
      <c r="G10" s="371">
        <v>11076</v>
      </c>
      <c r="H10" s="371">
        <v>40038</v>
      </c>
      <c r="I10" s="371"/>
      <c r="J10" s="371">
        <v>4781</v>
      </c>
      <c r="K10" s="371">
        <v>86244</v>
      </c>
      <c r="L10" s="371">
        <v>2184</v>
      </c>
      <c r="M10" s="371">
        <v>5714</v>
      </c>
      <c r="N10" s="371">
        <v>19611</v>
      </c>
      <c r="O10" s="192" t="s">
        <v>227</v>
      </c>
      <c r="P10" s="192" t="s">
        <v>227</v>
      </c>
      <c r="Q10" s="371">
        <v>35023</v>
      </c>
    </row>
    <row r="11" spans="1:17" ht="84" customHeight="1" thickBot="1">
      <c r="A11" s="198">
        <v>2016</v>
      </c>
      <c r="B11" s="339">
        <v>241828</v>
      </c>
      <c r="C11" s="340">
        <v>13047</v>
      </c>
      <c r="D11" s="340">
        <v>8407</v>
      </c>
      <c r="E11" s="340">
        <v>1963</v>
      </c>
      <c r="F11" s="340">
        <v>19187</v>
      </c>
      <c r="G11" s="340">
        <v>20318</v>
      </c>
      <c r="H11" s="340">
        <v>42866</v>
      </c>
      <c r="I11" s="340"/>
      <c r="J11" s="340">
        <v>5167</v>
      </c>
      <c r="K11" s="340">
        <v>67619</v>
      </c>
      <c r="L11" s="340">
        <v>1571</v>
      </c>
      <c r="M11" s="340">
        <v>6342</v>
      </c>
      <c r="N11" s="340">
        <v>17980</v>
      </c>
      <c r="O11" s="367" t="s">
        <v>298</v>
      </c>
      <c r="P11" s="367" t="s">
        <v>298</v>
      </c>
      <c r="Q11" s="340">
        <v>37361</v>
      </c>
    </row>
    <row r="12" spans="1:17" ht="14.25" thickTop="1">
      <c r="A12" s="120" t="s">
        <v>295</v>
      </c>
      <c r="B12" s="173"/>
      <c r="C12" s="173"/>
      <c r="D12" s="173"/>
      <c r="E12" s="173"/>
      <c r="F12" s="173"/>
      <c r="G12" s="173"/>
      <c r="H12" s="173"/>
      <c r="I12" s="174"/>
      <c r="J12" s="173"/>
      <c r="K12" s="175"/>
      <c r="L12" s="173"/>
      <c r="M12" s="175"/>
      <c r="N12" s="173"/>
      <c r="O12" s="175"/>
      <c r="P12" s="173"/>
      <c r="Q12" s="173"/>
    </row>
    <row r="13" spans="1:17">
      <c r="A13" s="175"/>
      <c r="B13" s="173"/>
      <c r="C13" s="173"/>
      <c r="D13" s="173"/>
      <c r="E13" s="173"/>
      <c r="F13" s="173"/>
      <c r="G13" s="174"/>
      <c r="H13" s="173"/>
      <c r="I13" s="175"/>
      <c r="J13" s="173"/>
      <c r="K13" s="175"/>
      <c r="L13" s="173"/>
      <c r="M13" s="175"/>
      <c r="N13" s="173"/>
      <c r="O13" s="173"/>
      <c r="P13" s="176"/>
      <c r="Q13" s="176"/>
    </row>
    <row r="14" spans="1:17">
      <c r="G14" s="154"/>
      <c r="I14" s="177"/>
      <c r="O14" s="178"/>
      <c r="P14" s="176"/>
      <c r="Q14" s="176"/>
    </row>
    <row r="15" spans="1:17">
      <c r="G15" s="154"/>
      <c r="I15" s="177"/>
      <c r="O15" s="178"/>
      <c r="P15" s="176"/>
      <c r="Q15" s="176"/>
    </row>
    <row r="16" spans="1:17">
      <c r="G16" s="154"/>
      <c r="I16" s="177"/>
      <c r="O16" s="178"/>
      <c r="P16" s="176"/>
      <c r="Q16" s="176"/>
    </row>
  </sheetData>
  <protectedRanges>
    <protectedRange sqref="M7" name="범위1_7_1_1_2_1_1_1_1_1_1_1"/>
    <protectedRange sqref="N7 P7" name="범위1_7_1_1_2_1_2_1_1_1_1_1_1"/>
    <protectedRange sqref="Q7" name="범위1_7_1_1_2_1_3_1_1_1_1_1_1"/>
    <protectedRange sqref="M8" name="범위1_7_1_1_2_1_1_1_1_1_1_1_2"/>
    <protectedRange sqref="N8 P8" name="범위1_7_1_1_2_1_2_1_1_1_1_1_1_2"/>
    <protectedRange sqref="Q8" name="범위1_7_1_1_2_1_3_1_1_1_1_1_1_2"/>
    <protectedRange sqref="Q10 M10:N10" name="범위1_7_1_1_2_1_1_2_1_1_1_1"/>
    <protectedRange sqref="Q11 M11:N11" name="범위1_7_1_1_2_1_1_2_1_1_1_1_1"/>
  </protectedRanges>
  <customSheetViews>
    <customSheetView guid="{13B74618-508C-45C7-8B93-9F3D25693DCF}" showPageBreaks="1" view="pageBreakPreview" showRuler="0">
      <pane xSplit="1" ySplit="6" topLeftCell="D17" activePane="bottomRight" state="frozen"/>
      <selection pane="bottomRight" activeCell="H15" sqref="H15:I19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&amp;L&amp;"굴림체,굵게"&amp;12재   정&amp;R&amp;"Times New Roman,보통"&amp;12Public Finance</oddHeader>
      </headerFooter>
    </customSheetView>
    <customSheetView guid="{A0A92A4A-390C-492C-9526-805C062C8FFE}" showPageBreaks="1" view="pageBreakPreview" showRuler="0">
      <pane xSplit="1" ySplit="6" topLeftCell="B14" activePane="bottomRight" state="frozen"/>
      <selection pane="bottomRight" activeCell="C20" sqref="C20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&amp;L&amp;"굴림체,굵게"&amp;12재   정&amp;R&amp;"Times New Roman,보통"&amp;12Public Finance</oddHeader>
      </headerFooter>
    </customSheetView>
    <customSheetView guid="{466B4060-2405-11D8-9C7D-00E07D8B2C4C}" showPageBreaks="1" view="pageBreakPreview" showRuler="0">
      <pane xSplit="1" ySplit="6" topLeftCell="B14" activePane="bottomRight" state="frozen"/>
      <selection pane="bottomRight" activeCell="C20" sqref="C20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&amp;L&amp;"굴림체,굵게"&amp;12재   정&amp;R&amp;"Times New Roman,보통"&amp;12Public Finance</oddHeader>
      </headerFooter>
    </customSheetView>
    <customSheetView guid="{2141CAA4-2013-490D-8BB3-1D06CCBFA790}" showPageBreaks="1" showRuler="0">
      <pane xSplit="1" ySplit="6" topLeftCell="B14" activePane="bottomRight" state="frozen"/>
      <selection pane="bottomRight" activeCell="C20" sqref="C20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&amp;L&amp;"굴림체,굵게"&amp;12재   정&amp;R&amp;"Times New Roman,보통"&amp;12Public Finance</oddHeader>
      </headerFooter>
    </customSheetView>
    <customSheetView guid="{52BD03A3-420C-11D9-A80D-00E098994FA3}" showRuler="0">
      <pane xSplit="1" ySplit="6" topLeftCell="D7" activePane="bottomRight" state="frozen"/>
      <selection pane="bottomRight" activeCell="I13" sqref="I13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&amp;L&amp;"굴림체,굵게"&amp;12재   정&amp;R&amp;"Times New Roman,보통"&amp;12Public Finance</oddHeader>
      </headerFooter>
    </customSheetView>
    <customSheetView guid="{53751A64-2667-11D8-A0D3-009008A182C2}" showPageBreaks="1" showRuler="0">
      <pane xSplit="1" ySplit="6" topLeftCell="B7" activePane="bottomRight" state="frozen"/>
      <selection pane="bottomRight" activeCell="C20" sqref="C20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&amp;L&amp;"굴림체,굵게"&amp;12재   정&amp;R&amp;"Times New Roman,보통"&amp;12Public Finance</oddHeader>
      </headerFooter>
    </customSheetView>
    <customSheetView guid="{77CD826C-0566-4FF5-8DC0-6BA189584761}" showRuler="0">
      <pane xSplit="1" ySplit="6" topLeftCell="B10" activePane="bottomRight" state="frozen"/>
      <selection pane="bottomRight" activeCell="B12" sqref="B12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&amp;L&amp;"굴림체,굵게"&amp;12재   정&amp;R&amp;"Times New Roman,보통"&amp;12Public Finance</oddHeader>
      </headerFooter>
    </customSheetView>
    <customSheetView guid="{7C49E321-420F-11D9-8667-444553540000}" showRuler="0">
      <pane xSplit="1" ySplit="6" topLeftCell="B14" activePane="bottomRight" state="frozen"/>
      <selection pane="bottomRight" activeCell="C20" sqref="C20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&amp;L&amp;"굴림체,굵게"&amp;12재   정&amp;R&amp;"Times New Roman,보통"&amp;12Public Finance</oddHeader>
      </headerFooter>
    </customSheetView>
    <customSheetView guid="{724E0A41-420F-11D9-BC3A-444553540000}" showRuler="0">
      <pane xSplit="1" ySplit="6" topLeftCell="B19" activePane="bottomRight" state="frozen"/>
      <selection pane="bottomRight" activeCell="C20" sqref="C20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&amp;L&amp;"굴림체,굵게"&amp;12재   정&amp;R&amp;"Times New Roman,보통"&amp;12Public Finance</oddHeader>
      </headerFooter>
    </customSheetView>
    <customSheetView guid="{FD9EB1CB-48FA-11D9-B3E6-0000B4A88D03}" showPageBreaks="1" view="pageBreakPreview" showRuler="0">
      <pane xSplit="1" ySplit="6" topLeftCell="B14" activePane="bottomRight" state="frozen"/>
      <selection pane="bottomRight" activeCell="C20" sqref="C20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&amp;L&amp;"굴림체,굵게"&amp;12재   정&amp;R&amp;"Times New Roman,보통"&amp;12Public Finance</oddHeader>
      </headerFooter>
    </customSheetView>
    <customSheetView guid="{05137CB3-D218-4479-AA26-9B7CAC36BE40}" showPageBreaks="1" view="pageBreakPreview" showRuler="0">
      <pane xSplit="1" ySplit="6" topLeftCell="F7" activePane="bottomRight" state="frozen"/>
      <selection pane="bottomRight" activeCell="J14" sqref="J1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&amp;L&amp;"굴림체,굵게"&amp;12재   정&amp;R&amp;"Times New Roman,보통"&amp;12Public Finance</oddHeader>
      </headerFooter>
    </customSheetView>
    <customSheetView guid="{FAC1212C-81F4-4F17-96DA-8CE9075A4F10}" showPageBreaks="1" view="pageBreakPreview" showRuler="0">
      <pane xSplit="1" ySplit="6" topLeftCell="D17" activePane="bottomRight" state="frozen"/>
      <selection pane="bottomRight" sqref="A1:IV6553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12"/>
      <headerFooter alignWithMargins="0">
        <oddHeader>&amp;L&amp;"굴림체,굵게"&amp;12재   정&amp;R&amp;"Times New Roman,보통"&amp;12Public Finance</oddHeader>
      </headerFooter>
    </customSheetView>
    <customSheetView guid="{0670F341-3894-4F8E-849D-EDA05F19F008}" showPageBreaks="1" showRuler="0">
      <selection activeCell="A2" sqref="A2"/>
      <pageMargins left="0.39370078740157483" right="0.39370078740157483" top="0.59055118110236227" bottom="0.59055118110236227" header="0.39370078740157483" footer="0.19685039370078741"/>
      <printOptions horizontalCentered="1"/>
      <pageSetup paperSize="9" scale="75" orientation="landscape" r:id="rId13"/>
      <headerFooter alignWithMargins="0">
        <oddHeader>&amp;L&amp;"굴림체,굵게"&amp;12재   정&amp;R&amp;"Times New Roman,보통"&amp;12Public Finance</oddHeader>
      </headerFooter>
    </customSheetView>
  </customSheetViews>
  <mergeCells count="2">
    <mergeCell ref="A1:H1"/>
    <mergeCell ref="J1:Q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4"/>
  <headerFooter alignWithMargins="0">
    <oddHeader>&amp;L&amp;"굴림체,굵게"&amp;12재   정&amp;R&amp;"Times New Roman,보통"&amp;12Public Finance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90" zoomScaleNormal="90" zoomScaleSheetLayoutView="100" workbookViewId="0">
      <selection sqref="A1:C1"/>
    </sheetView>
  </sheetViews>
  <sheetFormatPr defaultRowHeight="13.5"/>
  <cols>
    <col min="1" max="1" width="21.77734375" style="146" customWidth="1"/>
    <col min="2" max="2" width="7.21875" style="148" customWidth="1"/>
    <col min="3" max="3" width="30.21875" style="148" customWidth="1"/>
    <col min="4" max="4" width="2.6640625" style="148" customWidth="1"/>
    <col min="5" max="6" width="35.6640625" style="148" customWidth="1"/>
    <col min="7" max="16384" width="8.88671875" style="145"/>
  </cols>
  <sheetData>
    <row r="1" spans="1:6" s="130" customFormat="1" ht="45" customHeight="1">
      <c r="A1" s="425" t="s">
        <v>255</v>
      </c>
      <c r="B1" s="425"/>
      <c r="C1" s="425"/>
      <c r="D1" s="129"/>
      <c r="E1" s="426" t="s">
        <v>256</v>
      </c>
      <c r="F1" s="426"/>
    </row>
    <row r="2" spans="1:6" s="135" customFormat="1" ht="25.5" customHeight="1" thickBot="1">
      <c r="A2" s="131" t="s">
        <v>57</v>
      </c>
      <c r="B2" s="132"/>
      <c r="C2" s="132"/>
      <c r="D2" s="133"/>
      <c r="E2" s="132"/>
      <c r="F2" s="134" t="s">
        <v>257</v>
      </c>
    </row>
    <row r="3" spans="1:6" s="140" customFormat="1" ht="16.5" customHeight="1" thickTop="1">
      <c r="A3" s="183" t="s">
        <v>127</v>
      </c>
      <c r="B3" s="136" t="s">
        <v>258</v>
      </c>
      <c r="C3" s="137" t="s">
        <v>259</v>
      </c>
      <c r="D3" s="138"/>
      <c r="E3" s="138" t="s">
        <v>260</v>
      </c>
      <c r="F3" s="139" t="s">
        <v>261</v>
      </c>
    </row>
    <row r="4" spans="1:6" s="140" customFormat="1" ht="16.5" customHeight="1">
      <c r="A4" s="183" t="s">
        <v>159</v>
      </c>
      <c r="B4" s="136"/>
      <c r="C4" s="136"/>
      <c r="D4" s="138"/>
      <c r="E4" s="138"/>
      <c r="F4" s="136"/>
    </row>
    <row r="5" spans="1:6" s="140" customFormat="1" ht="16.5" customHeight="1">
      <c r="A5" s="208" t="s">
        <v>163</v>
      </c>
      <c r="B5" s="141" t="s">
        <v>262</v>
      </c>
      <c r="C5" s="141" t="s">
        <v>263</v>
      </c>
      <c r="D5" s="138"/>
      <c r="E5" s="142" t="s">
        <v>264</v>
      </c>
      <c r="F5" s="141" t="s">
        <v>265</v>
      </c>
    </row>
    <row r="6" spans="1:6" s="135" customFormat="1" ht="30.95" customHeight="1">
      <c r="A6" s="209">
        <v>2012</v>
      </c>
      <c r="B6" s="143">
        <v>8</v>
      </c>
      <c r="C6" s="143">
        <v>54208</v>
      </c>
      <c r="D6" s="184"/>
      <c r="E6" s="143">
        <v>52134</v>
      </c>
      <c r="F6" s="143">
        <v>41221</v>
      </c>
    </row>
    <row r="7" spans="1:6" s="135" customFormat="1" ht="30.95" customHeight="1">
      <c r="A7" s="209">
        <v>2013</v>
      </c>
      <c r="B7" s="143">
        <v>8</v>
      </c>
      <c r="C7" s="143">
        <v>67820</v>
      </c>
      <c r="D7" s="184"/>
      <c r="E7" s="143">
        <v>64406</v>
      </c>
      <c r="F7" s="143">
        <v>54297</v>
      </c>
    </row>
    <row r="8" spans="1:6" s="135" customFormat="1" ht="30.95" customHeight="1">
      <c r="A8" s="209">
        <v>2014</v>
      </c>
      <c r="B8" s="143">
        <v>8</v>
      </c>
      <c r="C8" s="143">
        <v>46355</v>
      </c>
      <c r="D8" s="184"/>
      <c r="E8" s="143">
        <v>47626</v>
      </c>
      <c r="F8" s="143">
        <v>36486</v>
      </c>
    </row>
    <row r="9" spans="1:6" s="135" customFormat="1" ht="30.95" customHeight="1">
      <c r="A9" s="209">
        <v>2015</v>
      </c>
      <c r="B9" s="143">
        <v>8</v>
      </c>
      <c r="C9" s="143">
        <v>39793</v>
      </c>
      <c r="D9" s="184"/>
      <c r="E9" s="143">
        <v>39720</v>
      </c>
      <c r="F9" s="143">
        <v>26802</v>
      </c>
    </row>
    <row r="10" spans="1:6" s="144" customFormat="1" ht="30.95" customHeight="1">
      <c r="A10" s="345">
        <v>2016</v>
      </c>
      <c r="B10" s="346">
        <v>5</v>
      </c>
      <c r="C10" s="346">
        <v>53604</v>
      </c>
      <c r="D10" s="347"/>
      <c r="E10" s="346">
        <v>54748</v>
      </c>
      <c r="F10" s="346">
        <v>35868</v>
      </c>
    </row>
    <row r="11" spans="1:6" s="135" customFormat="1" ht="30.95" customHeight="1">
      <c r="A11" s="210" t="s">
        <v>66</v>
      </c>
      <c r="B11" s="143">
        <v>1</v>
      </c>
      <c r="C11" s="143">
        <v>6582</v>
      </c>
      <c r="D11" s="143"/>
      <c r="E11" s="143">
        <v>6532</v>
      </c>
      <c r="F11" s="143">
        <v>5520</v>
      </c>
    </row>
    <row r="12" spans="1:6" s="135" customFormat="1" ht="30.95" customHeight="1">
      <c r="A12" s="210" t="s">
        <v>67</v>
      </c>
      <c r="B12" s="143">
        <v>1</v>
      </c>
      <c r="C12" s="143">
        <v>42118</v>
      </c>
      <c r="D12" s="143"/>
      <c r="E12" s="143">
        <v>42583</v>
      </c>
      <c r="F12" s="143">
        <v>27600</v>
      </c>
    </row>
    <row r="13" spans="1:6" s="135" customFormat="1" ht="30.95" customHeight="1">
      <c r="A13" s="210" t="s">
        <v>68</v>
      </c>
      <c r="B13" s="143">
        <v>1</v>
      </c>
      <c r="C13" s="143">
        <v>377</v>
      </c>
      <c r="D13" s="143"/>
      <c r="E13" s="143">
        <v>383</v>
      </c>
      <c r="F13" s="143">
        <v>366</v>
      </c>
    </row>
    <row r="14" spans="1:6" s="144" customFormat="1" ht="30.95" customHeight="1">
      <c r="A14" s="210" t="s">
        <v>69</v>
      </c>
      <c r="B14" s="143">
        <v>1</v>
      </c>
      <c r="C14" s="143">
        <v>4527</v>
      </c>
      <c r="D14" s="143"/>
      <c r="E14" s="143">
        <v>4527</v>
      </c>
      <c r="F14" s="211">
        <v>2382</v>
      </c>
    </row>
    <row r="15" spans="1:6" s="144" customFormat="1" ht="30.95" customHeight="1">
      <c r="A15" s="210" t="s">
        <v>70</v>
      </c>
      <c r="B15" s="385">
        <v>1</v>
      </c>
      <c r="C15" s="213">
        <v>0</v>
      </c>
      <c r="D15" s="212"/>
      <c r="E15" s="212">
        <v>723</v>
      </c>
      <c r="F15" s="213">
        <v>0</v>
      </c>
    </row>
    <row r="16" spans="1:6" s="144" customFormat="1" ht="30.95" customHeight="1">
      <c r="A16" s="386" t="s">
        <v>107</v>
      </c>
      <c r="B16" s="213">
        <v>0</v>
      </c>
      <c r="C16" s="213">
        <v>0</v>
      </c>
      <c r="D16" s="212"/>
      <c r="E16" s="213">
        <v>0</v>
      </c>
      <c r="F16" s="213">
        <v>0</v>
      </c>
    </row>
    <row r="17" spans="1:17" s="144" customFormat="1" ht="30.95" customHeight="1">
      <c r="A17" s="386" t="s">
        <v>108</v>
      </c>
      <c r="B17" s="213">
        <v>0</v>
      </c>
      <c r="C17" s="213">
        <v>0</v>
      </c>
      <c r="D17" s="212"/>
      <c r="E17" s="213">
        <v>0</v>
      </c>
      <c r="F17" s="213">
        <v>0</v>
      </c>
    </row>
    <row r="18" spans="1:17" ht="30.95" customHeight="1" thickBot="1">
      <c r="A18" s="387" t="s">
        <v>109</v>
      </c>
      <c r="B18" s="368">
        <v>0</v>
      </c>
      <c r="C18" s="368">
        <v>0</v>
      </c>
      <c r="D18" s="212"/>
      <c r="E18" s="368">
        <v>0</v>
      </c>
      <c r="F18" s="368">
        <v>0</v>
      </c>
    </row>
    <row r="19" spans="1:17" s="176" customFormat="1" ht="12" customHeight="1" thickTop="1">
      <c r="A19" s="120" t="s">
        <v>296</v>
      </c>
      <c r="B19" s="173"/>
      <c r="C19" s="173"/>
      <c r="D19" s="173"/>
      <c r="E19" s="173"/>
      <c r="F19" s="173"/>
      <c r="G19" s="173"/>
      <c r="H19" s="173"/>
      <c r="I19" s="174"/>
      <c r="J19" s="173"/>
      <c r="K19" s="175"/>
      <c r="L19" s="173"/>
      <c r="M19" s="175"/>
      <c r="N19" s="173"/>
      <c r="O19" s="175"/>
      <c r="P19" s="173"/>
      <c r="Q19" s="173"/>
    </row>
    <row r="20" spans="1:17">
      <c r="B20" s="147"/>
      <c r="C20" s="147"/>
      <c r="D20" s="147"/>
      <c r="E20" s="147"/>
      <c r="F20" s="147"/>
    </row>
    <row r="21" spans="1:17">
      <c r="B21" s="147"/>
      <c r="C21" s="145"/>
      <c r="D21" s="145"/>
      <c r="E21" s="145"/>
      <c r="F21" s="145"/>
    </row>
    <row r="22" spans="1:17">
      <c r="B22" s="147"/>
      <c r="C22" s="145"/>
      <c r="D22" s="145"/>
      <c r="E22" s="145"/>
      <c r="F22" s="145"/>
    </row>
    <row r="23" spans="1:17">
      <c r="B23" s="147"/>
      <c r="C23" s="145"/>
      <c r="D23" s="145"/>
      <c r="E23" s="145"/>
      <c r="F23" s="145"/>
    </row>
    <row r="24" spans="1:17">
      <c r="B24" s="147"/>
      <c r="C24" s="145"/>
      <c r="D24" s="145"/>
      <c r="E24" s="145"/>
      <c r="F24" s="145"/>
    </row>
    <row r="25" spans="1:17">
      <c r="B25" s="147"/>
      <c r="C25" s="145"/>
      <c r="D25" s="145"/>
      <c r="E25" s="145"/>
      <c r="F25" s="145"/>
    </row>
    <row r="26" spans="1:17">
      <c r="B26" s="147"/>
      <c r="C26" s="147"/>
      <c r="D26" s="147"/>
      <c r="E26" s="145"/>
      <c r="F26" s="145"/>
    </row>
    <row r="27" spans="1:17">
      <c r="B27" s="147"/>
      <c r="C27" s="147"/>
      <c r="D27" s="147"/>
      <c r="E27" s="145"/>
      <c r="F27" s="145"/>
    </row>
    <row r="28" spans="1:17">
      <c r="B28" s="147"/>
      <c r="C28" s="147"/>
      <c r="D28" s="147"/>
      <c r="E28" s="147"/>
      <c r="F28" s="147"/>
    </row>
    <row r="29" spans="1:17">
      <c r="B29" s="147"/>
      <c r="C29" s="147"/>
      <c r="D29" s="147"/>
      <c r="E29" s="147"/>
      <c r="F29" s="147"/>
    </row>
    <row r="30" spans="1:17">
      <c r="B30" s="147"/>
      <c r="C30" s="147"/>
      <c r="D30" s="147"/>
      <c r="E30" s="147"/>
      <c r="F30" s="147"/>
    </row>
  </sheetData>
  <customSheetViews>
    <customSheetView guid="{13B74618-508C-45C7-8B93-9F3D25693DCF}" showPageBreaks="1" view="pageBreakPreview" showRuler="0">
      <pane xSplit="1" ySplit="6" topLeftCell="D7" activePane="bottomRight" state="frozen"/>
      <selection pane="bottomRight" activeCell="F12" sqref="F12:N25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&amp;L&amp;"굴림체,굵게"&amp;12재   정&amp;R&amp;"Times New Roman,보통"&amp;12Public Finance</oddHeader>
      </headerFooter>
    </customSheetView>
    <customSheetView guid="{A0A92A4A-390C-492C-9526-805C062C8FFE}" showPageBreaks="1" view="pageBreakPreview" showRuler="0">
      <pane xSplit="1" ySplit="6" topLeftCell="B16" activePane="bottomRight" state="frozen"/>
      <selection pane="bottomRight" activeCell="A23" sqref="A23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&amp;L&amp;"굴림체,굵게"&amp;12재   정&amp;R&amp;"Times New Roman,보통"&amp;12Public Finance</oddHeader>
      </headerFooter>
    </customSheetView>
    <customSheetView guid="{466B4060-2405-11D8-9C7D-00E07D8B2C4C}" showPageBreaks="1" view="pageBreakPreview" showRuler="0">
      <pane xSplit="1" ySplit="6" topLeftCell="H10" activePane="bottomRight" state="frozen"/>
      <selection pane="bottomRight" activeCell="A13" sqref="A13:IV13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&amp;L&amp;"굴림체,굵게"&amp;12재   정&amp;R&amp;"Times New Roman,보통"&amp;12Public Finance</oddHeader>
      </headerFooter>
    </customSheetView>
    <customSheetView guid="{2141CAA4-2013-490D-8BB3-1D06CCBFA790}" showPageBreaks="1" showRuler="0">
      <pane xSplit="1" ySplit="6" topLeftCell="G13" activePane="bottomRight" state="frozen"/>
      <selection pane="bottomRight" activeCell="N16" sqref="N1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&amp;L&amp;"굴림체,굵게"&amp;12재   정&amp;R&amp;"Times New Roman,보통"&amp;12Public Finance</oddHeader>
      </headerFooter>
    </customSheetView>
    <customSheetView guid="{52BD03A3-420C-11D9-A80D-00E098994FA3}" showRuler="0">
      <pane xSplit="1" ySplit="6" topLeftCell="B8" activePane="bottomRight" state="frozen"/>
      <selection pane="bottomRight" activeCell="A11" sqref="A11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&amp;L&amp;"굴림체,굵게"&amp;12재   정&amp;R&amp;"Times New Roman,보통"&amp;12Public Finance</oddHeader>
      </headerFooter>
    </customSheetView>
    <customSheetView guid="{53751A64-2667-11D8-A0D3-009008A182C2}" showPageBreaks="1" showRuler="0">
      <pane xSplit="1" ySplit="6" topLeftCell="B9" activePane="bottomRight" state="frozen"/>
      <selection pane="bottomRight" activeCell="B17" sqref="B17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&amp;L&amp;"굴림체,굵게"&amp;12재   정&amp;R&amp;"Times New Roman,보통"&amp;12Public Finance</oddHeader>
      </headerFooter>
    </customSheetView>
    <customSheetView guid="{77CD826C-0566-4FF5-8DC0-6BA189584761}" showRuler="0">
      <pane xSplit="1" ySplit="6" topLeftCell="C7" activePane="bottomRight" state="frozen"/>
      <selection pane="bottomRight" activeCell="K10" sqref="K10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&amp;L&amp;"굴림체,굵게"&amp;12재   정&amp;R&amp;"Times New Roman,보통"&amp;12Public Finance</oddHeader>
      </headerFooter>
    </customSheetView>
    <customSheetView guid="{7C49E321-420F-11D9-8667-444553540000}" showRuler="0">
      <pane xSplit="1" ySplit="6" topLeftCell="B7" activePane="bottomRight" state="frozen"/>
      <selection pane="bottomRight" activeCell="B9" sqref="B9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&amp;L&amp;"굴림체,굵게"&amp;12재   정&amp;R&amp;"Times New Roman,보통"&amp;12Public Finance</oddHeader>
      </headerFooter>
    </customSheetView>
    <customSheetView guid="{724E0A41-420F-11D9-BC3A-444553540000}" showRuler="0">
      <pane xSplit="1" ySplit="6" topLeftCell="B7" activePane="bottomRight" state="frozen"/>
      <selection pane="bottomRight" activeCell="E22" sqref="E22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&amp;L&amp;"굴림체,굵게"&amp;12재   정&amp;R&amp;"Times New Roman,보통"&amp;12Public Finance</oddHeader>
      </headerFooter>
    </customSheetView>
    <customSheetView guid="{FD9EB1CB-48FA-11D9-B3E6-0000B4A88D03}" showPageBreaks="1" view="pageBreakPreview" showRuler="0">
      <pane xSplit="1" ySplit="6" topLeftCell="B16" activePane="bottomRight" state="frozen"/>
      <selection pane="bottomRight" activeCell="A23" sqref="A23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&amp;L&amp;"굴림체,굵게"&amp;12재   정&amp;R&amp;"Times New Roman,보통"&amp;12Public Finance</oddHeader>
      </headerFooter>
    </customSheetView>
    <customSheetView guid="{05137CB3-D218-4479-AA26-9B7CAC36BE40}" showPageBreaks="1" view="pageBreakPreview" showRuler="0">
      <pane xSplit="1" ySplit="6" topLeftCell="F7" activePane="bottomRight" state="frozen"/>
      <selection pane="bottomRight" activeCell="J10" sqref="J10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&amp;L&amp;"굴림체,굵게"&amp;12재   정&amp;R&amp;"Times New Roman,보통"&amp;12Public Finance</oddHeader>
      </headerFooter>
    </customSheetView>
    <customSheetView guid="{FAC1212C-81F4-4F17-96DA-8CE9075A4F10}" showRuler="0">
      <selection sqref="A1:IV65536"/>
      <pageMargins left="0.39370078740157483" right="0.39370078740157483" top="0.59055118110236227" bottom="0.59055118110236227" header="0.39370078740157483" footer="0.19685039370078741"/>
      <printOptions horizontalCentered="1"/>
      <pageSetup paperSize="9" scale="75" orientation="landscape" r:id="rId12"/>
      <headerFooter alignWithMargins="0">
        <oddHeader>&amp;L&amp;"굴림체,굵게"&amp;12재   정&amp;R&amp;"Times New Roman,보통"&amp;12Public Finance</oddHeader>
      </headerFooter>
    </customSheetView>
    <customSheetView guid="{0670F341-3894-4F8E-849D-EDA05F19F008}" showPageBreaks="1" showRuler="0">
      <selection activeCell="C10" sqref="C10"/>
      <pageMargins left="0.39370078740157483" right="0.39370078740157483" top="0.59055118110236227" bottom="0.59055118110236227" header="0.39370078740157483" footer="0.19685039370078741"/>
      <printOptions horizontalCentered="1"/>
      <pageSetup paperSize="9" scale="75" orientation="landscape" r:id="rId13"/>
      <headerFooter alignWithMargins="0">
        <oddHeader>&amp;L&amp;"굴림체,굵게"&amp;12재   정&amp;R&amp;"Times New Roman,보통"&amp;12Public Finance</oddHeader>
      </headerFooter>
    </customSheetView>
  </customSheetViews>
  <mergeCells count="2">
    <mergeCell ref="A1:C1"/>
    <mergeCell ref="E1:F1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84" orientation="landscape" r:id="rId14"/>
  <headerFooter alignWithMargins="0">
    <oddHeader>&amp;L&amp;"굴림체,굵게"&amp;12재   정&amp;R&amp;"Times New Roman,보통"&amp;12Public Finance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2</vt:i4>
      </vt:variant>
    </vt:vector>
  </HeadingPairs>
  <TitlesOfParts>
    <vt:vector size="11" baseType="lpstr">
      <vt:lpstr>1. 지방세부담</vt:lpstr>
      <vt:lpstr>2.지방세징수</vt:lpstr>
      <vt:lpstr>3.예산결산총괄</vt:lpstr>
      <vt:lpstr>4.일반회계세입예산개요</vt:lpstr>
      <vt:lpstr>5.일반회계세입결산</vt:lpstr>
      <vt:lpstr>6.일반회계세출예산개요</vt:lpstr>
      <vt:lpstr>7.일반회계세출결산</vt:lpstr>
      <vt:lpstr>8. 특별회계예산결산</vt:lpstr>
      <vt:lpstr>9.군공유재산</vt:lpstr>
      <vt:lpstr>'2.지방세징수'!Print_Area</vt:lpstr>
      <vt:lpstr>'4.일반회계세입예산개요'!Print_Area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2018-04-12T02:39:23Z</cp:lastPrinted>
  <dcterms:created xsi:type="dcterms:W3CDTF">1999-03-29T06:21:14Z</dcterms:created>
  <dcterms:modified xsi:type="dcterms:W3CDTF">2018-04-16T02:23:14Z</dcterms:modified>
</cp:coreProperties>
</file>