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05" windowWidth="27795" windowHeight="11820" firstSheet="4" activeTab="6"/>
  </bookViews>
  <sheets>
    <sheet name="1. 지방세부담" sheetId="1" r:id="rId1"/>
    <sheet name="2.지방세징수" sheetId="2" r:id="rId2"/>
    <sheet name="3.예산결산총괄" sheetId="4" r:id="rId3"/>
    <sheet name="4.일반회계세입예산개요" sheetId="3" r:id="rId4"/>
    <sheet name="5.일반회계세입결산" sheetId="5" r:id="rId5"/>
    <sheet name="6.일반회계세출예산개요" sheetId="6" r:id="rId6"/>
    <sheet name="7.일반회계세출결산" sheetId="7" r:id="rId7"/>
    <sheet name="8. 특별회계예산결산" sheetId="8" r:id="rId8"/>
    <sheet name="9.군공유재산" sheetId="9" r:id="rId9"/>
  </sheets>
  <definedNames>
    <definedName name="aaa">#REF!</definedName>
    <definedName name="_xlnm.Print_Area" localSheetId="1">'2.지방세징수'!$A$1:$AD$19</definedName>
    <definedName name="_xlnm.Print_Area" localSheetId="3">'4.일반회계세입예산개요'!$A$1:$AE$14</definedName>
    <definedName name="Z_05137CB3_D218_4479_AA26_9B7CAC36BE40_.wvu.PrintArea" localSheetId="1" hidden="1">'2.지방세징수'!$A$1:$AD$19</definedName>
    <definedName name="Z_0670F341_3894_4F8E_849D_EDA05F19F008_.wvu.PrintArea" localSheetId="1" hidden="1">'2.지방세징수'!$A$1:$AD$19</definedName>
    <definedName name="Z_13B74618_508C_45C7_8B93_9F3D25693DCF_.wvu.PrintArea" localSheetId="1" hidden="1">'2.지방세징수'!$A$1:$AD$19</definedName>
    <definedName name="Z_466B4060_2405_11D8_9C7D_00E07D8B2C4C_.wvu.PrintArea" localSheetId="1" hidden="1">'2.지방세징수'!$A$1:$AD$19</definedName>
    <definedName name="Z_52BD03A3_420C_11D9_A80D_00E098994FA3_.wvu.PrintArea" localSheetId="1" hidden="1">'2.지방세징수'!$A$1:$AD$19</definedName>
    <definedName name="Z_8ED97962_420F_11D9_9C7C_009008A0B73D_.wvu.PrintArea" localSheetId="1" hidden="1">'2.지방세징수'!$A$1:$AD$19</definedName>
    <definedName name="Z_A0A92A4A_390C_492C_9526_805C062C8FFE_.wvu.PrintArea" localSheetId="1" hidden="1">'2.지방세징수'!$A$1:$AD$19</definedName>
    <definedName name="Z_FAC1212C_81F4_4F17_96DA_8CE9075A4F10_.wvu.PrintArea" localSheetId="1" hidden="1">'2.지방세징수'!$A$1:$AD$19</definedName>
    <definedName name="Z_FD9EB1CB_48FA_11D9_B3E6_0000B4A88D03_.wvu.PrintArea" localSheetId="1" hidden="1">'2.지방세징수'!$A$1:$AD$19</definedName>
  </definedNames>
  <calcPr calcId="145621"/>
</workbook>
</file>

<file path=xl/calcChain.xml><?xml version="1.0" encoding="utf-8"?>
<calcChain xmlns="http://schemas.openxmlformats.org/spreadsheetml/2006/main">
  <c r="B7" i="9" l="1"/>
  <c r="F10" i="8"/>
  <c r="E10" i="8"/>
  <c r="C10" i="8"/>
  <c r="B11" i="7"/>
  <c r="B7" i="7"/>
  <c r="B11" i="6"/>
  <c r="B7" i="6"/>
  <c r="G25" i="5"/>
  <c r="C25" i="5"/>
  <c r="G20" i="5"/>
  <c r="C20" i="5"/>
  <c r="G19" i="5"/>
  <c r="C19" i="5"/>
  <c r="G18" i="5"/>
  <c r="C18" i="5"/>
  <c r="E17" i="5"/>
  <c r="F17" i="5" s="1"/>
  <c r="C17" i="5"/>
  <c r="B17" i="5"/>
  <c r="G17" i="5" s="1"/>
  <c r="G15" i="5"/>
  <c r="C15" i="5"/>
  <c r="G14" i="5"/>
  <c r="C14" i="5"/>
  <c r="G13" i="5"/>
  <c r="C13" i="5"/>
  <c r="E12" i="5"/>
  <c r="G12" i="5" s="1"/>
  <c r="B12" i="5"/>
  <c r="C12" i="5" s="1"/>
  <c r="G11" i="5"/>
  <c r="C11" i="5"/>
  <c r="E10" i="5"/>
  <c r="F20" i="5" s="1"/>
  <c r="N11" i="4"/>
  <c r="M11" i="4"/>
  <c r="I11" i="4"/>
  <c r="E11" i="4"/>
  <c r="L11" i="4" s="1"/>
  <c r="B11" i="4"/>
  <c r="E7" i="4"/>
  <c r="AC13" i="3"/>
  <c r="Y13" i="3"/>
  <c r="M13" i="3"/>
  <c r="E13" i="3"/>
  <c r="D13" i="3" s="1"/>
  <c r="B13" i="3" s="1"/>
  <c r="AC10" i="3"/>
  <c r="Y10" i="3"/>
  <c r="X10" i="3"/>
  <c r="M10" i="3"/>
  <c r="D10" i="3" s="1"/>
  <c r="B10" i="3" s="1"/>
  <c r="AC9" i="3"/>
  <c r="X9" i="3" s="1"/>
  <c r="Y9" i="3"/>
  <c r="M9" i="3"/>
  <c r="E9" i="3"/>
  <c r="D9" i="3" s="1"/>
  <c r="B9" i="3" s="1"/>
  <c r="D7" i="2"/>
  <c r="C7" i="2"/>
  <c r="B7" i="2"/>
  <c r="G7" i="1"/>
  <c r="E7" i="1"/>
  <c r="G10" i="5" l="1"/>
  <c r="F15" i="5"/>
  <c r="F18" i="5"/>
  <c r="F12" i="5"/>
  <c r="F19" i="5"/>
  <c r="F14" i="5"/>
  <c r="F25" i="5"/>
  <c r="F11" i="5"/>
  <c r="F13" i="5"/>
</calcChain>
</file>

<file path=xl/sharedStrings.xml><?xml version="1.0" encoding="utf-8"?>
<sst xmlns="http://schemas.openxmlformats.org/spreadsheetml/2006/main" count="457" uniqueCount="354">
  <si>
    <t>1. 지방세  부담</t>
    <phoneticPr fontId="5" type="noConversion"/>
  </si>
  <si>
    <t>LOCAL TAX BURDEN</t>
    <phoneticPr fontId="5" type="noConversion"/>
  </si>
  <si>
    <t>단위 : 천원</t>
    <phoneticPr fontId="5" type="noConversion"/>
  </si>
  <si>
    <t>Unit : 1,000 won</t>
    <phoneticPr fontId="5" type="noConversion"/>
  </si>
  <si>
    <t>지  방  세</t>
    <phoneticPr fontId="4" type="noConversion"/>
  </si>
  <si>
    <t>인         구</t>
  </si>
  <si>
    <t>1인당부담액(원)</t>
  </si>
  <si>
    <t>세          대</t>
  </si>
  <si>
    <t>세대당 부담(원)</t>
    <phoneticPr fontId="5" type="noConversion"/>
  </si>
  <si>
    <t>연   별</t>
  </si>
  <si>
    <t>(외국인 제외)</t>
  </si>
  <si>
    <t>(외국인세대 제외)</t>
  </si>
  <si>
    <t xml:space="preserve">Tax burden </t>
    <phoneticPr fontId="4" type="noConversion"/>
  </si>
  <si>
    <t>Year</t>
    <phoneticPr fontId="4" type="noConversion"/>
  </si>
  <si>
    <t>Population</t>
  </si>
  <si>
    <t>Tax burden per</t>
    <phoneticPr fontId="4" type="noConversion"/>
  </si>
  <si>
    <t>Households</t>
    <phoneticPr fontId="4" type="noConversion"/>
  </si>
  <si>
    <t>per</t>
    <phoneticPr fontId="4" type="noConversion"/>
  </si>
  <si>
    <t xml:space="preserve">  Local Taxes</t>
    <phoneticPr fontId="4" type="noConversion"/>
  </si>
  <si>
    <t>(exclude foreigners)</t>
    <phoneticPr fontId="4" type="noConversion"/>
  </si>
  <si>
    <t>capita (won)</t>
    <phoneticPr fontId="4" type="noConversion"/>
  </si>
  <si>
    <t>(Exclude Foreigner Household)</t>
    <phoneticPr fontId="4" type="noConversion"/>
  </si>
  <si>
    <t>Household(won)</t>
    <phoneticPr fontId="4" type="noConversion"/>
  </si>
  <si>
    <t>자료 :  재무과</t>
    <phoneticPr fontId="5" type="noConversion"/>
  </si>
  <si>
    <t>2. 지방세  징수</t>
    <phoneticPr fontId="4" type="noConversion"/>
  </si>
  <si>
    <t>COLLECTION OF LOCAL TAXES</t>
  </si>
  <si>
    <t xml:space="preserve"> 지방세  징수(속)</t>
    <phoneticPr fontId="4" type="noConversion"/>
  </si>
  <si>
    <t>COLLECTION OF LOCAL TAXES(Cont'd)</t>
  </si>
  <si>
    <t>단위 : 천원</t>
  </si>
  <si>
    <t>Unit : 1,000 won</t>
    <phoneticPr fontId="4" type="noConversion"/>
  </si>
  <si>
    <t>합 계</t>
  </si>
  <si>
    <t>보  통  세   Ordinary Taxes</t>
  </si>
  <si>
    <t xml:space="preserve">보 통 세   </t>
    <phoneticPr fontId="4" type="noConversion"/>
  </si>
  <si>
    <t>목  적  세   Objective   taxes</t>
  </si>
  <si>
    <t>과년도수입</t>
  </si>
  <si>
    <t>연   별</t>
    <phoneticPr fontId="4" type="noConversion"/>
  </si>
  <si>
    <t>시도세</t>
  </si>
  <si>
    <t>시군세</t>
  </si>
  <si>
    <t>시·도세</t>
  </si>
  <si>
    <t>Shi-Do Taxes</t>
  </si>
  <si>
    <t>시·군세    Shi-Gun Taxes</t>
  </si>
  <si>
    <t>읍면별</t>
  </si>
  <si>
    <t xml:space="preserve">             시·군세</t>
    <phoneticPr fontId="4" type="noConversion"/>
  </si>
  <si>
    <t>시·도세 Shi-Do Taxes</t>
  </si>
  <si>
    <t>Revenue from previous year</t>
  </si>
  <si>
    <t>Year</t>
    <phoneticPr fontId="4" type="noConversion"/>
  </si>
  <si>
    <t>Grand</t>
  </si>
  <si>
    <t>Province</t>
  </si>
  <si>
    <t>Shi, Gun</t>
  </si>
  <si>
    <t>소계</t>
  </si>
  <si>
    <t>취득세</t>
  </si>
  <si>
    <t>등록면허세</t>
    <phoneticPr fontId="4" type="noConversion"/>
  </si>
  <si>
    <t>레저세</t>
  </si>
  <si>
    <t>지방소비세</t>
    <phoneticPr fontId="4" type="noConversion"/>
  </si>
  <si>
    <t>주민세</t>
  </si>
  <si>
    <t>지방소득세</t>
    <phoneticPr fontId="4" type="noConversion"/>
  </si>
  <si>
    <t>재산세</t>
  </si>
  <si>
    <t>자동차세</t>
  </si>
  <si>
    <t>Year &amp;</t>
  </si>
  <si>
    <t>담배소비세</t>
  </si>
  <si>
    <t>지역자원시설세</t>
    <phoneticPr fontId="4" type="noConversion"/>
  </si>
  <si>
    <t>공동시설세</t>
  </si>
  <si>
    <t>지방교육세</t>
  </si>
  <si>
    <t>사업소세</t>
    <phoneticPr fontId="4" type="noConversion"/>
  </si>
  <si>
    <t>도시계획세</t>
  </si>
  <si>
    <t>계</t>
  </si>
  <si>
    <t>시도세</t>
    <phoneticPr fontId="4" type="noConversion"/>
  </si>
  <si>
    <t>시군세</t>
    <phoneticPr fontId="4" type="noConversion"/>
  </si>
  <si>
    <t>Total</t>
  </si>
  <si>
    <t>Taxes</t>
  </si>
  <si>
    <t>Tatal</t>
  </si>
  <si>
    <t>Acquisition</t>
  </si>
  <si>
    <t>Register license</t>
    <phoneticPr fontId="4" type="noConversion"/>
  </si>
  <si>
    <t>leisure</t>
  </si>
  <si>
    <t>Local 
consumption</t>
    <phoneticPr fontId="4" type="noConversion"/>
  </si>
  <si>
    <t>Inhabitant</t>
  </si>
  <si>
    <t>Local
 income</t>
    <phoneticPr fontId="4" type="noConversion"/>
  </si>
  <si>
    <t>Property</t>
  </si>
  <si>
    <t>Automobile</t>
  </si>
  <si>
    <t>Eup Myeon</t>
  </si>
  <si>
    <t xml:space="preserve">Tobacco 
Consumption </t>
  </si>
  <si>
    <t>Local resources facilities</t>
    <phoneticPr fontId="4" type="noConversion"/>
  </si>
  <si>
    <t>Facilities</t>
    <phoneticPr fontId="4" type="noConversion"/>
  </si>
  <si>
    <t>Local
education</t>
  </si>
  <si>
    <t>Business
firm</t>
  </si>
  <si>
    <t xml:space="preserve">City Planning </t>
  </si>
  <si>
    <t>Shi-do
Taxes</t>
  </si>
  <si>
    <t>Shi-Gun
Taxes</t>
  </si>
  <si>
    <t>-</t>
    <phoneticPr fontId="4" type="noConversion"/>
  </si>
  <si>
    <t>자료 : 재무과</t>
  </si>
  <si>
    <t>4. 일반회계 세입예산 개요</t>
    <phoneticPr fontId="5" type="noConversion"/>
  </si>
  <si>
    <t>Budget Revenues of General Accounts</t>
    <phoneticPr fontId="5" type="noConversion"/>
  </si>
  <si>
    <t>단위 :  백만원</t>
  </si>
  <si>
    <t>Unit : million won</t>
    <phoneticPr fontId="4" type="noConversion"/>
  </si>
  <si>
    <t>합계</t>
  </si>
  <si>
    <t>지방세</t>
  </si>
  <si>
    <t>세      외      수       입    Non-tax revenues</t>
    <phoneticPr fontId="4" type="noConversion"/>
  </si>
  <si>
    <t>지방</t>
    <phoneticPr fontId="4" type="noConversion"/>
  </si>
  <si>
    <t>재정</t>
    <phoneticPr fontId="4" type="noConversion"/>
  </si>
  <si>
    <t>보조금</t>
  </si>
  <si>
    <t>지방채</t>
  </si>
  <si>
    <t>보전수입 등 및 내부거래 Conservation revenues and Internal transaction</t>
    <phoneticPr fontId="4" type="noConversion"/>
  </si>
  <si>
    <t>경상적 세외수입  Current non-tax revenues</t>
    <phoneticPr fontId="4" type="noConversion"/>
  </si>
  <si>
    <t>임시적 세외수입</t>
    <phoneticPr fontId="4" type="noConversion"/>
  </si>
  <si>
    <t>Temporary non-tax revenues</t>
    <phoneticPr fontId="4" type="noConversion"/>
  </si>
  <si>
    <t>교부세</t>
    <phoneticPr fontId="4" type="noConversion"/>
  </si>
  <si>
    <t>보전금</t>
    <phoneticPr fontId="4" type="noConversion"/>
  </si>
  <si>
    <t>보전수입 등 Conservation revenues</t>
    <phoneticPr fontId="4" type="noConversion"/>
  </si>
  <si>
    <t xml:space="preserve">내부거래 Internal transaction </t>
    <phoneticPr fontId="4" type="noConversion"/>
  </si>
  <si>
    <t>연   별</t>
    <phoneticPr fontId="4" type="noConversion"/>
  </si>
  <si>
    <t>재산임대</t>
    <phoneticPr fontId="4" type="noConversion"/>
  </si>
  <si>
    <t>사용료</t>
  </si>
  <si>
    <t>수수료</t>
  </si>
  <si>
    <t>사업</t>
    <phoneticPr fontId="4" type="noConversion"/>
  </si>
  <si>
    <t>징수교부금</t>
    <phoneticPr fontId="4" type="noConversion"/>
  </si>
  <si>
    <t>이자</t>
    <phoneticPr fontId="4" type="noConversion"/>
  </si>
  <si>
    <t>재산</t>
    <phoneticPr fontId="4" type="noConversion"/>
  </si>
  <si>
    <t xml:space="preserve">과징금 및 </t>
    <phoneticPr fontId="4" type="noConversion"/>
  </si>
  <si>
    <t>기타</t>
    <phoneticPr fontId="4" type="noConversion"/>
  </si>
  <si>
    <t>지난년도수입</t>
    <phoneticPr fontId="4" type="noConversion"/>
  </si>
  <si>
    <t>잉여금</t>
    <phoneticPr fontId="4" type="noConversion"/>
  </si>
  <si>
    <t>전년도</t>
    <phoneticPr fontId="4" type="noConversion"/>
  </si>
  <si>
    <t>융자금</t>
    <phoneticPr fontId="4" type="noConversion"/>
  </si>
  <si>
    <t>전입금</t>
  </si>
  <si>
    <t>예탁금 및</t>
    <phoneticPr fontId="4" type="noConversion"/>
  </si>
  <si>
    <t>Year</t>
    <phoneticPr fontId="4" type="noConversion"/>
  </si>
  <si>
    <t>수입</t>
    <phoneticPr fontId="4" type="noConversion"/>
  </si>
  <si>
    <t>수입</t>
  </si>
  <si>
    <t>매각수입</t>
    <phoneticPr fontId="4" type="noConversion"/>
  </si>
  <si>
    <t>부담금</t>
    <phoneticPr fontId="4" type="noConversion"/>
  </si>
  <si>
    <t>과태료등</t>
    <phoneticPr fontId="4" type="noConversion"/>
  </si>
  <si>
    <t>Revenue</t>
    <phoneticPr fontId="4" type="noConversion"/>
  </si>
  <si>
    <t>Local</t>
    <phoneticPr fontId="4" type="noConversion"/>
  </si>
  <si>
    <t>이월금</t>
    <phoneticPr fontId="4" type="noConversion"/>
  </si>
  <si>
    <t>원금수입</t>
    <phoneticPr fontId="4" type="noConversion"/>
  </si>
  <si>
    <t>Trans</t>
    <phoneticPr fontId="4" type="noConversion"/>
  </si>
  <si>
    <t>예수금</t>
    <phoneticPr fontId="4" type="noConversion"/>
  </si>
  <si>
    <t>Local</t>
  </si>
  <si>
    <t xml:space="preserve">Property </t>
    <phoneticPr fontId="4" type="noConversion"/>
  </si>
  <si>
    <t>Business</t>
    <phoneticPr fontId="4" type="noConversion"/>
  </si>
  <si>
    <t>Collection</t>
  </si>
  <si>
    <t>Allotment</t>
    <phoneticPr fontId="4" type="noConversion"/>
  </si>
  <si>
    <t xml:space="preserve">Fines and </t>
    <phoneticPr fontId="4" type="noConversion"/>
  </si>
  <si>
    <t>Other</t>
    <phoneticPr fontId="4" type="noConversion"/>
  </si>
  <si>
    <t xml:space="preserve"> from pre</t>
    <phoneticPr fontId="4" type="noConversion"/>
  </si>
  <si>
    <t>share</t>
    <phoneticPr fontId="4" type="noConversion"/>
  </si>
  <si>
    <t>Control</t>
    <phoneticPr fontId="4" type="noConversion"/>
  </si>
  <si>
    <t>Sub</t>
    <phoneticPr fontId="4" type="noConversion"/>
  </si>
  <si>
    <t>borro</t>
    <phoneticPr fontId="4" type="noConversion"/>
  </si>
  <si>
    <t xml:space="preserve">net </t>
  </si>
  <si>
    <t xml:space="preserve">Carry </t>
    <phoneticPr fontId="4" type="noConversion"/>
  </si>
  <si>
    <t>Loan</t>
    <phoneticPr fontId="4" type="noConversion"/>
  </si>
  <si>
    <t>ferre</t>
    <phoneticPr fontId="4" type="noConversion"/>
  </si>
  <si>
    <t>Contrib</t>
    <phoneticPr fontId="4" type="noConversion"/>
  </si>
  <si>
    <t>tax</t>
  </si>
  <si>
    <t>rents</t>
  </si>
  <si>
    <t>fees</t>
  </si>
  <si>
    <t>product</t>
  </si>
  <si>
    <t>grants</t>
  </si>
  <si>
    <t>Interest </t>
  </si>
  <si>
    <t>disposal</t>
  </si>
  <si>
    <t>penalties etc</t>
  </si>
  <si>
    <t>income</t>
    <phoneticPr fontId="4" type="noConversion"/>
  </si>
  <si>
    <t>vious year</t>
    <phoneticPr fontId="4" type="noConversion"/>
  </si>
  <si>
    <t>tax</t>
    <phoneticPr fontId="4" type="noConversion"/>
  </si>
  <si>
    <t>grants</t>
    <phoneticPr fontId="4" type="noConversion"/>
  </si>
  <si>
    <t>sidies</t>
    <phoneticPr fontId="4" type="noConversion"/>
  </si>
  <si>
    <t>wing</t>
  </si>
  <si>
    <t>surplus</t>
    <phoneticPr fontId="4" type="noConversion"/>
  </si>
  <si>
    <t>over</t>
  </si>
  <si>
    <t xml:space="preserve">collection </t>
    <phoneticPr fontId="4" type="noConversion"/>
  </si>
  <si>
    <t>d from</t>
  </si>
  <si>
    <t>ution</t>
  </si>
  <si>
    <t>…</t>
    <phoneticPr fontId="4" type="noConversion"/>
  </si>
  <si>
    <t>-</t>
  </si>
  <si>
    <t>자료 : 기획조정실</t>
    <phoneticPr fontId="5" type="noConversion"/>
  </si>
  <si>
    <t>3. 예산결산 총괄</t>
    <phoneticPr fontId="5" type="noConversion"/>
  </si>
  <si>
    <t>SUMMARY OF  BUDGET AND SETTLEMENT</t>
    <phoneticPr fontId="5" type="noConversion"/>
  </si>
  <si>
    <t>단위 : 백만원</t>
    <phoneticPr fontId="5" type="noConversion"/>
  </si>
  <si>
    <t>예 산 현 액 (A)        Budget</t>
    <phoneticPr fontId="5" type="noConversion"/>
  </si>
  <si>
    <t>세      입(B)        Revenues</t>
    <phoneticPr fontId="5" type="noConversion"/>
  </si>
  <si>
    <t>세        출 (C)          Expenditures</t>
    <phoneticPr fontId="5" type="noConversion"/>
  </si>
  <si>
    <t>잉          여(D=B-C)    Surplus</t>
    <phoneticPr fontId="5" type="noConversion"/>
  </si>
  <si>
    <t>일      반</t>
  </si>
  <si>
    <t>특      별</t>
  </si>
  <si>
    <t>계</t>
    <phoneticPr fontId="5" type="noConversion"/>
  </si>
  <si>
    <t>일      반</t>
    <phoneticPr fontId="5" type="noConversion"/>
  </si>
  <si>
    <t>특      별</t>
    <phoneticPr fontId="5" type="noConversion"/>
  </si>
  <si>
    <t>Year</t>
    <phoneticPr fontId="4" type="noConversion"/>
  </si>
  <si>
    <t>General</t>
    <phoneticPr fontId="4" type="noConversion"/>
  </si>
  <si>
    <t>Special</t>
    <phoneticPr fontId="4" type="noConversion"/>
  </si>
  <si>
    <t>Accounts</t>
    <phoneticPr fontId="4" type="noConversion"/>
  </si>
  <si>
    <t>자료 : 재무과</t>
    <phoneticPr fontId="5" type="noConversion"/>
  </si>
  <si>
    <t>5. 일반회계 세입결산</t>
    <phoneticPr fontId="5" type="noConversion"/>
  </si>
  <si>
    <t>SETTLED REVENUES OF GENERAL ACCOUNTS</t>
    <phoneticPr fontId="5" type="noConversion"/>
  </si>
  <si>
    <t>단위 :  백만원</t>
    <phoneticPr fontId="5" type="noConversion"/>
  </si>
  <si>
    <t>Unit : million won</t>
    <phoneticPr fontId="4" type="noConversion"/>
  </si>
  <si>
    <t>연   별</t>
    <phoneticPr fontId="4" type="noConversion"/>
  </si>
  <si>
    <t>예      산      현      액              Budget</t>
  </si>
  <si>
    <t>결                     산                    Actual</t>
  </si>
  <si>
    <t>예  산  대</t>
  </si>
  <si>
    <t>과목별</t>
    <phoneticPr fontId="4" type="noConversion"/>
  </si>
  <si>
    <t>금  액</t>
    <phoneticPr fontId="4" type="noConversion"/>
  </si>
  <si>
    <t>구 성 비(%)</t>
  </si>
  <si>
    <t>금   액</t>
    <phoneticPr fontId="4" type="noConversion"/>
  </si>
  <si>
    <t>구  성  비(%)</t>
    <phoneticPr fontId="4" type="noConversion"/>
  </si>
  <si>
    <t>결산비율(%)</t>
  </si>
  <si>
    <t>Year &amp; Item</t>
    <phoneticPr fontId="4" type="noConversion"/>
  </si>
  <si>
    <t>Amounts</t>
    <phoneticPr fontId="4" type="noConversion"/>
  </si>
  <si>
    <t>Composition</t>
  </si>
  <si>
    <t>Actual ratio to Budget</t>
    <phoneticPr fontId="4" type="noConversion"/>
  </si>
  <si>
    <t>지  방  세
Local tax</t>
    <phoneticPr fontId="4" type="noConversion"/>
  </si>
  <si>
    <t>세외  수입
Income except tax</t>
    <phoneticPr fontId="4" type="noConversion"/>
  </si>
  <si>
    <t>경상적세외수입
Ordinary Income except tax</t>
    <phoneticPr fontId="5" type="noConversion"/>
  </si>
  <si>
    <t>임시적세외수입
Extraordinary Income except tax</t>
    <phoneticPr fontId="5" type="noConversion"/>
  </si>
  <si>
    <t>지방교부세
Local subsidy Tax</t>
    <phoneticPr fontId="4" type="noConversion"/>
  </si>
  <si>
    <t>지방양여금
Local Concession Tax</t>
    <phoneticPr fontId="5" type="noConversion"/>
  </si>
  <si>
    <t>보  조  금
Subsidy</t>
    <phoneticPr fontId="5" type="noConversion"/>
  </si>
  <si>
    <t>국고보조금
Subsidy of State Treasury</t>
    <phoneticPr fontId="5" type="noConversion"/>
  </si>
  <si>
    <t>도비보조금
Province subsidy</t>
    <phoneticPr fontId="5" type="noConversion"/>
  </si>
  <si>
    <t>재정보전금
Finamcia lconplement Tax</t>
    <phoneticPr fontId="5" type="noConversion"/>
  </si>
  <si>
    <t>지방  재원
Local Loan</t>
    <phoneticPr fontId="5" type="noConversion"/>
  </si>
  <si>
    <t>국내차입금
Foreign Loan</t>
    <phoneticPr fontId="5" type="noConversion"/>
  </si>
  <si>
    <t>국외차입금
Foreign Loan</t>
    <phoneticPr fontId="5" type="noConversion"/>
  </si>
  <si>
    <t>융자금수입금
Income from Loan</t>
    <phoneticPr fontId="5" type="noConversion"/>
  </si>
  <si>
    <t>보전수입등내부거래          Conservation revenues 
and Internal transaction</t>
    <phoneticPr fontId="5" type="noConversion"/>
  </si>
  <si>
    <t>자료 : 재무과</t>
    <phoneticPr fontId="5" type="noConversion"/>
  </si>
  <si>
    <t>6. 일반회계 세출예산 개요</t>
    <phoneticPr fontId="5" type="noConversion"/>
  </si>
  <si>
    <t>BUDGET EXPENDITURE OF GENERAL ACCOUNTS</t>
    <phoneticPr fontId="5" type="noConversion"/>
  </si>
  <si>
    <t>Unit : million won</t>
    <phoneticPr fontId="4" type="noConversion"/>
  </si>
  <si>
    <t>계</t>
    <phoneticPr fontId="4" type="noConversion"/>
  </si>
  <si>
    <t>일반공공</t>
    <phoneticPr fontId="4" type="noConversion"/>
  </si>
  <si>
    <t>공공질서</t>
    <phoneticPr fontId="4" type="noConversion"/>
  </si>
  <si>
    <t>교육</t>
    <phoneticPr fontId="4" type="noConversion"/>
  </si>
  <si>
    <t>문화</t>
    <phoneticPr fontId="4" type="noConversion"/>
  </si>
  <si>
    <t>환경보호</t>
    <phoneticPr fontId="4" type="noConversion"/>
  </si>
  <si>
    <t>사회복지</t>
    <phoneticPr fontId="4" type="noConversion"/>
  </si>
  <si>
    <t>보건</t>
    <phoneticPr fontId="4" type="noConversion"/>
  </si>
  <si>
    <t>농림해양</t>
    <phoneticPr fontId="4" type="noConversion"/>
  </si>
  <si>
    <t>산업</t>
    <phoneticPr fontId="4" type="noConversion"/>
  </si>
  <si>
    <t>수송</t>
    <phoneticPr fontId="4" type="noConversion"/>
  </si>
  <si>
    <t>국토및</t>
    <phoneticPr fontId="4" type="noConversion"/>
  </si>
  <si>
    <t>과학기술</t>
    <phoneticPr fontId="4" type="noConversion"/>
  </si>
  <si>
    <t>예비비</t>
    <phoneticPr fontId="4" type="noConversion"/>
  </si>
  <si>
    <t>기타</t>
    <phoneticPr fontId="4" type="noConversion"/>
  </si>
  <si>
    <t>Year</t>
    <phoneticPr fontId="4" type="noConversion"/>
  </si>
  <si>
    <t>행정</t>
    <phoneticPr fontId="4" type="noConversion"/>
  </si>
  <si>
    <t>및 안전</t>
    <phoneticPr fontId="4" type="noConversion"/>
  </si>
  <si>
    <t>및 관광</t>
    <phoneticPr fontId="4" type="noConversion"/>
  </si>
  <si>
    <t>수산</t>
    <phoneticPr fontId="4" type="noConversion"/>
  </si>
  <si>
    <t>중소기업</t>
    <phoneticPr fontId="4" type="noConversion"/>
  </si>
  <si>
    <t>및교통</t>
    <phoneticPr fontId="4" type="noConversion"/>
  </si>
  <si>
    <t>지역개발</t>
    <phoneticPr fontId="4" type="noConversion"/>
  </si>
  <si>
    <t>-</t>
    <phoneticPr fontId="4" type="noConversion"/>
  </si>
  <si>
    <t>자료 : 기획조정실</t>
    <phoneticPr fontId="5" type="noConversion"/>
  </si>
  <si>
    <t>7. 일반회계 세출결산</t>
    <phoneticPr fontId="5" type="noConversion"/>
  </si>
  <si>
    <t>SETTLED EXPENDITURE OF GENERAL ACCOUNTS</t>
    <phoneticPr fontId="5" type="noConversion"/>
  </si>
  <si>
    <t>계</t>
    <phoneticPr fontId="4" type="noConversion"/>
  </si>
  <si>
    <t>일반공공</t>
    <phoneticPr fontId="4" type="noConversion"/>
  </si>
  <si>
    <t>공공질서</t>
    <phoneticPr fontId="4" type="noConversion"/>
  </si>
  <si>
    <t>교육</t>
    <phoneticPr fontId="4" type="noConversion"/>
  </si>
  <si>
    <t>문화</t>
    <phoneticPr fontId="4" type="noConversion"/>
  </si>
  <si>
    <t>환경보호</t>
    <phoneticPr fontId="4" type="noConversion"/>
  </si>
  <si>
    <t>사회복지</t>
    <phoneticPr fontId="4" type="noConversion"/>
  </si>
  <si>
    <t>보건</t>
    <phoneticPr fontId="4" type="noConversion"/>
  </si>
  <si>
    <t>농림해양</t>
    <phoneticPr fontId="4" type="noConversion"/>
  </si>
  <si>
    <t>산업</t>
    <phoneticPr fontId="4" type="noConversion"/>
  </si>
  <si>
    <t>수송</t>
    <phoneticPr fontId="4" type="noConversion"/>
  </si>
  <si>
    <t>국토및</t>
    <phoneticPr fontId="4" type="noConversion"/>
  </si>
  <si>
    <t>과학기술</t>
    <phoneticPr fontId="4" type="noConversion"/>
  </si>
  <si>
    <t>예비비</t>
    <phoneticPr fontId="4" type="noConversion"/>
  </si>
  <si>
    <t>기타</t>
    <phoneticPr fontId="4" type="noConversion"/>
  </si>
  <si>
    <t>Year</t>
    <phoneticPr fontId="4" type="noConversion"/>
  </si>
  <si>
    <t>행정</t>
    <phoneticPr fontId="4" type="noConversion"/>
  </si>
  <si>
    <t>및 안전</t>
    <phoneticPr fontId="4" type="noConversion"/>
  </si>
  <si>
    <t>및 관광</t>
    <phoneticPr fontId="4" type="noConversion"/>
  </si>
  <si>
    <t>수산</t>
    <phoneticPr fontId="4" type="noConversion"/>
  </si>
  <si>
    <t>중소기업</t>
    <phoneticPr fontId="4" type="noConversion"/>
  </si>
  <si>
    <t>및교통</t>
    <phoneticPr fontId="4" type="noConversion"/>
  </si>
  <si>
    <t>지역개발</t>
    <phoneticPr fontId="4" type="noConversion"/>
  </si>
  <si>
    <t>자료 : 재무과</t>
    <phoneticPr fontId="5" type="noConversion"/>
  </si>
  <si>
    <t>8. 특별회계 예산결산</t>
    <phoneticPr fontId="5" type="noConversion"/>
  </si>
  <si>
    <t>SETTLED BUDGET OF SPECIAL ACCOUNTS</t>
    <phoneticPr fontId="64" type="noConversion"/>
  </si>
  <si>
    <t>단위 : 백만원</t>
  </si>
  <si>
    <t>Unit : million won</t>
    <phoneticPr fontId="64" type="noConversion"/>
  </si>
  <si>
    <t>연   별</t>
    <phoneticPr fontId="4" type="noConversion"/>
  </si>
  <si>
    <t>회  계  수</t>
    <phoneticPr fontId="64" type="noConversion"/>
  </si>
  <si>
    <t>예  산  현  액</t>
    <phoneticPr fontId="64" type="noConversion"/>
  </si>
  <si>
    <t>세  입</t>
    <phoneticPr fontId="64" type="noConversion"/>
  </si>
  <si>
    <t>세  출</t>
    <phoneticPr fontId="64" type="noConversion"/>
  </si>
  <si>
    <t>과목별</t>
    <phoneticPr fontId="4" type="noConversion"/>
  </si>
  <si>
    <t>Year &amp; Item</t>
    <phoneticPr fontId="4" type="noConversion"/>
  </si>
  <si>
    <t>Accounts</t>
    <phoneticPr fontId="64" type="noConversion"/>
  </si>
  <si>
    <t>Budget</t>
    <phoneticPr fontId="64" type="noConversion"/>
  </si>
  <si>
    <t>Revenues</t>
    <phoneticPr fontId="64" type="noConversion"/>
  </si>
  <si>
    <t>Expenditures</t>
    <phoneticPr fontId="64" type="noConversion"/>
  </si>
  <si>
    <t>상수도사업</t>
  </si>
  <si>
    <t>수질개선</t>
  </si>
  <si>
    <t>의료보호</t>
  </si>
  <si>
    <t>농어촌소득개발기금</t>
  </si>
  <si>
    <t>농공지구단지조성</t>
  </si>
  <si>
    <t>장수한우거점시설</t>
  </si>
  <si>
    <t>기반시설</t>
  </si>
  <si>
    <t>장수군 송학골 농어촌 뉴타운</t>
  </si>
  <si>
    <t>자료 : 재무과</t>
    <phoneticPr fontId="5" type="noConversion"/>
  </si>
  <si>
    <t>9. 군 공 유 재 산</t>
    <phoneticPr fontId="5" type="noConversion"/>
  </si>
  <si>
    <t>PUBLIC PROPERTIES COMMONLY OWNED BY GUN</t>
    <phoneticPr fontId="5" type="noConversion"/>
  </si>
  <si>
    <t>군 공 유 재 산(속)</t>
    <phoneticPr fontId="5" type="noConversion"/>
  </si>
  <si>
    <t>PUBLIC PROPERTIES COMMONLY OWNED BY GUN(Cont'd)</t>
    <phoneticPr fontId="5" type="noConversion"/>
  </si>
  <si>
    <t>단위 : 백만원</t>
    <phoneticPr fontId="5" type="noConversion"/>
  </si>
  <si>
    <t>Unit :  milion won</t>
    <phoneticPr fontId="5" type="noConversion"/>
  </si>
  <si>
    <t>Unit :  milionwon</t>
    <phoneticPr fontId="5" type="noConversion"/>
  </si>
  <si>
    <t>총평가액</t>
  </si>
  <si>
    <t>토        지</t>
  </si>
  <si>
    <t>건        물</t>
  </si>
  <si>
    <t>기 계 기 구</t>
  </si>
  <si>
    <t>선        박</t>
    <phoneticPr fontId="5" type="noConversion"/>
  </si>
  <si>
    <t>연   별</t>
    <phoneticPr fontId="4" type="noConversion"/>
  </si>
  <si>
    <t>항 공 기</t>
  </si>
  <si>
    <t>입   목 ·  죽</t>
    <phoneticPr fontId="4" type="noConversion"/>
  </si>
  <si>
    <t>공  작  물</t>
    <phoneticPr fontId="4" type="noConversion"/>
  </si>
  <si>
    <t>기      타</t>
    <phoneticPr fontId="4" type="noConversion"/>
  </si>
  <si>
    <t>Land</t>
    <phoneticPr fontId="4" type="noConversion"/>
  </si>
  <si>
    <t>Building</t>
  </si>
  <si>
    <t>Machinery</t>
  </si>
  <si>
    <t>Vessel</t>
    <phoneticPr fontId="5" type="noConversion"/>
  </si>
  <si>
    <t>읍면별</t>
    <phoneticPr fontId="4" type="noConversion"/>
  </si>
  <si>
    <t>Aircrafts</t>
    <phoneticPr fontId="4" type="noConversion"/>
  </si>
  <si>
    <t>Standiry tree and bamboo</t>
    <phoneticPr fontId="4" type="noConversion"/>
  </si>
  <si>
    <t>Construction</t>
    <phoneticPr fontId="4" type="noConversion"/>
  </si>
  <si>
    <t>Others</t>
    <phoneticPr fontId="4" type="noConversion"/>
  </si>
  <si>
    <t>Year</t>
    <phoneticPr fontId="4" type="noConversion"/>
  </si>
  <si>
    <t>면  적( 천㎡)</t>
    <phoneticPr fontId="4" type="noConversion"/>
  </si>
  <si>
    <t>평 가 액</t>
  </si>
  <si>
    <t>면    적( 천㎡)</t>
    <phoneticPr fontId="4" type="noConversion"/>
  </si>
  <si>
    <t>점</t>
  </si>
  <si>
    <t>척수</t>
    <phoneticPr fontId="5" type="noConversion"/>
  </si>
  <si>
    <t>톤수</t>
  </si>
  <si>
    <t>평가액</t>
  </si>
  <si>
    <t>Year &amp;</t>
    <phoneticPr fontId="4" type="noConversion"/>
  </si>
  <si>
    <t>대</t>
  </si>
  <si>
    <t>주(㎡)</t>
    <phoneticPr fontId="4" type="noConversion"/>
  </si>
  <si>
    <t>수량(건)</t>
  </si>
  <si>
    <t>Area</t>
  </si>
  <si>
    <t>Appraisal value</t>
    <phoneticPr fontId="4" type="noConversion"/>
  </si>
  <si>
    <t>Each</t>
  </si>
  <si>
    <t>Quan-tity</t>
    <phoneticPr fontId="5" type="noConversion"/>
  </si>
  <si>
    <t>Ton</t>
  </si>
  <si>
    <t>Trees</t>
    <phoneticPr fontId="4" type="noConversion"/>
  </si>
  <si>
    <t>Case</t>
  </si>
  <si>
    <t>-</t>
    <phoneticPr fontId="4" type="noConversion"/>
  </si>
  <si>
    <t>자료 : 재무과</t>
    <phoneticPr fontId="5" type="noConversion"/>
  </si>
  <si>
    <t>-</t>
    <phoneticPr fontId="4" type="noConversion"/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</si>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</sst>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_);[Red]\(#,##0\)"/>
    <numFmt numFmtId="178" formatCode="#,##0_ "/>
    <numFmt numFmtId="179" formatCode="\-"/>
    <numFmt numFmtId="180" formatCode="#,##0;&quot;₩&quot;&quot;₩&quot;&quot;₩&quot;&quot;₩&quot;\(#,##0&quot;₩&quot;&quot;₩&quot;&quot;₩&quot;&quot;₩&quot;\)"/>
    <numFmt numFmtId="181" formatCode="_ * #,##0.00_ ;_ * \-#,##0.00_ ;_ * &quot;-&quot;??_ ;_ @_ "/>
    <numFmt numFmtId="182" formatCode="&quot;$&quot;#,##0.0_);&quot;₩&quot;&quot;₩&quot;&quot;₩&quot;&quot;₩&quot;\(&quot;$&quot;#,##0.0&quot;₩&quot;&quot;₩&quot;&quot;₩&quot;&quot;₩&quot;\)"/>
    <numFmt numFmtId="183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4" formatCode="_-* #,##0\ _D_M_-;\-* #,##0\ _D_M_-;_-* &quot;-&quot;\ _D_M_-;_-@_-"/>
    <numFmt numFmtId="185" formatCode="_-* #,##0.00\ _D_M_-;\-* #,##0.00\ _D_M_-;_-* &quot;-&quot;??\ _D_M_-;_-@_-"/>
    <numFmt numFmtId="186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7" formatCode="#,##0.000_);&quot;₩&quot;&quot;₩&quot;&quot;₩&quot;&quot;₩&quot;\(#,##0.000&quot;₩&quot;&quot;₩&quot;&quot;₩&quot;&quot;₩&quot;\)"/>
    <numFmt numFmtId="188" formatCode="_-* #,##0\ &quot;DM&quot;_-;\-* #,##0\ &quot;DM&quot;_-;_-* &quot;-&quot;\ &quot;DM&quot;_-;_-@_-"/>
    <numFmt numFmtId="189" formatCode="_-* #,##0.00\ &quot;DM&quot;_-;\-* #,##0.00\ &quot;DM&quot;_-;_-* &quot;-&quot;??\ &quot;DM&quot;_-;_-@_-"/>
    <numFmt numFmtId="190" formatCode="_(* #,##0_);_(* \(#,##0\);_(* &quot;-&quot;_);_(@_)"/>
    <numFmt numFmtId="191" formatCode="0.0_);[Red]\(0.0\)"/>
    <numFmt numFmtId="192" formatCode="0.0"/>
    <numFmt numFmtId="193" formatCode="#,##0.0_);[Red]\(#,##0.0\)"/>
  </numFmts>
  <fonts count="6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7"/>
      <name val="새굴림"/>
      <family val="1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b/>
      <sz val="9"/>
      <name val="새굴림"/>
      <family val="1"/>
      <charset val="129"/>
    </font>
    <font>
      <sz val="16"/>
      <name val="새굴림"/>
      <family val="1"/>
      <charset val="129"/>
    </font>
    <font>
      <sz val="8"/>
      <name val="새굴림"/>
      <family val="1"/>
      <charset val="129"/>
    </font>
    <font>
      <sz val="12"/>
      <name val="???"/>
      <family val="1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sz val="10"/>
      <name val="Helv"/>
      <family val="2"/>
    </font>
    <font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"/>
      <color indexed="8"/>
      <name val="Courier"/>
      <family val="3"/>
    </font>
    <font>
      <sz val="11"/>
      <color indexed="20"/>
      <name val="맑은 고딕"/>
      <family val="3"/>
      <charset val="129"/>
    </font>
    <font>
      <sz val="1"/>
      <color indexed="8"/>
      <name val="Courier"/>
      <family val="3"/>
    </font>
    <font>
      <sz val="10"/>
      <name val="바탕"/>
      <family val="1"/>
      <charset val="129"/>
    </font>
    <font>
      <sz val="11"/>
      <color indexed="60"/>
      <name val="맑은 고딕"/>
      <family val="3"/>
      <charset val="129"/>
    </font>
    <font>
      <sz val="11"/>
      <name val="뼻뮝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체"/>
      <family val="3"/>
      <charset val="129"/>
    </font>
    <font>
      <sz val="9"/>
      <color indexed="8"/>
      <name val="새굴림"/>
      <family val="1"/>
      <charset val="129"/>
    </font>
    <font>
      <sz val="9"/>
      <name val="굴림체"/>
      <family val="3"/>
      <charset val="129"/>
    </font>
    <font>
      <sz val="9"/>
      <color rgb="FFFF0000"/>
      <name val="새굴림"/>
      <family val="1"/>
      <charset val="129"/>
    </font>
    <font>
      <sz val="9"/>
      <name val="돋움"/>
      <family val="3"/>
      <charset val="129"/>
    </font>
    <font>
      <sz val="9"/>
      <color rgb="FFFF0000"/>
      <name val="굴림체"/>
      <family val="3"/>
      <charset val="129"/>
    </font>
    <font>
      <b/>
      <sz val="9"/>
      <color rgb="FFFF0000"/>
      <name val="굴림체"/>
      <family val="3"/>
      <charset val="129"/>
    </font>
    <font>
      <b/>
      <sz val="9"/>
      <name val="돋움"/>
      <family val="3"/>
      <charset val="129"/>
    </font>
    <font>
      <b/>
      <sz val="9"/>
      <name val="굴림체"/>
      <family val="3"/>
      <charset val="129"/>
    </font>
    <font>
      <b/>
      <sz val="9"/>
      <color indexed="8"/>
      <name val="새굴림"/>
      <family val="1"/>
      <charset val="129"/>
    </font>
    <font>
      <b/>
      <sz val="9"/>
      <color rgb="FFFF0000"/>
      <name val="새굴림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새굴림"/>
      <family val="1"/>
      <charset val="129"/>
    </font>
    <font>
      <b/>
      <sz val="10"/>
      <name val="바탕"/>
      <family val="1"/>
      <charset val="129"/>
    </font>
    <font>
      <sz val="9"/>
      <color theme="1"/>
      <name val="새굴림"/>
      <family val="1"/>
      <charset val="129"/>
    </font>
    <font>
      <sz val="12"/>
      <name val="새굴림"/>
      <family val="1"/>
      <charset val="129"/>
    </font>
    <font>
      <sz val="12"/>
      <color indexed="8"/>
      <name val="새굴림"/>
      <family val="1"/>
      <charset val="129"/>
    </font>
    <font>
      <sz val="12"/>
      <color theme="1"/>
      <name val="새굴림"/>
      <family val="1"/>
      <charset val="129"/>
    </font>
    <font>
      <b/>
      <sz val="14"/>
      <name val="바탕체"/>
      <family val="1"/>
      <charset val="129"/>
    </font>
    <font>
      <b/>
      <sz val="11"/>
      <name val="새굴림"/>
      <family val="1"/>
      <charset val="129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/>
      <bottom style="double">
        <color indexed="64"/>
      </bottom>
      <diagonal/>
    </border>
  </borders>
  <cellStyleXfs count="154">
    <xf numFmtId="0" fontId="0" fillId="0" borderId="0"/>
    <xf numFmtId="176" fontId="9" fillId="0" borderId="0" applyProtection="0"/>
    <xf numFmtId="4" fontId="10" fillId="0" borderId="0" applyNumberFormat="0" applyProtection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9" fillId="0" borderId="0"/>
    <xf numFmtId="0" fontId="14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 applyFill="0" applyBorder="0" applyAlignment="0"/>
    <xf numFmtId="0" fontId="17" fillId="0" borderId="0"/>
    <xf numFmtId="38" fontId="18" fillId="0" borderId="0" applyFill="0" applyBorder="0" applyAlignment="0" applyProtection="0"/>
    <xf numFmtId="180" fontId="19" fillId="0" borderId="0"/>
    <xf numFmtId="181" fontId="20" fillId="0" borderId="0" applyFont="0" applyFill="0" applyBorder="0" applyAlignment="0" applyProtection="0"/>
    <xf numFmtId="0" fontId="21" fillId="0" borderId="0" applyNumberFormat="0" applyAlignment="0">
      <alignment horizontal="left"/>
    </xf>
    <xf numFmtId="182" fontId="2" fillId="0" borderId="0" applyFont="0" applyFill="0" applyBorder="0" applyAlignment="0" applyProtection="0"/>
    <xf numFmtId="0" fontId="22" fillId="0" borderId="0" applyFont="0" applyFill="0" applyBorder="0" applyAlignment="0" applyProtection="0"/>
    <xf numFmtId="183" fontId="19" fillId="0" borderId="0"/>
    <xf numFmtId="184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19" fillId="0" borderId="0"/>
    <xf numFmtId="0" fontId="23" fillId="0" borderId="0" applyNumberFormat="0" applyAlignment="0">
      <alignment horizontal="left"/>
    </xf>
    <xf numFmtId="38" fontId="24" fillId="16" borderId="0" applyNumberFormat="0" applyBorder="0" applyAlignment="0" applyProtection="0"/>
    <xf numFmtId="0" fontId="25" fillId="0" borderId="26" applyNumberFormat="0" applyAlignment="0" applyProtection="0">
      <alignment horizontal="left" vertical="center"/>
    </xf>
    <xf numFmtId="0" fontId="25" fillId="0" borderId="18">
      <alignment horizontal="left" vertical="center"/>
    </xf>
    <xf numFmtId="10" fontId="24" fillId="17" borderId="20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7" fontId="2" fillId="0" borderId="0"/>
    <xf numFmtId="187" fontId="2" fillId="0" borderId="0"/>
    <xf numFmtId="187" fontId="2" fillId="0" borderId="0"/>
    <xf numFmtId="0" fontId="26" fillId="0" borderId="0"/>
    <xf numFmtId="10" fontId="20" fillId="0" borderId="0" applyFont="0" applyFill="0" applyBorder="0" applyAlignment="0" applyProtection="0"/>
    <xf numFmtId="0" fontId="20" fillId="0" borderId="0"/>
    <xf numFmtId="188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2" borderId="27" applyNumberFormat="0" applyAlignment="0" applyProtection="0">
      <alignment vertical="center"/>
    </xf>
    <xf numFmtId="0" fontId="28" fillId="22" borderId="27" applyNumberFormat="0" applyAlignment="0" applyProtection="0">
      <alignment vertical="center"/>
    </xf>
    <xf numFmtId="0" fontId="2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5" fillId="23" borderId="28" applyNumberFormat="0" applyFont="0" applyAlignment="0" applyProtection="0">
      <alignment vertical="center"/>
    </xf>
    <xf numFmtId="0" fontId="15" fillId="23" borderId="28" applyNumberFormat="0" applyFont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5" borderId="29" applyNumberFormat="0" applyAlignment="0" applyProtection="0">
      <alignment vertical="center"/>
    </xf>
    <xf numFmtId="0" fontId="36" fillId="25" borderId="29" applyNumberFormat="0" applyAlignment="0" applyProtection="0">
      <alignment vertical="center"/>
    </xf>
    <xf numFmtId="0" fontId="2" fillId="0" borderId="0">
      <alignment vertical="center"/>
    </xf>
    <xf numFmtId="19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90" fontId="1" fillId="0" borderId="0" applyFont="0" applyFill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7" borderId="27" applyNumberFormat="0" applyAlignment="0" applyProtection="0">
      <alignment vertical="center"/>
    </xf>
    <xf numFmtId="0" fontId="39" fillId="7" borderId="27" applyNumberFormat="0" applyAlignment="0" applyProtection="0">
      <alignment vertical="center"/>
    </xf>
    <xf numFmtId="4" fontId="31" fillId="0" borderId="0">
      <protection locked="0"/>
    </xf>
    <xf numFmtId="0" fontId="2" fillId="0" borderId="0">
      <protection locked="0"/>
    </xf>
    <xf numFmtId="0" fontId="40" fillId="0" borderId="32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2" borderId="35" applyNumberFormat="0" applyAlignment="0" applyProtection="0">
      <alignment vertical="center"/>
    </xf>
    <xf numFmtId="0" fontId="45" fillId="22" borderId="35" applyNumberFormat="0" applyAlignment="0" applyProtection="0">
      <alignment vertical="center"/>
    </xf>
    <xf numFmtId="176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90" fontId="5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6" fillId="0" borderId="1" xfId="0" applyFont="1" applyBorder="1"/>
    <xf numFmtId="3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177" fontId="6" fillId="0" borderId="0" xfId="2" quotePrefix="1" applyNumberFormat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177" fontId="6" fillId="0" borderId="0" xfId="2" quotePrefix="1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1" xfId="1" applyNumberFormat="1" applyFont="1" applyBorder="1" applyAlignment="1">
      <alignment horizontal="center" vertical="center"/>
    </xf>
    <xf numFmtId="177" fontId="11" fillId="0" borderId="9" xfId="2" quotePrefix="1" applyNumberFormat="1" applyFont="1" applyFill="1" applyBorder="1" applyAlignment="1">
      <alignment horizontal="center" vertical="center"/>
    </xf>
    <xf numFmtId="177" fontId="11" fillId="0" borderId="1" xfId="2" quotePrefix="1" applyNumberFormat="1" applyFont="1" applyBorder="1" applyAlignment="1">
      <alignment horizontal="center" vertical="center"/>
    </xf>
    <xf numFmtId="0" fontId="6" fillId="0" borderId="0" xfId="0" applyFont="1"/>
    <xf numFmtId="176" fontId="6" fillId="0" borderId="0" xfId="2" quotePrefix="1" applyNumberFormat="1" applyFont="1" applyBorder="1" applyAlignment="1">
      <alignment horizontal="center"/>
    </xf>
    <xf numFmtId="176" fontId="6" fillId="0" borderId="0" xfId="1" applyNumberFormat="1" applyFont="1" applyBorder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3" fontId="3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6" fillId="0" borderId="0" xfId="0" applyFont="1" applyBorder="1" applyAlignment="1"/>
    <xf numFmtId="3" fontId="6" fillId="0" borderId="0" xfId="0" applyNumberFormat="1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7" xfId="3" applyNumberFormat="1" applyFont="1" applyBorder="1" applyAlignment="1">
      <alignment horizontal="center" wrapText="1" shrinkToFit="1"/>
    </xf>
    <xf numFmtId="0" fontId="6" fillId="0" borderId="7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78" fontId="6" fillId="0" borderId="0" xfId="4" applyNumberFormat="1" applyFont="1" applyFill="1" applyBorder="1" applyAlignment="1">
      <alignment horizontal="center" vertical="center"/>
    </xf>
    <xf numFmtId="178" fontId="6" fillId="0" borderId="0" xfId="4" applyNumberFormat="1" applyFont="1" applyBorder="1" applyAlignment="1">
      <alignment horizontal="center" vertical="center"/>
    </xf>
    <xf numFmtId="179" fontId="6" fillId="0" borderId="0" xfId="2" quotePrefix="1" applyNumberFormat="1" applyFont="1" applyBorder="1" applyAlignment="1">
      <alignment horizontal="center" vertical="center"/>
    </xf>
    <xf numFmtId="178" fontId="6" fillId="0" borderId="0" xfId="4" quotePrefix="1" applyNumberFormat="1" applyFont="1" applyBorder="1" applyAlignment="1">
      <alignment horizontal="center" vertical="center"/>
    </xf>
    <xf numFmtId="178" fontId="6" fillId="0" borderId="0" xfId="5" applyNumberFormat="1" applyFont="1" applyFill="1" applyBorder="1" applyAlignment="1">
      <alignment horizontal="center" vertical="center"/>
    </xf>
    <xf numFmtId="178" fontId="6" fillId="0" borderId="0" xfId="5" applyNumberFormat="1" applyFont="1" applyBorder="1" applyAlignment="1">
      <alignment horizontal="center" vertical="center"/>
    </xf>
    <xf numFmtId="179" fontId="6" fillId="0" borderId="0" xfId="2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77" fontId="11" fillId="0" borderId="9" xfId="2" quotePrefix="1" applyNumberFormat="1" applyFont="1" applyBorder="1" applyAlignment="1">
      <alignment horizontal="center" vertical="center"/>
    </xf>
    <xf numFmtId="177" fontId="11" fillId="0" borderId="1" xfId="2" quotePrefix="1" applyNumberFormat="1" applyFont="1" applyFill="1" applyBorder="1" applyAlignment="1">
      <alignment horizontal="center" vertical="center"/>
    </xf>
    <xf numFmtId="178" fontId="11" fillId="0" borderId="1" xfId="5" applyNumberFormat="1" applyFont="1" applyFill="1" applyBorder="1" applyAlignment="1">
      <alignment horizontal="center" vertical="center"/>
    </xf>
    <xf numFmtId="178" fontId="11" fillId="0" borderId="1" xfId="5" applyNumberFormat="1" applyFont="1" applyBorder="1" applyAlignment="1">
      <alignment horizontal="center" vertical="center"/>
    </xf>
    <xf numFmtId="179" fontId="11" fillId="0" borderId="1" xfId="2" quotePrefix="1" applyNumberFormat="1" applyFont="1" applyBorder="1" applyAlignment="1">
      <alignment horizontal="center" vertical="center"/>
    </xf>
    <xf numFmtId="179" fontId="11" fillId="0" borderId="1" xfId="2" applyNumberFormat="1" applyFont="1" applyBorder="1" applyAlignment="1">
      <alignment horizontal="center" vertical="center"/>
    </xf>
    <xf numFmtId="0" fontId="11" fillId="0" borderId="0" xfId="0" applyFont="1" applyBorder="1" applyAlignment="1"/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 shrinkToFit="1"/>
    </xf>
    <xf numFmtId="3" fontId="7" fillId="0" borderId="0" xfId="0" applyNumberFormat="1" applyFont="1" applyBorder="1" applyAlignment="1">
      <alignment horizontal="right" shrinkToFit="1"/>
    </xf>
    <xf numFmtId="3" fontId="7" fillId="0" borderId="0" xfId="0" applyNumberFormat="1" applyFont="1" applyAlignment="1">
      <alignment horizontal="right" shrinkToFit="1"/>
    </xf>
    <xf numFmtId="41" fontId="7" fillId="0" borderId="0" xfId="4" applyFont="1" applyBorder="1"/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/>
    <xf numFmtId="3" fontId="7" fillId="0" borderId="0" xfId="0" applyNumberFormat="1" applyFont="1" applyBorder="1" applyAlignment="1"/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3" fontId="6" fillId="0" borderId="0" xfId="0" applyNumberFormat="1" applyFont="1" applyBorder="1"/>
    <xf numFmtId="0" fontId="47" fillId="0" borderId="36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39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 wrapText="1"/>
    </xf>
    <xf numFmtId="176" fontId="47" fillId="0" borderId="0" xfId="1" applyFont="1" applyBorder="1" applyAlignment="1">
      <alignment horizontal="center"/>
    </xf>
    <xf numFmtId="176" fontId="47" fillId="0" borderId="5" xfId="1" applyFont="1" applyBorder="1" applyAlignment="1">
      <alignment horizontal="center" vertical="center"/>
    </xf>
    <xf numFmtId="176" fontId="47" fillId="0" borderId="0" xfId="1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47" fillId="0" borderId="47" xfId="1" applyFont="1" applyBorder="1" applyAlignment="1">
      <alignment horizontal="center" vertical="center"/>
    </xf>
    <xf numFmtId="176" fontId="47" fillId="0" borderId="41" xfId="1" applyFont="1" applyBorder="1" applyAlignment="1">
      <alignment horizontal="center" vertical="center"/>
    </xf>
    <xf numFmtId="176" fontId="47" fillId="0" borderId="48" xfId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47" fillId="0" borderId="51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4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 shrinkToFit="1"/>
    </xf>
    <xf numFmtId="0" fontId="47" fillId="0" borderId="41" xfId="0" applyFont="1" applyBorder="1" applyAlignment="1">
      <alignment horizontal="center"/>
    </xf>
    <xf numFmtId="0" fontId="47" fillId="0" borderId="0" xfId="0" applyFont="1" applyBorder="1"/>
    <xf numFmtId="0" fontId="47" fillId="0" borderId="48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45" xfId="0" applyFont="1" applyBorder="1" applyAlignment="1">
      <alignment horizontal="center" vertical="center" shrinkToFit="1"/>
    </xf>
    <xf numFmtId="0" fontId="47" fillId="0" borderId="41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47" fillId="0" borderId="41" xfId="0" applyFont="1" applyBorder="1"/>
    <xf numFmtId="0" fontId="6" fillId="0" borderId="41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47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47" fillId="0" borderId="52" xfId="0" applyFont="1" applyBorder="1" applyAlignment="1">
      <alignment horizontal="center" vertical="center" wrapText="1"/>
    </xf>
    <xf numFmtId="0" fontId="47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47" fillId="0" borderId="53" xfId="0" applyFont="1" applyBorder="1" applyAlignment="1">
      <alignment horizontal="center" vertical="center" shrinkToFit="1"/>
    </xf>
    <xf numFmtId="0" fontId="6" fillId="0" borderId="3" xfId="4" quotePrefix="1" applyNumberFormat="1" applyFont="1" applyFill="1" applyBorder="1" applyAlignment="1">
      <alignment horizontal="center" vertical="center"/>
    </xf>
    <xf numFmtId="178" fontId="47" fillId="0" borderId="0" xfId="4" quotePrefix="1" applyNumberFormat="1" applyFont="1" applyFill="1" applyBorder="1" applyAlignment="1">
      <alignment horizontal="center" vertical="center"/>
    </xf>
    <xf numFmtId="178" fontId="6" fillId="0" borderId="0" xfId="4" applyNumberFormat="1" applyFont="1" applyFill="1" applyBorder="1" applyAlignment="1" applyProtection="1">
      <alignment horizontal="center" vertical="center"/>
      <protection locked="0"/>
    </xf>
    <xf numFmtId="178" fontId="47" fillId="0" borderId="0" xfId="4" applyNumberFormat="1" applyFont="1" applyFill="1" applyBorder="1" applyAlignment="1">
      <alignment horizontal="center" vertical="center"/>
    </xf>
    <xf numFmtId="178" fontId="6" fillId="0" borderId="0" xfId="4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4" applyNumberFormat="1" applyFont="1" applyFill="1" applyBorder="1" applyAlignment="1">
      <alignment horizontal="center" vertical="center" shrinkToFit="1"/>
    </xf>
    <xf numFmtId="178" fontId="6" fillId="0" borderId="0" xfId="4" quotePrefix="1" applyNumberFormat="1" applyFont="1" applyFill="1" applyBorder="1" applyAlignment="1">
      <alignment horizontal="center" vertical="center" shrinkToFit="1"/>
    </xf>
    <xf numFmtId="178" fontId="47" fillId="0" borderId="0" xfId="4" applyNumberFormat="1" applyFont="1" applyFill="1" applyBorder="1" applyAlignment="1" applyProtection="1">
      <alignment horizontal="center" vertical="center"/>
      <protection locked="0"/>
    </xf>
    <xf numFmtId="178" fontId="47" fillId="0" borderId="0" xfId="5" applyNumberFormat="1" applyFont="1" applyFill="1" applyBorder="1" applyAlignment="1" applyProtection="1">
      <alignment horizontal="center" vertical="center"/>
      <protection locked="0"/>
    </xf>
    <xf numFmtId="178" fontId="6" fillId="0" borderId="0" xfId="4" applyNumberFormat="1" applyFont="1" applyFill="1" applyBorder="1" applyAlignment="1" applyProtection="1">
      <alignment vertical="center" shrinkToFit="1"/>
      <protection locked="0"/>
    </xf>
    <xf numFmtId="178" fontId="48" fillId="0" borderId="0" xfId="5" applyNumberFormat="1" applyFont="1" applyFill="1" applyBorder="1" applyAlignment="1">
      <alignment horizontal="center" vertical="center" shrinkToFit="1"/>
    </xf>
    <xf numFmtId="178" fontId="47" fillId="0" borderId="0" xfId="2" applyNumberFormat="1" applyFont="1" applyFill="1" applyBorder="1" applyAlignment="1">
      <alignment horizontal="center" vertical="center"/>
    </xf>
    <xf numFmtId="178" fontId="6" fillId="0" borderId="0" xfId="2" applyNumberFormat="1" applyFont="1" applyFill="1" applyBorder="1" applyAlignment="1">
      <alignment horizontal="center" vertical="center"/>
    </xf>
    <xf numFmtId="178" fontId="49" fillId="0" borderId="0" xfId="4" applyNumberFormat="1" applyFont="1" applyFill="1" applyBorder="1" applyAlignment="1">
      <alignment horizontal="center" vertical="center" shrinkToFit="1"/>
    </xf>
    <xf numFmtId="0" fontId="50" fillId="0" borderId="3" xfId="5" quotePrefix="1" applyNumberFormat="1" applyFont="1" applyFill="1" applyBorder="1" applyAlignment="1">
      <alignment horizontal="center" vertical="center"/>
    </xf>
    <xf numFmtId="178" fontId="6" fillId="0" borderId="0" xfId="5" applyNumberFormat="1" applyFont="1" applyFill="1" applyBorder="1" applyAlignment="1" applyProtection="1">
      <alignment horizontal="center" vertical="center"/>
      <protection locked="0"/>
    </xf>
    <xf numFmtId="178" fontId="48" fillId="0" borderId="0" xfId="5" applyNumberFormat="1" applyFont="1" applyFill="1" applyBorder="1" applyAlignment="1" applyProtection="1">
      <alignment horizontal="center" vertical="center" shrinkToFit="1"/>
      <protection locked="0"/>
    </xf>
    <xf numFmtId="178" fontId="48" fillId="0" borderId="0" xfId="5" quotePrefix="1" applyNumberFormat="1" applyFont="1" applyFill="1" applyBorder="1" applyAlignment="1">
      <alignment horizontal="center" vertical="center" shrinkToFit="1"/>
    </xf>
    <xf numFmtId="178" fontId="48" fillId="0" borderId="0" xfId="5" applyNumberFormat="1" applyFont="1" applyFill="1" applyBorder="1" applyAlignment="1" applyProtection="1">
      <alignment vertical="center" shrinkToFit="1"/>
      <protection locked="0"/>
    </xf>
    <xf numFmtId="178" fontId="51" fillId="0" borderId="0" xfId="5" applyNumberFormat="1" applyFont="1" applyFill="1" applyBorder="1" applyAlignment="1">
      <alignment horizontal="center" vertical="center" shrinkToFit="1"/>
    </xf>
    <xf numFmtId="178" fontId="49" fillId="0" borderId="0" xfId="4" applyNumberFormat="1" applyFont="1" applyFill="1" applyBorder="1" applyAlignment="1">
      <alignment horizontal="center" vertical="center"/>
    </xf>
    <xf numFmtId="178" fontId="6" fillId="0" borderId="57" xfId="5" quotePrefix="1" applyNumberFormat="1" applyFont="1" applyFill="1" applyBorder="1" applyAlignment="1">
      <alignment horizontal="center" vertical="center" shrinkToFit="1"/>
    </xf>
    <xf numFmtId="178" fontId="6" fillId="0" borderId="0" xfId="5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5" applyNumberFormat="1" applyFont="1" applyFill="1" applyBorder="1" applyAlignment="1">
      <alignment horizontal="center" vertical="center" shrinkToFit="1"/>
    </xf>
    <xf numFmtId="178" fontId="47" fillId="0" borderId="0" xfId="5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2" applyNumberFormat="1" applyFont="1" applyFill="1" applyBorder="1" applyAlignment="1">
      <alignment horizontal="center" vertical="center" shrinkToFit="1"/>
    </xf>
    <xf numFmtId="178" fontId="52" fillId="0" borderId="0" xfId="5" applyNumberFormat="1" applyFont="1" applyFill="1" applyBorder="1" applyAlignment="1">
      <alignment horizontal="center" vertical="center" shrinkToFit="1"/>
    </xf>
    <xf numFmtId="178" fontId="49" fillId="0" borderId="0" xfId="5" applyNumberFormat="1" applyFont="1" applyFill="1" applyBorder="1" applyAlignment="1">
      <alignment horizontal="center" vertical="center"/>
    </xf>
    <xf numFmtId="0" fontId="53" fillId="0" borderId="1" xfId="5" quotePrefix="1" applyNumberFormat="1" applyFont="1" applyFill="1" applyBorder="1" applyAlignment="1">
      <alignment horizontal="center" vertical="center"/>
    </xf>
    <xf numFmtId="178" fontId="11" fillId="0" borderId="9" xfId="5" quotePrefix="1" applyNumberFormat="1" applyFont="1" applyFill="1" applyBorder="1" applyAlignment="1">
      <alignment horizontal="center" vertical="center" shrinkToFit="1"/>
    </xf>
    <xf numFmtId="178" fontId="11" fillId="0" borderId="1" xfId="5" applyNumberFormat="1" applyFont="1" applyFill="1" applyBorder="1" applyAlignment="1" applyProtection="1">
      <alignment horizontal="center" vertical="center" shrinkToFit="1"/>
      <protection locked="0"/>
    </xf>
    <xf numFmtId="178" fontId="11" fillId="0" borderId="1" xfId="5" applyNumberFormat="1" applyFont="1" applyFill="1" applyBorder="1" applyAlignment="1">
      <alignment horizontal="center" vertical="center" shrinkToFit="1"/>
    </xf>
    <xf numFmtId="178" fontId="54" fillId="0" borderId="1" xfId="5" applyNumberFormat="1" applyFont="1" applyFill="1" applyBorder="1" applyAlignment="1" applyProtection="1">
      <alignment horizontal="center" vertical="center" shrinkToFit="1"/>
      <protection locked="0"/>
    </xf>
    <xf numFmtId="178" fontId="54" fillId="0" borderId="1" xfId="5" applyNumberFormat="1" applyFont="1" applyFill="1" applyBorder="1" applyAlignment="1">
      <alignment horizontal="center" vertical="center" shrinkToFit="1"/>
    </xf>
    <xf numFmtId="178" fontId="54" fillId="0" borderId="1" xfId="5" quotePrefix="1" applyNumberFormat="1" applyFont="1" applyFill="1" applyBorder="1" applyAlignment="1">
      <alignment horizontal="center" vertical="center" shrinkToFit="1"/>
    </xf>
    <xf numFmtId="178" fontId="55" fillId="0" borderId="1" xfId="5" applyNumberFormat="1" applyFont="1" applyFill="1" applyBorder="1" applyAlignment="1" applyProtection="1">
      <alignment horizontal="center" vertical="center" shrinkToFit="1"/>
      <protection locked="0"/>
    </xf>
    <xf numFmtId="178" fontId="11" fillId="0" borderId="1" xfId="2" applyNumberFormat="1" applyFont="1" applyFill="1" applyBorder="1" applyAlignment="1">
      <alignment horizontal="center" vertical="center" shrinkToFit="1"/>
    </xf>
    <xf numFmtId="178" fontId="56" fillId="0" borderId="0" xfId="5" applyNumberFormat="1" applyFont="1" applyFill="1" applyBorder="1" applyAlignment="1">
      <alignment horizontal="center" vertical="center"/>
    </xf>
    <xf numFmtId="178" fontId="56" fillId="0" borderId="0" xfId="4" applyNumberFormat="1" applyFont="1" applyFill="1" applyBorder="1" applyAlignment="1">
      <alignment horizontal="center" vertical="center"/>
    </xf>
    <xf numFmtId="176" fontId="6" fillId="0" borderId="0" xfId="1" applyFont="1" applyBorder="1" applyAlignment="1">
      <alignment horizontal="left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quotePrefix="1" applyNumberFormat="1" applyFont="1" applyFill="1" applyBorder="1" applyAlignment="1">
      <alignment horizontal="center" vertical="center"/>
    </xf>
    <xf numFmtId="178" fontId="6" fillId="0" borderId="0" xfId="2" quotePrefix="1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6" fillId="0" borderId="23" xfId="2" quotePrefix="1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178" fontId="58" fillId="0" borderId="1" xfId="2" quotePrefix="1" applyNumberFormat="1" applyFont="1" applyFill="1" applyBorder="1" applyAlignment="1">
      <alignment horizontal="center" vertical="center"/>
    </xf>
    <xf numFmtId="178" fontId="11" fillId="0" borderId="1" xfId="2" quotePrefix="1" applyNumberFormat="1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3" fontId="6" fillId="0" borderId="1" xfId="0" applyNumberFormat="1" applyFont="1" applyFill="1" applyBorder="1"/>
    <xf numFmtId="0" fontId="6" fillId="0" borderId="10" xfId="0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177" fontId="47" fillId="0" borderId="0" xfId="0" applyNumberFormat="1" applyFont="1" applyFill="1" applyBorder="1" applyAlignment="1">
      <alignment horizontal="center" vertical="center"/>
    </xf>
    <xf numFmtId="191" fontId="6" fillId="0" borderId="0" xfId="103" applyNumberFormat="1" applyFont="1" applyFill="1" applyBorder="1" applyAlignment="1">
      <alignment horizontal="center" vertical="center"/>
    </xf>
    <xf numFmtId="177" fontId="47" fillId="0" borderId="0" xfId="143" applyNumberFormat="1" applyFont="1" applyFill="1" applyBorder="1" applyAlignment="1">
      <alignment horizontal="center" vertical="center"/>
    </xf>
    <xf numFmtId="191" fontId="6" fillId="0" borderId="0" xfId="104" applyNumberFormat="1" applyFont="1" applyFill="1" applyBorder="1" applyAlignment="1">
      <alignment horizontal="center" vertical="center"/>
    </xf>
    <xf numFmtId="2" fontId="32" fillId="0" borderId="0" xfId="102" applyNumberFormat="1" applyFont="1" applyAlignment="1">
      <alignment horizontal="center" vertical="center"/>
    </xf>
    <xf numFmtId="192" fontId="32" fillId="0" borderId="0" xfId="102" applyNumberFormat="1" applyFont="1" applyAlignment="1">
      <alignment horizontal="center" vertical="center"/>
    </xf>
    <xf numFmtId="0" fontId="11" fillId="0" borderId="0" xfId="0" applyFont="1" applyFill="1" applyBorder="1"/>
    <xf numFmtId="0" fontId="11" fillId="0" borderId="3" xfId="0" quotePrefix="1" applyFont="1" applyFill="1" applyBorder="1" applyAlignment="1">
      <alignment horizontal="center" vertical="center"/>
    </xf>
    <xf numFmtId="177" fontId="58" fillId="0" borderId="0" xfId="143" applyNumberFormat="1" applyFont="1" applyFill="1" applyBorder="1" applyAlignment="1">
      <alignment horizontal="center" vertical="center"/>
    </xf>
    <xf numFmtId="177" fontId="56" fillId="0" borderId="0" xfId="143" applyNumberFormat="1" applyFont="1" applyFill="1" applyBorder="1" applyAlignment="1">
      <alignment horizontal="center" vertical="center"/>
    </xf>
    <xf numFmtId="177" fontId="55" fillId="0" borderId="0" xfId="143" applyNumberFormat="1" applyFont="1" applyFill="1" applyBorder="1" applyAlignment="1">
      <alignment horizontal="center" vertical="center"/>
    </xf>
    <xf numFmtId="192" fontId="59" fillId="0" borderId="0" xfId="102" applyNumberFormat="1" applyFont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 indent="1"/>
    </xf>
    <xf numFmtId="177" fontId="60" fillId="0" borderId="0" xfId="143" applyNumberFormat="1" applyFont="1" applyFill="1" applyBorder="1" applyAlignment="1">
      <alignment horizontal="center" vertical="center"/>
    </xf>
    <xf numFmtId="193" fontId="60" fillId="0" borderId="0" xfId="143" applyNumberFormat="1" applyFont="1" applyFill="1" applyBorder="1" applyAlignment="1">
      <alignment horizontal="center" vertical="center"/>
    </xf>
    <xf numFmtId="177" fontId="49" fillId="0" borderId="0" xfId="143" applyNumberFormat="1" applyFont="1" applyFill="1" applyBorder="1" applyAlignment="1">
      <alignment horizontal="center" vertical="center"/>
    </xf>
    <xf numFmtId="193" fontId="47" fillId="0" borderId="0" xfId="143" applyNumberFormat="1" applyFont="1" applyFill="1" applyBorder="1" applyAlignment="1">
      <alignment horizontal="center" vertical="center"/>
    </xf>
    <xf numFmtId="9" fontId="61" fillId="0" borderId="0" xfId="0" applyNumberFormat="1" applyFont="1" applyFill="1" applyBorder="1" applyAlignment="1"/>
    <xf numFmtId="0" fontId="61" fillId="0" borderId="0" xfId="0" applyNumberFormat="1" applyFont="1" applyFill="1" applyBorder="1" applyAlignment="1"/>
    <xf numFmtId="0" fontId="55" fillId="0" borderId="3" xfId="0" applyFont="1" applyFill="1" applyBorder="1" applyAlignment="1">
      <alignment horizontal="left" vertical="center" wrapText="1" indent="1"/>
    </xf>
    <xf numFmtId="177" fontId="60" fillId="0" borderId="58" xfId="143" applyNumberFormat="1" applyFont="1" applyFill="1" applyBorder="1" applyAlignment="1">
      <alignment horizontal="center" vertical="center"/>
    </xf>
    <xf numFmtId="177" fontId="49" fillId="0" borderId="59" xfId="143" applyNumberFormat="1" applyFont="1" applyFill="1" applyBorder="1" applyAlignment="1">
      <alignment horizontal="center" vertical="center"/>
    </xf>
    <xf numFmtId="177" fontId="60" fillId="0" borderId="59" xfId="143" applyNumberFormat="1" applyFont="1" applyFill="1" applyBorder="1" applyAlignment="1">
      <alignment horizontal="center" vertical="center"/>
    </xf>
    <xf numFmtId="0" fontId="62" fillId="0" borderId="0" xfId="0" applyNumberFormat="1" applyFont="1" applyFill="1" applyBorder="1" applyAlignment="1"/>
    <xf numFmtId="0" fontId="47" fillId="0" borderId="3" xfId="0" applyFont="1" applyFill="1" applyBorder="1" applyAlignment="1">
      <alignment horizontal="left" vertical="center" wrapText="1" indent="2"/>
    </xf>
    <xf numFmtId="179" fontId="60" fillId="0" borderId="0" xfId="2" quotePrefix="1" applyNumberFormat="1" applyFont="1" applyBorder="1" applyAlignment="1">
      <alignment horizontal="center" vertical="center"/>
    </xf>
    <xf numFmtId="177" fontId="60" fillId="26" borderId="58" xfId="143" applyNumberFormat="1" applyFont="1" applyFill="1" applyBorder="1" applyAlignment="1">
      <alignment horizontal="center" vertical="center"/>
    </xf>
    <xf numFmtId="177" fontId="49" fillId="26" borderId="59" xfId="143" applyNumberFormat="1" applyFont="1" applyFill="1" applyBorder="1" applyAlignment="1">
      <alignment horizontal="center" vertical="center"/>
    </xf>
    <xf numFmtId="177" fontId="60" fillId="26" borderId="59" xfId="143" applyNumberFormat="1" applyFont="1" applyFill="1" applyBorder="1" applyAlignment="1">
      <alignment horizontal="center" vertical="center"/>
    </xf>
    <xf numFmtId="179" fontId="60" fillId="0" borderId="23" xfId="2" quotePrefix="1" applyNumberFormat="1" applyFont="1" applyBorder="1" applyAlignment="1">
      <alignment horizontal="center" vertical="center"/>
    </xf>
    <xf numFmtId="179" fontId="60" fillId="0" borderId="60" xfId="2" quotePrefix="1" applyNumberFormat="1" applyFont="1" applyBorder="1" applyAlignment="1">
      <alignment horizontal="center" vertical="center"/>
    </xf>
    <xf numFmtId="0" fontId="55" fillId="0" borderId="25" xfId="143" applyFont="1" applyFill="1" applyBorder="1" applyAlignment="1">
      <alignment horizontal="left" vertical="center" wrapText="1" indent="1"/>
    </xf>
    <xf numFmtId="177" fontId="60" fillId="0" borderId="1" xfId="143" applyNumberFormat="1" applyFont="1" applyFill="1" applyBorder="1" applyAlignment="1">
      <alignment horizontal="center" vertical="center"/>
    </xf>
    <xf numFmtId="193" fontId="60" fillId="0" borderId="1" xfId="143" applyNumberFormat="1" applyFont="1" applyFill="1" applyBorder="1" applyAlignment="1">
      <alignment horizontal="center" vertical="center"/>
    </xf>
    <xf numFmtId="193" fontId="47" fillId="0" borderId="1" xfId="143" applyNumberFormat="1" applyFont="1" applyFill="1" applyBorder="1" applyAlignment="1">
      <alignment horizontal="center" vertical="center"/>
    </xf>
    <xf numFmtId="2" fontId="32" fillId="0" borderId="1" xfId="102" applyNumberFormat="1" applyBorder="1" applyAlignment="1">
      <alignment horizontal="center" vertical="center"/>
    </xf>
    <xf numFmtId="0" fontId="61" fillId="0" borderId="0" xfId="0" applyFont="1" applyFill="1" applyBorder="1"/>
    <xf numFmtId="3" fontId="60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3" fontId="60" fillId="0" borderId="0" xfId="0" applyNumberFormat="1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61" fillId="0" borderId="0" xfId="0" applyFont="1" applyFill="1" applyAlignment="1">
      <alignment vertical="center"/>
    </xf>
    <xf numFmtId="0" fontId="63" fillId="0" borderId="0" xfId="0" applyFont="1" applyFill="1" applyBorder="1"/>
    <xf numFmtId="3" fontId="7" fillId="0" borderId="0" xfId="0" applyNumberFormat="1" applyFont="1" applyFill="1"/>
    <xf numFmtId="0" fontId="60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148" applyFont="1" applyBorder="1" applyAlignment="1">
      <alignment horizontal="center" vertical="center"/>
    </xf>
    <xf numFmtId="0" fontId="3" fillId="0" borderId="0" xfId="148" applyFont="1" applyBorder="1">
      <alignment vertical="center"/>
    </xf>
    <xf numFmtId="0" fontId="6" fillId="0" borderId="1" xfId="148" applyFont="1" applyBorder="1">
      <alignment vertical="center"/>
    </xf>
    <xf numFmtId="3" fontId="6" fillId="0" borderId="1" xfId="148" applyNumberFormat="1" applyFont="1" applyBorder="1">
      <alignment vertical="center"/>
    </xf>
    <xf numFmtId="0" fontId="7" fillId="0" borderId="0" xfId="148" applyFont="1" applyBorder="1" applyAlignment="1">
      <alignment horizontal="left"/>
    </xf>
    <xf numFmtId="0" fontId="7" fillId="0" borderId="1" xfId="148" applyFont="1" applyBorder="1">
      <alignment vertical="center"/>
    </xf>
    <xf numFmtId="0" fontId="6" fillId="0" borderId="1" xfId="148" applyFont="1" applyBorder="1" applyAlignment="1">
      <alignment horizontal="right"/>
    </xf>
    <xf numFmtId="0" fontId="6" fillId="0" borderId="0" xfId="148" applyFont="1" applyBorder="1">
      <alignment vertical="center"/>
    </xf>
    <xf numFmtId="0" fontId="6" fillId="0" borderId="3" xfId="148" applyFont="1" applyBorder="1" applyAlignment="1">
      <alignment horizontal="center" vertical="center"/>
    </xf>
    <xf numFmtId="0" fontId="6" fillId="0" borderId="5" xfId="148" applyFont="1" applyBorder="1" applyAlignment="1">
      <alignment horizontal="center" vertical="center"/>
    </xf>
    <xf numFmtId="0" fontId="6" fillId="0" borderId="5" xfId="148" applyFont="1" applyBorder="1" applyAlignment="1">
      <alignment horizontal="center" vertical="center" wrapText="1"/>
    </xf>
    <xf numFmtId="0" fontId="6" fillId="0" borderId="10" xfId="148" applyNumberFormat="1" applyFont="1" applyBorder="1" applyAlignment="1">
      <alignment horizontal="center" vertical="center"/>
    </xf>
    <xf numFmtId="0" fontId="6" fillId="0" borderId="10" xfId="148" applyFont="1" applyBorder="1" applyAlignment="1">
      <alignment horizontal="center" vertical="center"/>
    </xf>
    <xf numFmtId="0" fontId="6" fillId="0" borderId="0" xfId="148" applyFont="1" applyBorder="1" applyAlignment="1">
      <alignment horizontal="center" vertical="center"/>
    </xf>
    <xf numFmtId="0" fontId="47" fillId="0" borderId="36" xfId="148" applyFont="1" applyBorder="1" applyAlignment="1">
      <alignment horizontal="center" vertical="center" shrinkToFit="1"/>
    </xf>
    <xf numFmtId="0" fontId="6" fillId="0" borderId="39" xfId="148" applyFont="1" applyBorder="1" applyAlignment="1">
      <alignment horizontal="center" vertical="center" shrinkToFit="1"/>
    </xf>
    <xf numFmtId="0" fontId="47" fillId="0" borderId="39" xfId="148" applyFont="1" applyBorder="1" applyAlignment="1">
      <alignment horizontal="center" vertical="center" shrinkToFit="1"/>
    </xf>
    <xf numFmtId="0" fontId="47" fillId="0" borderId="38" xfId="148" applyFont="1" applyBorder="1" applyAlignment="1">
      <alignment horizontal="center" vertical="center" shrinkToFit="1"/>
    </xf>
    <xf numFmtId="3" fontId="6" fillId="0" borderId="5" xfId="148" applyNumberFormat="1" applyFont="1" applyBorder="1" applyAlignment="1">
      <alignment horizontal="center" vertical="center"/>
    </xf>
    <xf numFmtId="3" fontId="6" fillId="0" borderId="23" xfId="148" applyNumberFormat="1" applyFont="1" applyBorder="1" applyAlignment="1">
      <alignment horizontal="center" vertical="center"/>
    </xf>
    <xf numFmtId="3" fontId="6" fillId="0" borderId="3" xfId="148" applyNumberFormat="1" applyFont="1" applyBorder="1" applyAlignment="1">
      <alignment horizontal="center" vertical="center"/>
    </xf>
    <xf numFmtId="0" fontId="6" fillId="0" borderId="8" xfId="148" applyFont="1" applyBorder="1" applyAlignment="1">
      <alignment horizontal="center" vertical="center"/>
    </xf>
    <xf numFmtId="3" fontId="6" fillId="0" borderId="7" xfId="148" applyNumberFormat="1" applyFont="1" applyBorder="1" applyAlignment="1">
      <alignment horizontal="center" vertical="center"/>
    </xf>
    <xf numFmtId="3" fontId="6" fillId="0" borderId="22" xfId="148" applyNumberFormat="1" applyFont="1" applyBorder="1" applyAlignment="1">
      <alignment horizontal="center" vertical="center"/>
    </xf>
    <xf numFmtId="3" fontId="6" fillId="0" borderId="0" xfId="148" applyNumberFormat="1" applyFont="1" applyBorder="1" applyAlignment="1">
      <alignment horizontal="center" vertical="center"/>
    </xf>
    <xf numFmtId="3" fontId="6" fillId="0" borderId="8" xfId="148" applyNumberFormat="1" applyFont="1" applyBorder="1" applyAlignment="1">
      <alignment horizontal="center" vertical="center"/>
    </xf>
    <xf numFmtId="0" fontId="6" fillId="0" borderId="6" xfId="148" applyFont="1" applyBorder="1" applyAlignment="1">
      <alignment horizontal="center" vertical="center"/>
    </xf>
    <xf numFmtId="178" fontId="6" fillId="0" borderId="0" xfId="4" quotePrefix="1" applyNumberFormat="1" applyFont="1" applyFill="1" applyBorder="1" applyAlignment="1">
      <alignment horizontal="center" vertical="center"/>
    </xf>
    <xf numFmtId="178" fontId="6" fillId="0" borderId="0" xfId="4" applyNumberFormat="1" applyFont="1" applyFill="1" applyBorder="1" applyAlignment="1" applyProtection="1">
      <alignment vertical="center"/>
      <protection locked="0"/>
    </xf>
    <xf numFmtId="178" fontId="47" fillId="0" borderId="0" xfId="4" applyNumberFormat="1" applyFont="1" applyFill="1" applyBorder="1" applyAlignment="1">
      <alignment vertical="center"/>
    </xf>
    <xf numFmtId="178" fontId="48" fillId="0" borderId="0" xfId="5" quotePrefix="1" applyNumberFormat="1" applyFont="1" applyFill="1" applyBorder="1" applyAlignment="1">
      <alignment horizontal="center" vertical="center"/>
    </xf>
    <xf numFmtId="178" fontId="48" fillId="0" borderId="0" xfId="5" applyNumberFormat="1" applyFont="1" applyFill="1" applyBorder="1" applyAlignment="1" applyProtection="1">
      <alignment vertical="center"/>
      <protection locked="0"/>
    </xf>
    <xf numFmtId="178" fontId="48" fillId="0" borderId="0" xfId="5" applyNumberFormat="1" applyFont="1" applyFill="1" applyBorder="1" applyAlignment="1" applyProtection="1">
      <alignment horizontal="center" vertical="center"/>
      <protection locked="0"/>
    </xf>
    <xf numFmtId="0" fontId="11" fillId="0" borderId="1" xfId="4" quotePrefix="1" applyNumberFormat="1" applyFont="1" applyFill="1" applyBorder="1" applyAlignment="1">
      <alignment horizontal="center" vertical="center"/>
    </xf>
    <xf numFmtId="178" fontId="54" fillId="0" borderId="9" xfId="5" quotePrefix="1" applyNumberFormat="1" applyFont="1" applyFill="1" applyBorder="1" applyAlignment="1">
      <alignment horizontal="center" vertical="center"/>
    </xf>
    <xf numFmtId="178" fontId="54" fillId="0" borderId="1" xfId="5" quotePrefix="1" applyNumberFormat="1" applyFont="1" applyFill="1" applyBorder="1" applyAlignment="1">
      <alignment horizontal="center" vertical="center"/>
    </xf>
    <xf numFmtId="178" fontId="54" fillId="0" borderId="1" xfId="5" applyNumberFormat="1" applyFont="1" applyFill="1" applyBorder="1" applyAlignment="1" applyProtection="1">
      <alignment vertical="center"/>
      <protection locked="0"/>
    </xf>
    <xf numFmtId="178" fontId="54" fillId="0" borderId="1" xfId="5" applyNumberFormat="1" applyFont="1" applyFill="1" applyBorder="1" applyAlignment="1" applyProtection="1">
      <alignment horizontal="center" vertical="center"/>
      <protection locked="0"/>
    </xf>
    <xf numFmtId="178" fontId="6" fillId="0" borderId="1" xfId="5" applyNumberFormat="1" applyFont="1" applyFill="1" applyBorder="1" applyAlignment="1">
      <alignment horizontal="center" vertical="center"/>
    </xf>
    <xf numFmtId="178" fontId="55" fillId="0" borderId="0" xfId="4" applyNumberFormat="1" applyFont="1" applyFill="1" applyBorder="1" applyAlignment="1">
      <alignment vertical="center"/>
    </xf>
    <xf numFmtId="176" fontId="6" fillId="0" borderId="0" xfId="1" applyFont="1" applyBorder="1" applyAlignment="1"/>
    <xf numFmtId="3" fontId="7" fillId="0" borderId="0" xfId="148" applyNumberFormat="1" applyFont="1" applyAlignment="1">
      <alignment vertical="center"/>
    </xf>
    <xf numFmtId="0" fontId="7" fillId="0" borderId="0" xfId="148" applyFont="1" applyBorder="1" applyAlignment="1">
      <alignment horizontal="left" vertical="center"/>
    </xf>
    <xf numFmtId="0" fontId="7" fillId="0" borderId="0" xfId="148" applyFont="1" applyAlignment="1">
      <alignment vertical="center"/>
    </xf>
    <xf numFmtId="0" fontId="7" fillId="0" borderId="0" xfId="148" applyFont="1" applyBorder="1">
      <alignment vertical="center"/>
    </xf>
    <xf numFmtId="0" fontId="6" fillId="0" borderId="0" xfId="148" applyFont="1" applyAlignment="1">
      <alignment vertical="center"/>
    </xf>
    <xf numFmtId="0" fontId="7" fillId="0" borderId="0" xfId="148" applyFont="1">
      <alignment vertical="center"/>
    </xf>
    <xf numFmtId="3" fontId="7" fillId="0" borderId="0" xfId="148" applyNumberFormat="1" applyFont="1">
      <alignment vertical="center"/>
    </xf>
    <xf numFmtId="0" fontId="47" fillId="0" borderId="3" xfId="1" quotePrefix="1" applyNumberFormat="1" applyFont="1" applyFill="1" applyBorder="1" applyAlignment="1">
      <alignment horizontal="center" vertical="center"/>
    </xf>
    <xf numFmtId="178" fontId="6" fillId="0" borderId="0" xfId="4" applyNumberFormat="1" applyFont="1" applyFill="1" applyBorder="1" applyAlignment="1" applyProtection="1">
      <alignment horizontal="center" vertical="center" shrinkToFit="1"/>
    </xf>
    <xf numFmtId="0" fontId="47" fillId="0" borderId="0" xfId="148" applyFont="1" applyFill="1" applyBorder="1" applyAlignment="1">
      <alignment vertical="center"/>
    </xf>
    <xf numFmtId="178" fontId="47" fillId="0" borderId="23" xfId="4" quotePrefix="1" applyNumberFormat="1" applyFont="1" applyFill="1" applyBorder="1" applyAlignment="1">
      <alignment horizontal="center" vertical="center"/>
    </xf>
    <xf numFmtId="178" fontId="47" fillId="0" borderId="23" xfId="5" quotePrefix="1" applyNumberFormat="1" applyFont="1" applyFill="1" applyBorder="1" applyAlignment="1">
      <alignment horizontal="center" vertical="center"/>
    </xf>
    <xf numFmtId="0" fontId="55" fillId="0" borderId="0" xfId="148" applyFont="1" applyFill="1" applyBorder="1" applyAlignment="1">
      <alignment vertical="center"/>
    </xf>
    <xf numFmtId="0" fontId="55" fillId="0" borderId="1" xfId="1" quotePrefix="1" applyNumberFormat="1" applyFont="1" applyFill="1" applyBorder="1" applyAlignment="1">
      <alignment horizontal="center" vertical="center"/>
    </xf>
    <xf numFmtId="178" fontId="55" fillId="0" borderId="9" xfId="5" quotePrefix="1" applyNumberFormat="1" applyFont="1" applyFill="1" applyBorder="1" applyAlignment="1">
      <alignment horizontal="center" vertical="center"/>
    </xf>
    <xf numFmtId="178" fontId="47" fillId="0" borderId="1" xfId="4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Continuous" vertical="center"/>
    </xf>
    <xf numFmtId="3" fontId="6" fillId="0" borderId="0" xfId="0" applyNumberFormat="1" applyFont="1" applyFill="1" applyBorder="1"/>
    <xf numFmtId="3" fontId="6" fillId="0" borderId="23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177" fontId="11" fillId="0" borderId="0" xfId="0" applyNumberFormat="1" applyFont="1" applyFill="1" applyAlignment="1">
      <alignment horizontal="center" vertical="center"/>
    </xf>
    <xf numFmtId="177" fontId="58" fillId="0" borderId="0" xfId="0" applyNumberFormat="1" applyFont="1" applyFill="1" applyAlignment="1">
      <alignment horizontal="center" vertical="center"/>
    </xf>
    <xf numFmtId="177" fontId="56" fillId="0" borderId="0" xfId="0" applyNumberFormat="1" applyFont="1" applyFill="1" applyAlignment="1">
      <alignment vertical="center"/>
    </xf>
    <xf numFmtId="0" fontId="6" fillId="0" borderId="3" xfId="0" applyFont="1" applyFill="1" applyBorder="1" applyAlignment="1">
      <alignment horizontal="center" vertical="distributed" shrinkToFit="1"/>
    </xf>
    <xf numFmtId="177" fontId="49" fillId="0" borderId="0" xfId="0" applyNumberFormat="1" applyFont="1" applyFill="1" applyAlignment="1">
      <alignment horizontal="center" vertical="center"/>
    </xf>
    <xf numFmtId="177" fontId="60" fillId="0" borderId="0" xfId="0" applyNumberFormat="1" applyFont="1" applyFill="1" applyAlignment="1">
      <alignment horizontal="center" vertical="center"/>
    </xf>
    <xf numFmtId="178" fontId="60" fillId="0" borderId="0" xfId="4" applyNumberFormat="1" applyFont="1" applyFill="1" applyAlignment="1">
      <alignment horizontal="center" vertical="center"/>
    </xf>
    <xf numFmtId="177" fontId="6" fillId="0" borderId="23" xfId="0" applyNumberFormat="1" applyFont="1" applyFill="1" applyBorder="1" applyAlignment="1">
      <alignment horizontal="center" vertical="center"/>
    </xf>
    <xf numFmtId="3" fontId="47" fillId="0" borderId="0" xfId="153" quotePrefix="1" applyNumberFormat="1" applyFont="1" applyFill="1" applyBorder="1" applyAlignment="1">
      <alignment horizontal="center" vertical="center"/>
    </xf>
    <xf numFmtId="177" fontId="49" fillId="0" borderId="0" xfId="0" applyNumberFormat="1" applyFont="1" applyFill="1" applyBorder="1" applyAlignment="1">
      <alignment horizontal="center" vertical="center"/>
    </xf>
    <xf numFmtId="177" fontId="60" fillId="0" borderId="0" xfId="0" applyNumberFormat="1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distributed" shrinkToFit="1"/>
    </xf>
    <xf numFmtId="179" fontId="47" fillId="0" borderId="0" xfId="2" quotePrefix="1" applyNumberFormat="1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distributed" shrinkToFit="1"/>
    </xf>
    <xf numFmtId="179" fontId="47" fillId="0" borderId="1" xfId="2" quotePrefix="1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0" fontId="12" fillId="0" borderId="0" xfId="0" applyFont="1" applyBorder="1" applyAlignment="1">
      <alignment horizontal="left"/>
    </xf>
    <xf numFmtId="3" fontId="1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/>
    </xf>
    <xf numFmtId="3" fontId="7" fillId="0" borderId="1" xfId="0" applyNumberFormat="1" applyFont="1" applyBorder="1"/>
    <xf numFmtId="3" fontId="7" fillId="0" borderId="0" xfId="0" applyNumberFormat="1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78" fontId="6" fillId="0" borderId="0" xfId="2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147" applyNumberFormat="1" applyFont="1" applyFill="1" applyBorder="1" applyAlignment="1" applyProtection="1">
      <alignment horizontal="center" vertical="center" shrinkToFit="1"/>
      <protection locked="0"/>
    </xf>
    <xf numFmtId="178" fontId="7" fillId="0" borderId="0" xfId="0" applyNumberFormat="1" applyFont="1" applyBorder="1" applyAlignment="1">
      <alignment horizontal="center" vertical="center"/>
    </xf>
    <xf numFmtId="178" fontId="6" fillId="0" borderId="0" xfId="147" applyNumberFormat="1" applyFont="1" applyFill="1" applyBorder="1" applyAlignment="1" applyProtection="1">
      <alignment horizontal="center" vertical="center"/>
      <protection locked="0"/>
    </xf>
    <xf numFmtId="178" fontId="6" fillId="0" borderId="23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Border="1" applyAlignment="1">
      <alignment horizontal="center" vertical="center"/>
    </xf>
    <xf numFmtId="179" fontId="6" fillId="0" borderId="23" xfId="2" quotePrefix="1" applyNumberFormat="1" applyFont="1" applyBorder="1" applyAlignment="1">
      <alignment horizontal="center" vertical="center"/>
    </xf>
    <xf numFmtId="0" fontId="11" fillId="0" borderId="25" xfId="0" applyNumberFormat="1" applyFont="1" applyBorder="1" applyAlignment="1">
      <alignment horizontal="center" vertical="center"/>
    </xf>
    <xf numFmtId="178" fontId="11" fillId="0" borderId="1" xfId="2" applyNumberFormat="1" applyFont="1" applyFill="1" applyBorder="1" applyAlignment="1" applyProtection="1">
      <alignment horizontal="center" vertical="center" shrinkToFit="1"/>
      <protection locked="0"/>
    </xf>
    <xf numFmtId="178" fontId="11" fillId="0" borderId="1" xfId="147" applyNumberFormat="1" applyFont="1" applyFill="1" applyBorder="1" applyAlignment="1" applyProtection="1">
      <alignment horizontal="center" vertical="center" shrinkToFit="1"/>
      <protection locked="0"/>
    </xf>
    <xf numFmtId="178" fontId="11" fillId="0" borderId="1" xfId="147" applyNumberFormat="1" applyFont="1" applyFill="1" applyBorder="1" applyAlignment="1" applyProtection="1">
      <alignment horizontal="center" vertical="center"/>
      <protection locked="0"/>
    </xf>
    <xf numFmtId="179" fontId="6" fillId="0" borderId="1" xfId="2" quotePrefix="1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79" fontId="6" fillId="0" borderId="9" xfId="2" quotePrefix="1" applyNumberFormat="1" applyFont="1" applyBorder="1" applyAlignment="1">
      <alignment horizontal="center" vertical="center"/>
    </xf>
    <xf numFmtId="178" fontId="6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3" fontId="7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Border="1"/>
    <xf numFmtId="178" fontId="11" fillId="0" borderId="0" xfId="5" applyNumberFormat="1" applyFont="1" applyFill="1" applyBorder="1" applyAlignment="1" applyProtection="1">
      <alignment horizontal="center" vertical="center" shrinkToFit="1"/>
      <protection locked="0"/>
    </xf>
    <xf numFmtId="177" fontId="11" fillId="0" borderId="0" xfId="2" quotePrefix="1" applyNumberFormat="1" applyFont="1" applyBorder="1" applyAlignment="1">
      <alignment horizontal="center" vertical="center"/>
    </xf>
    <xf numFmtId="178" fontId="11" fillId="0" borderId="0" xfId="5" applyNumberFormat="1" applyFont="1" applyBorder="1" applyAlignment="1">
      <alignment horizontal="center" vertical="center"/>
    </xf>
    <xf numFmtId="178" fontId="11" fillId="0" borderId="0" xfId="2" quotePrefix="1" applyNumberFormat="1" applyFont="1" applyFill="1" applyBorder="1" applyAlignment="1">
      <alignment horizontal="center" vertical="center"/>
    </xf>
    <xf numFmtId="0" fontId="11" fillId="0" borderId="25" xfId="0" quotePrefix="1" applyNumberFormat="1" applyFont="1" applyFill="1" applyBorder="1" applyAlignment="1">
      <alignment horizontal="center" vertical="center"/>
    </xf>
    <xf numFmtId="178" fontId="54" fillId="0" borderId="0" xfId="5" applyNumberFormat="1" applyFont="1" applyFill="1" applyBorder="1" applyAlignment="1" applyProtection="1">
      <alignment horizontal="center" vertical="center" shrinkToFit="1"/>
      <protection locked="0"/>
    </xf>
    <xf numFmtId="178" fontId="54" fillId="0" borderId="0" xfId="5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7" fillId="0" borderId="37" xfId="0" applyFont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47" fillId="0" borderId="53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42" xfId="0" applyFont="1" applyBorder="1" applyAlignment="1">
      <alignment horizontal="center" vertical="center" wrapText="1"/>
    </xf>
    <xf numFmtId="0" fontId="47" fillId="0" borderId="43" xfId="0" applyFont="1" applyBorder="1" applyAlignment="1">
      <alignment horizontal="center" vertical="center" wrapText="1"/>
    </xf>
    <xf numFmtId="0" fontId="47" fillId="0" borderId="4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176" fontId="47" fillId="0" borderId="42" xfId="1" applyFont="1" applyBorder="1" applyAlignment="1">
      <alignment horizontal="center" vertical="center"/>
    </xf>
    <xf numFmtId="176" fontId="47" fillId="0" borderId="49" xfId="1" applyFont="1" applyBorder="1" applyAlignment="1">
      <alignment horizontal="center" vertical="center"/>
    </xf>
    <xf numFmtId="176" fontId="47" fillId="0" borderId="50" xfId="1" applyFont="1" applyBorder="1" applyAlignment="1">
      <alignment horizontal="center" vertical="center"/>
    </xf>
    <xf numFmtId="176" fontId="47" fillId="0" borderId="15" xfId="1" applyFont="1" applyBorder="1" applyAlignment="1">
      <alignment horizontal="center" vertical="center"/>
    </xf>
    <xf numFmtId="176" fontId="47" fillId="0" borderId="24" xfId="1" applyFont="1" applyBorder="1" applyAlignment="1">
      <alignment horizontal="center" vertical="center"/>
    </xf>
    <xf numFmtId="0" fontId="3" fillId="0" borderId="0" xfId="148" applyFont="1" applyAlignment="1">
      <alignment horizontal="center" vertical="center"/>
    </xf>
    <xf numFmtId="0" fontId="3" fillId="0" borderId="0" xfId="148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distributed" wrapText="1"/>
    </xf>
    <xf numFmtId="3" fontId="3" fillId="0" borderId="0" xfId="0" applyNumberFormat="1" applyFont="1" applyAlignment="1">
      <alignment horizontal="center" vertical="distributed"/>
    </xf>
    <xf numFmtId="3" fontId="6" fillId="0" borderId="10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</cellXfs>
  <cellStyles count="154">
    <cellStyle name="??&amp;O?&amp;H?_x0008_??_x0007__x0001__x0001_" xfId="6"/>
    <cellStyle name="??_?.????" xfId="7"/>
    <cellStyle name="20% - 강조색1 2" xfId="8"/>
    <cellStyle name="20% - 강조색1 3" xfId="9"/>
    <cellStyle name="20% - 강조색2 2" xfId="10"/>
    <cellStyle name="20% - 강조색2 3" xfId="11"/>
    <cellStyle name="20% - 강조색3 2" xfId="12"/>
    <cellStyle name="20% - 강조색3 3" xfId="13"/>
    <cellStyle name="20% - 강조색4 2" xfId="14"/>
    <cellStyle name="20% - 강조색4 3" xfId="15"/>
    <cellStyle name="20% - 강조색5 2" xfId="16"/>
    <cellStyle name="20% - 강조색5 3" xfId="17"/>
    <cellStyle name="20% - 강조색6 2" xfId="18"/>
    <cellStyle name="20% - 강조색6 3" xfId="19"/>
    <cellStyle name="40% - 강조색1 2" xfId="20"/>
    <cellStyle name="40% - 강조색1 3" xfId="21"/>
    <cellStyle name="40% - 강조색2 2" xfId="22"/>
    <cellStyle name="40% - 강조색2 3" xfId="23"/>
    <cellStyle name="40% - 강조색3 2" xfId="24"/>
    <cellStyle name="40% - 강조색3 3" xfId="25"/>
    <cellStyle name="40% - 강조색4 2" xfId="26"/>
    <cellStyle name="40% - 강조색4 3" xfId="27"/>
    <cellStyle name="40% - 강조색5 2" xfId="28"/>
    <cellStyle name="40% - 강조색5 3" xfId="29"/>
    <cellStyle name="40% - 강조색6 2" xfId="30"/>
    <cellStyle name="40% - 강조색6 3" xfId="31"/>
    <cellStyle name="60% - 강조색1 2" xfId="32"/>
    <cellStyle name="60% - 강조색1 3" xfId="33"/>
    <cellStyle name="60% - 강조색2 2" xfId="34"/>
    <cellStyle name="60% - 강조색2 3" xfId="35"/>
    <cellStyle name="60% - 강조색3 2" xfId="36"/>
    <cellStyle name="60% - 강조색3 3" xfId="37"/>
    <cellStyle name="60% - 강조색4 2" xfId="38"/>
    <cellStyle name="60% - 강조색4 3" xfId="39"/>
    <cellStyle name="60% - 강조색5 2" xfId="40"/>
    <cellStyle name="60% - 강조색5 3" xfId="41"/>
    <cellStyle name="60% - 강조색6 2" xfId="42"/>
    <cellStyle name="60% - 강조색6 3" xfId="43"/>
    <cellStyle name="Calc Currency (0)" xfId="44"/>
    <cellStyle name="category" xfId="45"/>
    <cellStyle name="Comma [0]_ARN (2)" xfId="46"/>
    <cellStyle name="comma zerodec" xfId="47"/>
    <cellStyle name="Comma_Capex" xfId="48"/>
    <cellStyle name="Copied" xfId="49"/>
    <cellStyle name="Currency [0]_CCOCPX" xfId="50"/>
    <cellStyle name="Currency_CCOCPX" xfId="51"/>
    <cellStyle name="Currency1" xfId="52"/>
    <cellStyle name="Dezimal [0]_laroux" xfId="53"/>
    <cellStyle name="Dezimal_laroux" xfId="54"/>
    <cellStyle name="Dollar (zero dec)" xfId="55"/>
    <cellStyle name="Entered" xfId="56"/>
    <cellStyle name="Grey" xfId="57"/>
    <cellStyle name="Header1" xfId="58"/>
    <cellStyle name="Header2" xfId="59"/>
    <cellStyle name="Input [yellow]" xfId="60"/>
    <cellStyle name="Milliers [0]_Arabian Spec" xfId="61"/>
    <cellStyle name="Milliers_Arabian Spec" xfId="62"/>
    <cellStyle name="Mon?aire [0]_Arabian Spec" xfId="63"/>
    <cellStyle name="Mon?aire_Arabian Spec" xfId="64"/>
    <cellStyle name="Normal - Style1" xfId="65"/>
    <cellStyle name="Normal - Style1 2" xfId="66"/>
    <cellStyle name="Normal - Style1 3" xfId="67"/>
    <cellStyle name="Normal_#10-Headcount" xfId="68"/>
    <cellStyle name="Percent [2]" xfId="69"/>
    <cellStyle name="Standard_laroux" xfId="70"/>
    <cellStyle name="W?rung [0]_laroux" xfId="71"/>
    <cellStyle name="W?rung_laroux" xfId="72"/>
    <cellStyle name="강조색1 2" xfId="73"/>
    <cellStyle name="강조색1 3" xfId="74"/>
    <cellStyle name="강조색2 2" xfId="75"/>
    <cellStyle name="강조색2 3" xfId="76"/>
    <cellStyle name="강조색3 2" xfId="77"/>
    <cellStyle name="강조색3 3" xfId="78"/>
    <cellStyle name="강조색4 2" xfId="79"/>
    <cellStyle name="강조색4 3" xfId="80"/>
    <cellStyle name="강조색5 2" xfId="81"/>
    <cellStyle name="강조색5 3" xfId="82"/>
    <cellStyle name="강조색6 2" xfId="83"/>
    <cellStyle name="강조색6 3" xfId="84"/>
    <cellStyle name="경고문 2" xfId="85"/>
    <cellStyle name="경고문 3" xfId="86"/>
    <cellStyle name="계산 2" xfId="87"/>
    <cellStyle name="계산 3" xfId="88"/>
    <cellStyle name="고정소숫점" xfId="89"/>
    <cellStyle name="고정출력1" xfId="90"/>
    <cellStyle name="고정출력2" xfId="91"/>
    <cellStyle name="나쁨 2" xfId="92"/>
    <cellStyle name="나쁨 3" xfId="93"/>
    <cellStyle name="날짜" xfId="94"/>
    <cellStyle name="달러" xfId="95"/>
    <cellStyle name="똿뗦먛귟 [0.00]_NT Server " xfId="96"/>
    <cellStyle name="똿뗦먛귟_NT Server " xfId="97"/>
    <cellStyle name="메모 2" xfId="98"/>
    <cellStyle name="메모 3" xfId="99"/>
    <cellStyle name="믅됞 [0.00]_NT Server " xfId="100"/>
    <cellStyle name="믅됞_NT Server " xfId="101"/>
    <cellStyle name="바탕글" xfId="102"/>
    <cellStyle name="백분율 2" xfId="103"/>
    <cellStyle name="백분율 2 4" xfId="104"/>
    <cellStyle name="백분율 3" xfId="105"/>
    <cellStyle name="보통 2" xfId="106"/>
    <cellStyle name="보통 3" xfId="107"/>
    <cellStyle name="뷭?_빟랹둴봃섟 " xfId="108"/>
    <cellStyle name="설명 텍스트 2" xfId="109"/>
    <cellStyle name="설명 텍스트 3" xfId="110"/>
    <cellStyle name="셀 확인 2" xfId="111"/>
    <cellStyle name="셀 확인 3" xfId="112"/>
    <cellStyle name="숫자(R)" xfId="113"/>
    <cellStyle name="쉼표 [0] 10 2" xfId="114"/>
    <cellStyle name="쉼표 [0] 2" xfId="4"/>
    <cellStyle name="쉼표 [0] 2 10 2" xfId="5"/>
    <cellStyle name="쉼표 [0] 2 2" xfId="149"/>
    <cellStyle name="쉼표 [0] 2 3" xfId="150"/>
    <cellStyle name="쉼표 [0] 3" xfId="151"/>
    <cellStyle name="쉼표 [0] 3 2" xfId="115"/>
    <cellStyle name="쉼표 [0] 4" xfId="153"/>
    <cellStyle name="쉼표 [0] 4 2" xfId="116"/>
    <cellStyle name="쉼표 [0] 7" xfId="152"/>
    <cellStyle name="쉼표 [0] 8" xfId="117"/>
    <cellStyle name="연결된 셀 2" xfId="118"/>
    <cellStyle name="연결된 셀 3" xfId="119"/>
    <cellStyle name="요약 2" xfId="120"/>
    <cellStyle name="요약 3" xfId="121"/>
    <cellStyle name="입력 2" xfId="122"/>
    <cellStyle name="입력 3" xfId="123"/>
    <cellStyle name="자리수" xfId="124"/>
    <cellStyle name="자리수0" xfId="125"/>
    <cellStyle name="제목 1 2" xfId="126"/>
    <cellStyle name="제목 1 3" xfId="127"/>
    <cellStyle name="제목 2 2" xfId="128"/>
    <cellStyle name="제목 2 3" xfId="129"/>
    <cellStyle name="제목 3 2" xfId="130"/>
    <cellStyle name="제목 3 3" xfId="131"/>
    <cellStyle name="제목 4 2" xfId="132"/>
    <cellStyle name="제목 4 3" xfId="133"/>
    <cellStyle name="제목 5" xfId="134"/>
    <cellStyle name="제목 6" xfId="135"/>
    <cellStyle name="좋음 2" xfId="136"/>
    <cellStyle name="좋음 3" xfId="137"/>
    <cellStyle name="출력 2" xfId="138"/>
    <cellStyle name="출력 3" xfId="139"/>
    <cellStyle name="콤마 [0]_(월초P)" xfId="140"/>
    <cellStyle name="콤마 [0]_2. 행정구역" xfId="1"/>
    <cellStyle name="콤마_(type)총괄" xfId="141"/>
    <cellStyle name="콤마_2. 행정구역" xfId="2"/>
    <cellStyle name="통화 [0] 2" xfId="142"/>
    <cellStyle name="표준" xfId="0" builtinId="0"/>
    <cellStyle name="표준 12" xfId="143"/>
    <cellStyle name="표준 2" xfId="144"/>
    <cellStyle name="표준 2 2" xfId="3"/>
    <cellStyle name="표준 2 3" xfId="145"/>
    <cellStyle name="표준 4" xfId="146"/>
    <cellStyle name="표준 4 2" xfId="147"/>
    <cellStyle name="표준_Book1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Normal="100" workbookViewId="0">
      <selection sqref="A1:C1"/>
    </sheetView>
  </sheetViews>
  <sheetFormatPr defaultRowHeight="13.5"/>
  <cols>
    <col min="1" max="1" width="17.6640625" style="37" customWidth="1"/>
    <col min="2" max="2" width="28.6640625" style="38" customWidth="1"/>
    <col min="3" max="3" width="28.6640625" style="39" customWidth="1"/>
    <col min="4" max="4" width="2.33203125" style="39" customWidth="1"/>
    <col min="5" max="5" width="23.109375" style="10" customWidth="1"/>
    <col min="6" max="7" width="24.33203125" style="10" customWidth="1"/>
    <col min="8" max="16384" width="8.88671875" style="36"/>
  </cols>
  <sheetData>
    <row r="1" spans="1:27" s="2" customFormat="1" ht="34.5" customHeight="1">
      <c r="A1" s="410" t="s">
        <v>0</v>
      </c>
      <c r="B1" s="410"/>
      <c r="C1" s="410"/>
      <c r="D1" s="1"/>
      <c r="E1" s="410" t="s">
        <v>1</v>
      </c>
      <c r="F1" s="410"/>
      <c r="G1" s="410"/>
    </row>
    <row r="2" spans="1:27" s="9" customFormat="1" ht="25.5" customHeight="1" thickBot="1">
      <c r="A2" s="3" t="s">
        <v>2</v>
      </c>
      <c r="B2" s="4"/>
      <c r="C2" s="5"/>
      <c r="D2" s="6"/>
      <c r="E2" s="7"/>
      <c r="F2" s="7"/>
      <c r="G2" s="8" t="s">
        <v>3</v>
      </c>
    </row>
    <row r="3" spans="1:27" s="9" customFormat="1" ht="16.5" customHeight="1" thickTop="1">
      <c r="A3" s="10"/>
      <c r="B3" s="11" t="s">
        <v>4</v>
      </c>
      <c r="C3" s="12" t="s">
        <v>5</v>
      </c>
      <c r="D3" s="12"/>
      <c r="E3" s="13" t="s">
        <v>6</v>
      </c>
      <c r="F3" s="13" t="s">
        <v>7</v>
      </c>
      <c r="G3" s="14" t="s">
        <v>8</v>
      </c>
      <c r="Q3" s="409"/>
      <c r="R3" s="409"/>
      <c r="S3" s="409"/>
      <c r="T3" s="409"/>
      <c r="U3" s="409"/>
      <c r="V3" s="409"/>
      <c r="X3" s="409"/>
      <c r="Y3" s="409"/>
      <c r="Z3" s="409"/>
      <c r="AA3" s="409"/>
    </row>
    <row r="4" spans="1:27" s="9" customFormat="1" ht="16.5" customHeight="1">
      <c r="A4" s="10" t="s">
        <v>9</v>
      </c>
      <c r="B4" s="15"/>
      <c r="C4" s="12" t="s">
        <v>10</v>
      </c>
      <c r="D4" s="12"/>
      <c r="E4" s="13"/>
      <c r="F4" s="13" t="s">
        <v>11</v>
      </c>
      <c r="G4" s="12" t="s">
        <v>12</v>
      </c>
      <c r="Q4" s="409"/>
      <c r="R4" s="409"/>
      <c r="S4" s="409"/>
    </row>
    <row r="5" spans="1:27" s="9" customFormat="1" ht="16.5" customHeight="1">
      <c r="A5" s="10" t="s">
        <v>13</v>
      </c>
      <c r="B5" s="15"/>
      <c r="C5" s="16" t="s">
        <v>14</v>
      </c>
      <c r="D5" s="16"/>
      <c r="E5" s="13" t="s">
        <v>15</v>
      </c>
      <c r="F5" s="13" t="s">
        <v>16</v>
      </c>
      <c r="G5" s="12" t="s">
        <v>17</v>
      </c>
    </row>
    <row r="6" spans="1:27" s="9" customFormat="1" ht="16.5" customHeight="1">
      <c r="A6" s="17"/>
      <c r="B6" s="18" t="s">
        <v>18</v>
      </c>
      <c r="C6" s="19" t="s">
        <v>19</v>
      </c>
      <c r="D6" s="16"/>
      <c r="E6" s="20" t="s">
        <v>20</v>
      </c>
      <c r="F6" s="21" t="s">
        <v>21</v>
      </c>
      <c r="G6" s="19" t="s">
        <v>22</v>
      </c>
    </row>
    <row r="7" spans="1:27" s="9" customFormat="1" ht="57" customHeight="1">
      <c r="A7" s="22">
        <v>2013</v>
      </c>
      <c r="B7" s="23">
        <v>10240849</v>
      </c>
      <c r="C7" s="23">
        <v>23243</v>
      </c>
      <c r="D7" s="23"/>
      <c r="E7" s="24">
        <f>SUM(B7/C7)*1000</f>
        <v>440599.27720173815</v>
      </c>
      <c r="F7" s="23">
        <v>10572</v>
      </c>
      <c r="G7" s="24">
        <f>SUM(B7/F7)*1000</f>
        <v>968676.5985622399</v>
      </c>
    </row>
    <row r="8" spans="1:27" s="9" customFormat="1" ht="51.75" customHeight="1">
      <c r="A8" s="22">
        <v>2014</v>
      </c>
      <c r="B8" s="23">
        <v>11129976</v>
      </c>
      <c r="C8" s="23">
        <v>23335</v>
      </c>
      <c r="D8" s="23"/>
      <c r="E8" s="23">
        <v>476964.90250696376</v>
      </c>
      <c r="F8" s="23">
        <v>10787</v>
      </c>
      <c r="G8" s="23">
        <v>1031795.3091684435</v>
      </c>
    </row>
    <row r="9" spans="1:27" s="9" customFormat="1" ht="51.75" customHeight="1">
      <c r="A9" s="22">
        <v>2015</v>
      </c>
      <c r="B9" s="25">
        <v>12505284</v>
      </c>
      <c r="C9" s="23">
        <v>23277</v>
      </c>
      <c r="D9" s="23"/>
      <c r="E9" s="23">
        <v>537238</v>
      </c>
      <c r="F9" s="23">
        <v>10909</v>
      </c>
      <c r="G9" s="23">
        <v>1146327</v>
      </c>
    </row>
    <row r="10" spans="1:27" s="26" customFormat="1" ht="51.75" customHeight="1">
      <c r="A10" s="22">
        <v>2016</v>
      </c>
      <c r="B10" s="25">
        <v>13081025</v>
      </c>
      <c r="C10" s="23">
        <v>23628</v>
      </c>
      <c r="D10" s="23"/>
      <c r="E10" s="23">
        <v>553624</v>
      </c>
      <c r="F10" s="23">
        <v>11123</v>
      </c>
      <c r="G10" s="23">
        <v>1176034</v>
      </c>
    </row>
    <row r="11" spans="1:27" s="26" customFormat="1" ht="51.75" customHeight="1" thickBot="1">
      <c r="A11" s="27">
        <v>2017</v>
      </c>
      <c r="B11" s="28">
        <v>13493482</v>
      </c>
      <c r="C11" s="29">
        <v>23003</v>
      </c>
      <c r="D11" s="403"/>
      <c r="E11" s="29">
        <v>586596</v>
      </c>
      <c r="F11" s="29">
        <v>11144</v>
      </c>
      <c r="G11" s="29">
        <v>1210829</v>
      </c>
    </row>
    <row r="12" spans="1:27" s="9" customFormat="1" ht="12" customHeight="1" thickTop="1">
      <c r="A12" s="30" t="s">
        <v>23</v>
      </c>
      <c r="B12" s="31"/>
      <c r="C12" s="31"/>
      <c r="D12" s="31"/>
      <c r="E12" s="32"/>
      <c r="F12" s="31"/>
      <c r="G12" s="32"/>
    </row>
    <row r="13" spans="1:27" ht="20.100000000000001" customHeight="1">
      <c r="A13" s="30"/>
      <c r="B13" s="33"/>
      <c r="C13" s="34"/>
      <c r="D13" s="34"/>
      <c r="E13" s="35"/>
      <c r="F13" s="35"/>
      <c r="G13" s="35"/>
    </row>
    <row r="14" spans="1:27">
      <c r="B14" s="33"/>
      <c r="C14" s="34"/>
      <c r="D14" s="34"/>
      <c r="E14" s="35"/>
      <c r="F14" s="35"/>
      <c r="G14" s="35"/>
    </row>
    <row r="15" spans="1:27">
      <c r="B15" s="36"/>
      <c r="C15" s="36"/>
      <c r="D15" s="36"/>
      <c r="E15" s="36"/>
      <c r="F15" s="36"/>
      <c r="G15" s="36"/>
    </row>
    <row r="16" spans="1:27">
      <c r="B16" s="33"/>
      <c r="C16" s="34"/>
      <c r="D16" s="34"/>
      <c r="E16" s="35"/>
      <c r="F16" s="35"/>
      <c r="G16" s="35"/>
    </row>
    <row r="17" spans="2:7">
      <c r="B17" s="33"/>
      <c r="C17" s="34"/>
      <c r="D17" s="34"/>
      <c r="E17" s="35"/>
      <c r="F17" s="35"/>
      <c r="G17" s="35"/>
    </row>
    <row r="18" spans="2:7">
      <c r="B18" s="33"/>
      <c r="C18" s="34"/>
      <c r="D18" s="34"/>
      <c r="E18" s="35"/>
      <c r="F18" s="35"/>
      <c r="G18" s="35"/>
    </row>
    <row r="19" spans="2:7">
      <c r="B19" s="33"/>
      <c r="C19" s="34"/>
      <c r="D19" s="34"/>
      <c r="E19" s="35"/>
      <c r="F19" s="35"/>
      <c r="G19" s="35"/>
    </row>
    <row r="20" spans="2:7">
      <c r="B20" s="33"/>
      <c r="C20" s="34"/>
      <c r="D20" s="34"/>
      <c r="E20" s="35"/>
      <c r="F20" s="35"/>
      <c r="G20" s="35"/>
    </row>
  </sheetData>
  <protectedRanges>
    <protectedRange sqref="C9" name="범위1_3_2_1"/>
    <protectedRange sqref="F9" name="범위1_3_1_1"/>
    <protectedRange sqref="C10:C11" name="범위1_3_2_1_1"/>
    <protectedRange sqref="F10:F11" name="범위1_3_1_1_1"/>
  </protectedRanges>
  <mergeCells count="6">
    <mergeCell ref="X3:AA3"/>
    <mergeCell ref="Q4:S4"/>
    <mergeCell ref="A1:C1"/>
    <mergeCell ref="E1:G1"/>
    <mergeCell ref="Q3:S3"/>
    <mergeCell ref="T3:V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110" zoomScaleNormal="110" zoomScaleSheetLayoutView="100" zoomScalePageLayoutView="85" workbookViewId="0">
      <selection sqref="A1:G1"/>
    </sheetView>
  </sheetViews>
  <sheetFormatPr defaultRowHeight="13.5"/>
  <cols>
    <col min="1" max="1" width="13.44140625" style="102" customWidth="1"/>
    <col min="2" max="2" width="10.77734375" style="104" customWidth="1"/>
    <col min="3" max="3" width="9.44140625" style="104" bestFit="1" customWidth="1"/>
    <col min="4" max="4" width="9.21875" style="104" customWidth="1"/>
    <col min="5" max="5" width="11.33203125" style="104" customWidth="1"/>
    <col min="6" max="6" width="8.77734375" style="104" customWidth="1"/>
    <col min="7" max="7" width="8" style="104" customWidth="1"/>
    <col min="8" max="8" width="2.5546875" style="105" customWidth="1"/>
    <col min="9" max="9" width="10.33203125" style="102" customWidth="1"/>
    <col min="10" max="10" width="9.44140625" style="43" customWidth="1"/>
    <col min="11" max="11" width="11.33203125" style="43" customWidth="1"/>
    <col min="12" max="12" width="10.33203125" style="43" customWidth="1"/>
    <col min="13" max="13" width="8.77734375" style="105" customWidth="1"/>
    <col min="14" max="14" width="10.33203125" style="43" customWidth="1"/>
    <col min="15" max="15" width="10.33203125" style="102" customWidth="1"/>
    <col min="16" max="16" width="12.88671875" style="105" customWidth="1"/>
    <col min="17" max="17" width="16.88671875" style="102" customWidth="1"/>
    <col min="18" max="18" width="12.88671875" style="105" customWidth="1"/>
    <col min="19" max="19" width="13" style="104" customWidth="1"/>
    <col min="20" max="20" width="12.88671875" style="104" customWidth="1"/>
    <col min="21" max="21" width="2.77734375" style="105" customWidth="1"/>
    <col min="22" max="22" width="10.33203125" style="104" customWidth="1"/>
    <col min="23" max="23" width="10.88671875" style="104" customWidth="1"/>
    <col min="24" max="24" width="9.77734375" style="103" customWidth="1"/>
    <col min="25" max="25" width="9.77734375" style="43" customWidth="1"/>
    <col min="26" max="26" width="13.109375" style="43" customWidth="1"/>
    <col min="27" max="28" width="9.77734375" style="43" customWidth="1"/>
    <col min="29" max="16384" width="8.88671875" style="45"/>
  </cols>
  <sheetData>
    <row r="1" spans="1:28" s="42" customFormat="1" ht="33.75" customHeight="1">
      <c r="A1" s="410" t="s">
        <v>24</v>
      </c>
      <c r="B1" s="410"/>
      <c r="C1" s="410"/>
      <c r="D1" s="410"/>
      <c r="E1" s="410"/>
      <c r="F1" s="410"/>
      <c r="G1" s="410"/>
      <c r="H1" s="40"/>
      <c r="I1" s="413" t="s">
        <v>25</v>
      </c>
      <c r="J1" s="413"/>
      <c r="K1" s="413"/>
      <c r="L1" s="413"/>
      <c r="M1" s="413"/>
      <c r="N1" s="413"/>
      <c r="O1" s="413"/>
      <c r="P1" s="410" t="s">
        <v>26</v>
      </c>
      <c r="Q1" s="410"/>
      <c r="R1" s="410"/>
      <c r="S1" s="410"/>
      <c r="T1" s="410"/>
      <c r="U1" s="41"/>
      <c r="V1" s="413" t="s">
        <v>27</v>
      </c>
      <c r="W1" s="413"/>
      <c r="X1" s="413"/>
      <c r="Y1" s="413"/>
      <c r="Z1" s="413"/>
      <c r="AA1" s="413"/>
      <c r="AB1" s="413"/>
    </row>
    <row r="2" spans="1:28" s="43" customFormat="1" ht="25.5" customHeight="1" thickBot="1">
      <c r="A2" s="43" t="s">
        <v>28</v>
      </c>
      <c r="B2" s="44"/>
      <c r="C2" s="44"/>
      <c r="D2" s="44"/>
      <c r="E2" s="44"/>
      <c r="F2" s="44"/>
      <c r="G2" s="44"/>
      <c r="H2" s="44"/>
      <c r="I2" s="45"/>
      <c r="N2" s="45"/>
      <c r="O2" s="46" t="s">
        <v>29</v>
      </c>
      <c r="P2" s="43" t="s">
        <v>28</v>
      </c>
      <c r="Q2" s="46"/>
      <c r="R2" s="47"/>
      <c r="S2" s="44"/>
      <c r="T2" s="44"/>
      <c r="U2" s="44"/>
      <c r="V2" s="44"/>
      <c r="W2" s="44"/>
      <c r="X2" s="48"/>
      <c r="AB2" s="46" t="s">
        <v>29</v>
      </c>
    </row>
    <row r="3" spans="1:28" s="43" customFormat="1" ht="17.100000000000001" customHeight="1" thickTop="1">
      <c r="A3" s="14"/>
      <c r="B3" s="49" t="s">
        <v>30</v>
      </c>
      <c r="C3" s="50"/>
      <c r="D3" s="51"/>
      <c r="E3" s="14"/>
      <c r="F3" s="14"/>
      <c r="G3" s="52"/>
      <c r="H3" s="48"/>
      <c r="I3" s="414" t="s">
        <v>31</v>
      </c>
      <c r="J3" s="414"/>
      <c r="K3" s="414"/>
      <c r="L3" s="414"/>
      <c r="M3" s="414"/>
      <c r="N3" s="414"/>
      <c r="O3" s="414"/>
      <c r="P3" s="53" t="s">
        <v>9</v>
      </c>
      <c r="Q3" s="54" t="s">
        <v>32</v>
      </c>
      <c r="R3" s="415" t="s">
        <v>33</v>
      </c>
      <c r="S3" s="414"/>
      <c r="T3" s="414"/>
      <c r="U3" s="12"/>
      <c r="V3" s="414" t="s">
        <v>33</v>
      </c>
      <c r="W3" s="414"/>
      <c r="X3" s="414"/>
      <c r="Y3" s="416"/>
      <c r="Z3" s="417" t="s">
        <v>34</v>
      </c>
      <c r="AA3" s="418"/>
      <c r="AB3" s="418"/>
    </row>
    <row r="4" spans="1:28" s="43" customFormat="1" ht="17.100000000000001" customHeight="1">
      <c r="A4" s="12" t="s">
        <v>35</v>
      </c>
      <c r="B4" s="55"/>
      <c r="C4" s="56" t="s">
        <v>36</v>
      </c>
      <c r="D4" s="57" t="s">
        <v>37</v>
      </c>
      <c r="E4" s="419" t="s">
        <v>38</v>
      </c>
      <c r="F4" s="420"/>
      <c r="G4" s="420"/>
      <c r="H4" s="12"/>
      <c r="I4" s="420" t="s">
        <v>39</v>
      </c>
      <c r="J4" s="421"/>
      <c r="K4" s="419" t="s">
        <v>40</v>
      </c>
      <c r="L4" s="420"/>
      <c r="M4" s="420"/>
      <c r="N4" s="420"/>
      <c r="O4" s="420"/>
      <c r="P4" s="13" t="s">
        <v>41</v>
      </c>
      <c r="Q4" s="58" t="s">
        <v>42</v>
      </c>
      <c r="R4" s="419" t="s">
        <v>43</v>
      </c>
      <c r="S4" s="420"/>
      <c r="T4" s="420"/>
      <c r="U4" s="12"/>
      <c r="V4" s="59" t="s">
        <v>38</v>
      </c>
      <c r="W4" s="419" t="s">
        <v>40</v>
      </c>
      <c r="X4" s="420"/>
      <c r="Y4" s="421"/>
      <c r="Z4" s="411" t="s">
        <v>44</v>
      </c>
      <c r="AA4" s="412"/>
      <c r="AB4" s="412"/>
    </row>
    <row r="5" spans="1:28" s="43" customFormat="1" ht="17.100000000000001" customHeight="1">
      <c r="A5" s="12" t="s">
        <v>45</v>
      </c>
      <c r="B5" s="60" t="s">
        <v>46</v>
      </c>
      <c r="C5" s="60" t="s">
        <v>47</v>
      </c>
      <c r="D5" s="60" t="s">
        <v>48</v>
      </c>
      <c r="E5" s="61" t="s">
        <v>49</v>
      </c>
      <c r="F5" s="56" t="s">
        <v>50</v>
      </c>
      <c r="G5" s="12" t="s">
        <v>51</v>
      </c>
      <c r="H5" s="12"/>
      <c r="I5" s="59" t="s">
        <v>52</v>
      </c>
      <c r="J5" s="57" t="s">
        <v>53</v>
      </c>
      <c r="K5" s="57" t="s">
        <v>49</v>
      </c>
      <c r="L5" s="57" t="s">
        <v>54</v>
      </c>
      <c r="M5" s="62" t="s">
        <v>55</v>
      </c>
      <c r="N5" s="57" t="s">
        <v>56</v>
      </c>
      <c r="O5" s="61" t="s">
        <v>57</v>
      </c>
      <c r="P5" s="13" t="s">
        <v>58</v>
      </c>
      <c r="Q5" s="59" t="s">
        <v>59</v>
      </c>
      <c r="R5" s="62" t="s">
        <v>49</v>
      </c>
      <c r="S5" s="62" t="s">
        <v>60</v>
      </c>
      <c r="T5" s="63" t="s">
        <v>61</v>
      </c>
      <c r="U5" s="16"/>
      <c r="V5" s="59" t="s">
        <v>62</v>
      </c>
      <c r="W5" s="12" t="s">
        <v>49</v>
      </c>
      <c r="X5" s="55" t="s">
        <v>63</v>
      </c>
      <c r="Y5" s="13" t="s">
        <v>64</v>
      </c>
      <c r="Z5" s="57" t="s">
        <v>65</v>
      </c>
      <c r="AA5" s="57" t="s">
        <v>66</v>
      </c>
      <c r="AB5" s="56" t="s">
        <v>67</v>
      </c>
    </row>
    <row r="6" spans="1:28" s="43" customFormat="1" ht="36" customHeight="1">
      <c r="A6" s="64"/>
      <c r="B6" s="65" t="s">
        <v>68</v>
      </c>
      <c r="C6" s="65" t="s">
        <v>69</v>
      </c>
      <c r="D6" s="65" t="s">
        <v>69</v>
      </c>
      <c r="E6" s="65" t="s">
        <v>70</v>
      </c>
      <c r="F6" s="66" t="s">
        <v>71</v>
      </c>
      <c r="G6" s="67" t="s">
        <v>72</v>
      </c>
      <c r="H6" s="68"/>
      <c r="I6" s="20" t="s">
        <v>73</v>
      </c>
      <c r="J6" s="69" t="s">
        <v>74</v>
      </c>
      <c r="K6" s="18" t="s">
        <v>68</v>
      </c>
      <c r="L6" s="18" t="s">
        <v>75</v>
      </c>
      <c r="M6" s="70" t="s">
        <v>76</v>
      </c>
      <c r="N6" s="71" t="s">
        <v>77</v>
      </c>
      <c r="O6" s="65" t="s">
        <v>78</v>
      </c>
      <c r="P6" s="72" t="s">
        <v>79</v>
      </c>
      <c r="Q6" s="73" t="s">
        <v>80</v>
      </c>
      <c r="R6" s="65" t="s">
        <v>68</v>
      </c>
      <c r="S6" s="74" t="s">
        <v>81</v>
      </c>
      <c r="T6" s="19" t="s">
        <v>82</v>
      </c>
      <c r="U6" s="16"/>
      <c r="V6" s="73" t="s">
        <v>83</v>
      </c>
      <c r="W6" s="75" t="s">
        <v>68</v>
      </c>
      <c r="X6" s="69" t="s">
        <v>84</v>
      </c>
      <c r="Y6" s="18" t="s">
        <v>85</v>
      </c>
      <c r="Z6" s="18" t="s">
        <v>68</v>
      </c>
      <c r="AA6" s="69" t="s">
        <v>86</v>
      </c>
      <c r="AB6" s="76" t="s">
        <v>87</v>
      </c>
    </row>
    <row r="7" spans="1:28" s="43" customFormat="1" ht="51.75" customHeight="1">
      <c r="A7" s="13">
        <v>2013</v>
      </c>
      <c r="B7" s="77">
        <f>SUM(C7:D7)</f>
        <v>10240835</v>
      </c>
      <c r="C7" s="77">
        <f>SUM(E7,R7,AA7)</f>
        <v>4805631</v>
      </c>
      <c r="D7" s="78">
        <f>SUM(K7,AB7)</f>
        <v>5435204</v>
      </c>
      <c r="E7" s="23">
        <v>3405852</v>
      </c>
      <c r="F7" s="78">
        <v>3099551</v>
      </c>
      <c r="G7" s="78">
        <v>306301</v>
      </c>
      <c r="H7" s="78"/>
      <c r="I7" s="79">
        <v>0</v>
      </c>
      <c r="J7" s="79">
        <v>0</v>
      </c>
      <c r="K7" s="78">
        <v>5440182</v>
      </c>
      <c r="L7" s="78">
        <v>89045</v>
      </c>
      <c r="M7" s="78">
        <v>1140354</v>
      </c>
      <c r="N7" s="78">
        <v>823612</v>
      </c>
      <c r="O7" s="77">
        <v>2254486</v>
      </c>
      <c r="P7" s="13">
        <v>2013</v>
      </c>
      <c r="Q7" s="78">
        <v>1132685</v>
      </c>
      <c r="R7" s="78">
        <v>1414348</v>
      </c>
      <c r="S7" s="80">
        <v>145042</v>
      </c>
      <c r="T7" s="79">
        <v>0</v>
      </c>
      <c r="U7" s="78"/>
      <c r="V7" s="78">
        <v>1269306</v>
      </c>
      <c r="W7" s="79">
        <v>0</v>
      </c>
      <c r="X7" s="79">
        <v>0</v>
      </c>
      <c r="Y7" s="79">
        <v>0</v>
      </c>
      <c r="Z7" s="78">
        <v>-19547</v>
      </c>
      <c r="AA7" s="78">
        <v>-14569</v>
      </c>
      <c r="AB7" s="78">
        <v>-4978</v>
      </c>
    </row>
    <row r="8" spans="1:28" s="43" customFormat="1" ht="51.75" customHeight="1">
      <c r="A8" s="13">
        <v>2014</v>
      </c>
      <c r="B8" s="23">
        <v>11129976</v>
      </c>
      <c r="C8" s="23">
        <v>5316061</v>
      </c>
      <c r="D8" s="23">
        <v>5813915</v>
      </c>
      <c r="E8" s="23">
        <v>3882114</v>
      </c>
      <c r="F8" s="78">
        <v>3543825</v>
      </c>
      <c r="G8" s="78">
        <v>338289</v>
      </c>
      <c r="H8" s="78"/>
      <c r="I8" s="79">
        <v>0</v>
      </c>
      <c r="J8" s="79">
        <v>0</v>
      </c>
      <c r="K8" s="78">
        <v>5789249</v>
      </c>
      <c r="L8" s="78">
        <v>161464</v>
      </c>
      <c r="M8" s="78">
        <v>1152408</v>
      </c>
      <c r="N8" s="78">
        <v>957269</v>
      </c>
      <c r="O8" s="78">
        <v>2433906</v>
      </c>
      <c r="P8" s="13">
        <v>2014</v>
      </c>
      <c r="Q8" s="78">
        <v>1084202</v>
      </c>
      <c r="R8" s="78">
        <v>1484325</v>
      </c>
      <c r="S8" s="78">
        <v>160795</v>
      </c>
      <c r="T8" s="79">
        <v>0</v>
      </c>
      <c r="U8" s="78"/>
      <c r="V8" s="78">
        <v>1323530</v>
      </c>
      <c r="W8" s="79">
        <v>27</v>
      </c>
      <c r="X8" s="79">
        <v>0</v>
      </c>
      <c r="Y8" s="79">
        <v>27</v>
      </c>
      <c r="Z8" s="78">
        <v>-25712</v>
      </c>
      <c r="AA8" s="78">
        <v>-50378</v>
      </c>
      <c r="AB8" s="78">
        <v>24666</v>
      </c>
    </row>
    <row r="9" spans="1:28" s="43" customFormat="1" ht="51.75" customHeight="1">
      <c r="A9" s="13">
        <v>2015</v>
      </c>
      <c r="B9" s="23">
        <v>12505284</v>
      </c>
      <c r="C9" s="23">
        <v>6093394</v>
      </c>
      <c r="D9" s="23">
        <v>6411890</v>
      </c>
      <c r="E9" s="23">
        <v>4565385</v>
      </c>
      <c r="F9" s="81">
        <v>4262827</v>
      </c>
      <c r="G9" s="81">
        <v>302558</v>
      </c>
      <c r="H9" s="82"/>
      <c r="I9" s="79">
        <v>0</v>
      </c>
      <c r="J9" s="79">
        <v>0</v>
      </c>
      <c r="K9" s="82">
        <v>6407086</v>
      </c>
      <c r="L9" s="82">
        <v>205384</v>
      </c>
      <c r="M9" s="82">
        <v>1488486</v>
      </c>
      <c r="N9" s="82">
        <v>1021682</v>
      </c>
      <c r="O9" s="82">
        <v>2381473</v>
      </c>
      <c r="P9" s="13">
        <v>2015</v>
      </c>
      <c r="Q9" s="82">
        <v>1310061</v>
      </c>
      <c r="R9" s="82">
        <v>1504366</v>
      </c>
      <c r="S9" s="82">
        <v>169247</v>
      </c>
      <c r="T9" s="79">
        <v>0</v>
      </c>
      <c r="U9" s="82"/>
      <c r="V9" s="82">
        <v>1335119</v>
      </c>
      <c r="W9" s="79">
        <v>0</v>
      </c>
      <c r="X9" s="79">
        <v>0</v>
      </c>
      <c r="Y9" s="79">
        <v>0</v>
      </c>
      <c r="Z9" s="82">
        <v>28447</v>
      </c>
      <c r="AA9" s="82">
        <v>23643</v>
      </c>
      <c r="AB9" s="82">
        <v>4804</v>
      </c>
    </row>
    <row r="10" spans="1:28" s="43" customFormat="1" ht="51.75" customHeight="1">
      <c r="A10" s="13">
        <v>2016</v>
      </c>
      <c r="B10" s="23">
        <v>13081025</v>
      </c>
      <c r="C10" s="23">
        <v>5851708</v>
      </c>
      <c r="D10" s="23">
        <v>7229317</v>
      </c>
      <c r="E10" s="25">
        <v>4188807</v>
      </c>
      <c r="F10" s="81">
        <v>3896414</v>
      </c>
      <c r="G10" s="81">
        <v>292393</v>
      </c>
      <c r="H10" s="82"/>
      <c r="I10" s="79">
        <v>0</v>
      </c>
      <c r="J10" s="79">
        <v>0</v>
      </c>
      <c r="K10" s="82">
        <v>7082942</v>
      </c>
      <c r="L10" s="82">
        <v>301663</v>
      </c>
      <c r="M10" s="82">
        <v>1728010</v>
      </c>
      <c r="N10" s="82">
        <v>1090993</v>
      </c>
      <c r="O10" s="82">
        <v>2585025</v>
      </c>
      <c r="P10" s="13">
        <v>2016</v>
      </c>
      <c r="Q10" s="82">
        <v>1377251</v>
      </c>
      <c r="R10" s="82">
        <v>1601836</v>
      </c>
      <c r="S10" s="82">
        <v>177206</v>
      </c>
      <c r="T10" s="83" t="s">
        <v>88</v>
      </c>
      <c r="U10" s="82"/>
      <c r="V10" s="82">
        <v>1424630</v>
      </c>
      <c r="W10" s="79">
        <v>0</v>
      </c>
      <c r="X10" s="79">
        <v>0</v>
      </c>
      <c r="Y10" s="79">
        <v>0</v>
      </c>
      <c r="Z10" s="82">
        <v>207440</v>
      </c>
      <c r="AA10" s="82">
        <v>61065</v>
      </c>
      <c r="AB10" s="82">
        <v>146375</v>
      </c>
    </row>
    <row r="11" spans="1:28" s="91" customFormat="1" ht="51.75" customHeight="1" thickBot="1">
      <c r="A11" s="84">
        <v>2017</v>
      </c>
      <c r="B11" s="85">
        <v>13493482</v>
      </c>
      <c r="C11" s="29">
        <v>6215888</v>
      </c>
      <c r="D11" s="29">
        <v>7277594</v>
      </c>
      <c r="E11" s="86">
        <v>4491773</v>
      </c>
      <c r="F11" s="87">
        <v>4141823</v>
      </c>
      <c r="G11" s="87">
        <v>349950</v>
      </c>
      <c r="H11" s="404"/>
      <c r="I11" s="89">
        <v>0</v>
      </c>
      <c r="J11" s="89">
        <v>0</v>
      </c>
      <c r="K11" s="88">
        <v>7241321</v>
      </c>
      <c r="L11" s="88">
        <v>338776</v>
      </c>
      <c r="M11" s="88">
        <v>1789582</v>
      </c>
      <c r="N11" s="88">
        <v>1165144</v>
      </c>
      <c r="O11" s="88">
        <v>2563229</v>
      </c>
      <c r="P11" s="84">
        <v>2017</v>
      </c>
      <c r="Q11" s="88">
        <v>1384590</v>
      </c>
      <c r="R11" s="88">
        <v>1668411</v>
      </c>
      <c r="S11" s="88">
        <v>184113</v>
      </c>
      <c r="T11" s="90">
        <v>0</v>
      </c>
      <c r="U11" s="404"/>
      <c r="V11" s="88">
        <v>1484298</v>
      </c>
      <c r="W11" s="89">
        <v>0</v>
      </c>
      <c r="X11" s="89">
        <v>0</v>
      </c>
      <c r="Y11" s="89">
        <v>0</v>
      </c>
      <c r="Z11" s="88">
        <v>91977</v>
      </c>
      <c r="AA11" s="88">
        <v>55704</v>
      </c>
      <c r="AB11" s="88">
        <v>36273</v>
      </c>
    </row>
    <row r="12" spans="1:28" ht="12" customHeight="1" thickTop="1">
      <c r="A12" s="92" t="s">
        <v>89</v>
      </c>
      <c r="B12" s="93"/>
      <c r="C12" s="93"/>
      <c r="D12" s="93"/>
      <c r="E12" s="93"/>
      <c r="F12" s="93"/>
      <c r="G12" s="94"/>
      <c r="H12" s="95"/>
      <c r="I12" s="46"/>
      <c r="J12" s="46"/>
      <c r="K12" s="46"/>
      <c r="L12" s="46"/>
      <c r="M12" s="92"/>
      <c r="N12" s="94"/>
      <c r="O12" s="96"/>
      <c r="P12" s="92" t="s">
        <v>89</v>
      </c>
      <c r="Q12" s="97"/>
      <c r="R12" s="98"/>
      <c r="S12" s="99"/>
      <c r="T12" s="100"/>
      <c r="U12" s="98"/>
      <c r="V12" s="99"/>
      <c r="W12" s="99"/>
      <c r="X12" s="101"/>
      <c r="Y12" s="46"/>
      <c r="Z12" s="46"/>
      <c r="AA12" s="46"/>
      <c r="AB12" s="46"/>
    </row>
    <row r="13" spans="1:28" ht="15.75" customHeight="1">
      <c r="A13" s="46"/>
      <c r="B13" s="46"/>
      <c r="C13" s="46"/>
      <c r="D13" s="46"/>
      <c r="E13" s="46"/>
      <c r="F13" s="98"/>
      <c r="G13" s="94"/>
      <c r="H13" s="96"/>
      <c r="I13" s="98"/>
      <c r="J13" s="97"/>
      <c r="K13" s="98"/>
      <c r="L13" s="99"/>
      <c r="M13" s="99"/>
      <c r="N13" s="98"/>
      <c r="O13" s="99"/>
      <c r="P13" s="99"/>
      <c r="Q13" s="101"/>
      <c r="R13" s="46"/>
      <c r="S13" s="46"/>
      <c r="T13" s="46"/>
      <c r="U13" s="46"/>
      <c r="V13" s="45"/>
      <c r="W13" s="45"/>
      <c r="X13" s="45"/>
      <c r="Y13" s="45"/>
      <c r="Z13" s="45"/>
      <c r="AA13" s="45"/>
      <c r="AB13" s="45"/>
    </row>
    <row r="14" spans="1:28">
      <c r="A14" s="94"/>
      <c r="B14" s="95"/>
      <c r="C14" s="99"/>
      <c r="D14" s="99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</row>
    <row r="15" spans="1:28">
      <c r="A15" s="95"/>
      <c r="B15" s="46"/>
      <c r="C15" s="99"/>
      <c r="D15" s="99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</row>
    <row r="16" spans="1:28">
      <c r="A16" s="95"/>
      <c r="B16" s="46"/>
      <c r="C16" s="99"/>
      <c r="D16" s="99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</row>
    <row r="17" spans="1:28">
      <c r="A17" s="37"/>
      <c r="B17" s="93"/>
      <c r="C17" s="46"/>
      <c r="D17" s="96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</row>
    <row r="18" spans="1:28">
      <c r="A18" s="37"/>
      <c r="B18" s="93"/>
      <c r="C18" s="46"/>
      <c r="D18" s="96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</row>
    <row r="19" spans="1:28">
      <c r="A19" s="37"/>
      <c r="B19" s="93"/>
      <c r="C19" s="46"/>
      <c r="D19" s="96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</row>
    <row r="20" spans="1:28">
      <c r="A20" s="37"/>
      <c r="B20" s="93"/>
      <c r="C20" s="46"/>
      <c r="D20" s="96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28">
      <c r="A21" s="37"/>
      <c r="B21" s="93"/>
      <c r="C21" s="93"/>
      <c r="D21" s="93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</row>
    <row r="22" spans="1:28">
      <c r="A22" s="37"/>
      <c r="B22" s="93"/>
      <c r="C22" s="93"/>
      <c r="D22" s="93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28">
      <c r="A23" s="37"/>
      <c r="B23" s="93"/>
      <c r="C23" s="93"/>
      <c r="D23" s="93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28">
      <c r="A24" s="37"/>
      <c r="B24" s="93"/>
      <c r="C24" s="93"/>
      <c r="D24" s="93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>
      <c r="A25" s="37"/>
      <c r="B25" s="93"/>
      <c r="C25" s="93"/>
      <c r="D25" s="93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spans="1:28">
      <c r="B26" s="93"/>
      <c r="C26" s="93"/>
      <c r="D26" s="93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spans="1:28">
      <c r="B27" s="93"/>
      <c r="C27" s="93"/>
      <c r="D27" s="93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>
      <c r="B28" s="93"/>
      <c r="C28" s="93"/>
      <c r="D28" s="93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>
      <c r="B29" s="93"/>
      <c r="C29" s="93"/>
      <c r="D29" s="93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>
      <c r="B30" s="93"/>
      <c r="C30" s="93"/>
      <c r="D30" s="93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>
      <c r="B31" s="93"/>
      <c r="C31" s="93"/>
      <c r="D31" s="93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>
      <c r="B32" s="93"/>
      <c r="C32" s="93"/>
      <c r="D32" s="93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2:28">
      <c r="B33" s="93"/>
      <c r="C33" s="93"/>
      <c r="D33" s="93"/>
      <c r="E33" s="93"/>
      <c r="F33" s="93"/>
      <c r="G33" s="93"/>
      <c r="H33" s="96"/>
      <c r="I33" s="94"/>
      <c r="J33" s="46"/>
      <c r="K33" s="46"/>
      <c r="L33" s="46"/>
      <c r="M33" s="96"/>
      <c r="N33" s="46"/>
      <c r="O33" s="94"/>
      <c r="P33" s="96"/>
      <c r="Q33" s="94"/>
      <c r="R33" s="96"/>
      <c r="S33" s="93"/>
      <c r="T33" s="93"/>
      <c r="U33" s="96"/>
      <c r="V33" s="93"/>
      <c r="W33" s="93"/>
      <c r="Y33" s="46"/>
      <c r="Z33" s="46"/>
      <c r="AA33" s="46"/>
      <c r="AB33" s="46"/>
    </row>
    <row r="34" spans="2:28">
      <c r="B34" s="93"/>
      <c r="C34" s="93"/>
      <c r="D34" s="93"/>
      <c r="E34" s="93"/>
      <c r="F34" s="93"/>
      <c r="G34" s="93"/>
      <c r="H34" s="96"/>
      <c r="I34" s="94"/>
      <c r="J34" s="46"/>
      <c r="K34" s="46"/>
      <c r="L34" s="46"/>
      <c r="M34" s="96"/>
      <c r="N34" s="46"/>
      <c r="O34" s="94"/>
      <c r="P34" s="96"/>
      <c r="Q34" s="94"/>
      <c r="R34" s="96"/>
      <c r="S34" s="93"/>
      <c r="T34" s="93"/>
      <c r="U34" s="96"/>
      <c r="V34" s="93"/>
      <c r="W34" s="93"/>
      <c r="Y34" s="46"/>
      <c r="Z34" s="46"/>
      <c r="AA34" s="46"/>
      <c r="AB34" s="46"/>
    </row>
    <row r="35" spans="2:28">
      <c r="B35" s="93"/>
      <c r="C35" s="93"/>
      <c r="D35" s="93"/>
      <c r="E35" s="93"/>
      <c r="F35" s="93"/>
      <c r="G35" s="93"/>
      <c r="H35" s="96"/>
      <c r="I35" s="94"/>
      <c r="J35" s="46"/>
      <c r="K35" s="46"/>
      <c r="L35" s="46"/>
      <c r="M35" s="96"/>
      <c r="N35" s="46"/>
      <c r="O35" s="94"/>
      <c r="P35" s="96"/>
      <c r="Q35" s="94"/>
      <c r="R35" s="96"/>
      <c r="S35" s="93"/>
      <c r="T35" s="93"/>
      <c r="U35" s="96"/>
      <c r="V35" s="93"/>
      <c r="W35" s="93"/>
      <c r="Y35" s="46"/>
      <c r="Z35" s="46"/>
      <c r="AA35" s="46"/>
      <c r="AB35" s="46"/>
    </row>
    <row r="36" spans="2:28">
      <c r="B36" s="93"/>
      <c r="C36" s="93"/>
      <c r="D36" s="93"/>
      <c r="E36" s="93"/>
      <c r="F36" s="93"/>
      <c r="G36" s="93"/>
      <c r="H36" s="96"/>
      <c r="I36" s="94"/>
      <c r="J36" s="46"/>
      <c r="K36" s="46"/>
      <c r="L36" s="46"/>
      <c r="M36" s="96"/>
      <c r="N36" s="46"/>
      <c r="O36" s="94"/>
      <c r="P36" s="96"/>
      <c r="Q36" s="94"/>
      <c r="R36" s="96"/>
      <c r="S36" s="93"/>
      <c r="T36" s="93"/>
      <c r="U36" s="96"/>
      <c r="V36" s="93"/>
      <c r="W36" s="93"/>
      <c r="Y36" s="46"/>
      <c r="Z36" s="46"/>
      <c r="AA36" s="46"/>
      <c r="AB36" s="46"/>
    </row>
    <row r="37" spans="2:28">
      <c r="B37" s="93"/>
      <c r="C37" s="93"/>
      <c r="D37" s="93"/>
      <c r="E37" s="93"/>
      <c r="F37" s="93"/>
      <c r="G37" s="93"/>
      <c r="H37" s="96"/>
      <c r="I37" s="94"/>
      <c r="J37" s="46"/>
      <c r="K37" s="46"/>
      <c r="L37" s="46"/>
      <c r="M37" s="96"/>
      <c r="N37" s="46"/>
      <c r="O37" s="94"/>
      <c r="P37" s="96"/>
      <c r="Q37" s="94"/>
      <c r="R37" s="96"/>
      <c r="S37" s="93"/>
      <c r="T37" s="93"/>
      <c r="U37" s="96"/>
      <c r="V37" s="93"/>
      <c r="W37" s="93"/>
      <c r="Y37" s="46"/>
      <c r="Z37" s="46"/>
      <c r="AA37" s="46"/>
      <c r="AB37" s="46"/>
    </row>
    <row r="38" spans="2:28">
      <c r="B38" s="93"/>
      <c r="C38" s="93"/>
      <c r="D38" s="93"/>
      <c r="E38" s="93"/>
      <c r="F38" s="93"/>
      <c r="G38" s="93"/>
      <c r="H38" s="96"/>
      <c r="I38" s="94"/>
      <c r="J38" s="46"/>
      <c r="K38" s="46"/>
      <c r="L38" s="46"/>
      <c r="M38" s="96"/>
      <c r="N38" s="46"/>
      <c r="O38" s="94"/>
      <c r="P38" s="96"/>
      <c r="Q38" s="94"/>
      <c r="R38" s="96"/>
      <c r="S38" s="93"/>
      <c r="T38" s="93"/>
      <c r="U38" s="96"/>
      <c r="V38" s="93"/>
      <c r="W38" s="93"/>
      <c r="Y38" s="46"/>
      <c r="Z38" s="46"/>
      <c r="AA38" s="46"/>
      <c r="AB38" s="46"/>
    </row>
    <row r="39" spans="2:28">
      <c r="B39" s="93"/>
      <c r="C39" s="93"/>
      <c r="D39" s="93"/>
      <c r="E39" s="93"/>
      <c r="F39" s="93"/>
      <c r="G39" s="93"/>
      <c r="H39" s="96"/>
      <c r="I39" s="94"/>
      <c r="J39" s="46"/>
      <c r="K39" s="46"/>
      <c r="L39" s="46"/>
      <c r="M39" s="96"/>
      <c r="N39" s="46"/>
      <c r="O39" s="94"/>
      <c r="P39" s="96"/>
      <c r="Q39" s="94"/>
      <c r="R39" s="96"/>
      <c r="S39" s="93"/>
      <c r="T39" s="93"/>
      <c r="U39" s="96"/>
      <c r="V39" s="93"/>
      <c r="W39" s="93"/>
      <c r="Y39" s="46"/>
      <c r="Z39" s="46"/>
      <c r="AA39" s="46"/>
      <c r="AB39" s="46"/>
    </row>
    <row r="40" spans="2:28">
      <c r="B40" s="93"/>
      <c r="C40" s="93"/>
      <c r="D40" s="93"/>
      <c r="E40" s="93"/>
      <c r="F40" s="93"/>
      <c r="G40" s="93"/>
      <c r="H40" s="96"/>
      <c r="I40" s="94"/>
      <c r="J40" s="46"/>
      <c r="K40" s="46"/>
      <c r="L40" s="46"/>
      <c r="M40" s="96"/>
      <c r="N40" s="46"/>
      <c r="O40" s="94"/>
      <c r="P40" s="96"/>
      <c r="Q40" s="94"/>
      <c r="R40" s="96"/>
      <c r="S40" s="93"/>
      <c r="T40" s="93"/>
      <c r="U40" s="96"/>
      <c r="V40" s="93"/>
      <c r="W40" s="93"/>
      <c r="Y40" s="46"/>
      <c r="Z40" s="46"/>
      <c r="AA40" s="46"/>
      <c r="AB40" s="46"/>
    </row>
    <row r="41" spans="2:28">
      <c r="B41" s="93"/>
      <c r="C41" s="93"/>
      <c r="D41" s="93"/>
      <c r="E41" s="93"/>
      <c r="F41" s="93"/>
      <c r="G41" s="93"/>
      <c r="H41" s="96"/>
      <c r="I41" s="94"/>
      <c r="J41" s="46"/>
      <c r="K41" s="46"/>
      <c r="L41" s="46"/>
      <c r="M41" s="96"/>
      <c r="N41" s="46"/>
      <c r="O41" s="94"/>
      <c r="P41" s="96"/>
      <c r="Q41" s="94"/>
      <c r="R41" s="96"/>
      <c r="S41" s="93"/>
      <c r="T41" s="93"/>
      <c r="U41" s="96"/>
      <c r="V41" s="93"/>
      <c r="W41" s="93"/>
      <c r="Y41" s="46"/>
      <c r="Z41" s="46"/>
      <c r="AA41" s="46"/>
      <c r="AB41" s="46"/>
    </row>
    <row r="42" spans="2:28">
      <c r="B42" s="93"/>
      <c r="C42" s="93"/>
      <c r="D42" s="93"/>
      <c r="E42" s="93"/>
      <c r="F42" s="93"/>
      <c r="G42" s="93"/>
      <c r="H42" s="96"/>
      <c r="I42" s="94"/>
      <c r="J42" s="46"/>
      <c r="K42" s="46"/>
      <c r="L42" s="46"/>
      <c r="M42" s="96"/>
      <c r="N42" s="46"/>
      <c r="O42" s="94"/>
      <c r="P42" s="96"/>
      <c r="Q42" s="94"/>
      <c r="R42" s="96"/>
      <c r="S42" s="93"/>
      <c r="T42" s="93"/>
      <c r="U42" s="96"/>
      <c r="V42" s="93"/>
      <c r="W42" s="93"/>
      <c r="Y42" s="46"/>
      <c r="Z42" s="46"/>
      <c r="AA42" s="46"/>
      <c r="AB42" s="46"/>
    </row>
    <row r="43" spans="2:28">
      <c r="B43" s="93"/>
      <c r="C43" s="93"/>
      <c r="D43" s="93"/>
      <c r="E43" s="93"/>
      <c r="F43" s="93"/>
      <c r="G43" s="93"/>
      <c r="H43" s="96"/>
      <c r="I43" s="94"/>
      <c r="J43" s="46"/>
      <c r="K43" s="46"/>
      <c r="L43" s="46"/>
      <c r="M43" s="96"/>
      <c r="N43" s="46"/>
      <c r="O43" s="94"/>
      <c r="P43" s="96"/>
      <c r="Q43" s="94"/>
      <c r="R43" s="96"/>
      <c r="S43" s="93"/>
      <c r="T43" s="93"/>
      <c r="U43" s="96"/>
      <c r="V43" s="93"/>
      <c r="W43" s="93"/>
      <c r="Y43" s="46"/>
      <c r="Z43" s="46"/>
      <c r="AA43" s="46"/>
      <c r="AB43" s="46"/>
    </row>
  </sheetData>
  <protectedRanges>
    <protectedRange sqref="L9" name="범위1_2_3_2_1_1"/>
    <protectedRange sqref="O9" name="범위1_3_2_2_1"/>
    <protectedRange sqref="Q9" name="범위1_3_2_1_1_1"/>
    <protectedRange sqref="L10:L11" name="범위1_2_3_2_1_1_1"/>
    <protectedRange sqref="O10:O11" name="범위1_3_2_2_1_1"/>
    <protectedRange sqref="Q10:Q11" name="범위1_3_2_1_1_1_1"/>
  </protectedRanges>
  <mergeCells count="14">
    <mergeCell ref="Z4:AB4"/>
    <mergeCell ref="A1:G1"/>
    <mergeCell ref="I1:O1"/>
    <mergeCell ref="P1:T1"/>
    <mergeCell ref="V1:AB1"/>
    <mergeCell ref="I3:O3"/>
    <mergeCell ref="R3:T3"/>
    <mergeCell ref="V3:Y3"/>
    <mergeCell ref="Z3:AB3"/>
    <mergeCell ref="E4:G4"/>
    <mergeCell ref="I4:J4"/>
    <mergeCell ref="K4:O4"/>
    <mergeCell ref="R4:T4"/>
    <mergeCell ref="W4:Y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90" zoomScaleNormal="90" zoomScaleSheetLayoutView="100" workbookViewId="0">
      <selection sqref="A1:G1"/>
    </sheetView>
  </sheetViews>
  <sheetFormatPr defaultRowHeight="13.5"/>
  <cols>
    <col min="1" max="1" width="9.77734375" style="228" customWidth="1"/>
    <col min="2" max="2" width="11.77734375" style="228" customWidth="1"/>
    <col min="3" max="7" width="11.77734375" style="229" customWidth="1"/>
    <col min="8" max="8" width="2.77734375" style="230" customWidth="1"/>
    <col min="9" max="14" width="12.109375" style="229" customWidth="1"/>
    <col min="15" max="16384" width="8.88671875" style="229"/>
  </cols>
  <sheetData>
    <row r="1" spans="1:14" s="208" customFormat="1" ht="39" customHeight="1">
      <c r="A1" s="422" t="s">
        <v>176</v>
      </c>
      <c r="B1" s="422"/>
      <c r="C1" s="422"/>
      <c r="D1" s="422"/>
      <c r="E1" s="422"/>
      <c r="F1" s="422"/>
      <c r="G1" s="422"/>
      <c r="H1" s="207"/>
      <c r="I1" s="423" t="s">
        <v>177</v>
      </c>
      <c r="J1" s="423"/>
      <c r="K1" s="423"/>
      <c r="L1" s="423"/>
      <c r="M1" s="423"/>
      <c r="N1" s="423"/>
    </row>
    <row r="2" spans="1:14" s="213" customFormat="1" ht="25.5" customHeight="1" thickBot="1">
      <c r="A2" s="209" t="s">
        <v>178</v>
      </c>
      <c r="B2" s="210"/>
      <c r="C2" s="209"/>
      <c r="D2" s="209"/>
      <c r="E2" s="209"/>
      <c r="F2" s="209"/>
      <c r="G2" s="209"/>
      <c r="H2" s="211"/>
      <c r="I2" s="209"/>
      <c r="J2" s="209"/>
      <c r="K2" s="209"/>
      <c r="L2" s="209"/>
      <c r="M2" s="209"/>
      <c r="N2" s="212" t="s">
        <v>93</v>
      </c>
    </row>
    <row r="3" spans="1:14" s="213" customFormat="1" ht="17.100000000000001" customHeight="1" thickTop="1">
      <c r="A3" s="214"/>
      <c r="B3" s="424" t="s">
        <v>179</v>
      </c>
      <c r="C3" s="425"/>
      <c r="D3" s="426"/>
      <c r="E3" s="424" t="s">
        <v>180</v>
      </c>
      <c r="F3" s="425"/>
      <c r="G3" s="425"/>
      <c r="H3" s="215"/>
      <c r="I3" s="425" t="s">
        <v>181</v>
      </c>
      <c r="J3" s="425"/>
      <c r="K3" s="426"/>
      <c r="L3" s="424" t="s">
        <v>182</v>
      </c>
      <c r="M3" s="425"/>
      <c r="N3" s="425"/>
    </row>
    <row r="4" spans="1:14" s="213" customFormat="1" ht="17.100000000000001" customHeight="1">
      <c r="A4" s="13" t="s">
        <v>9</v>
      </c>
      <c r="B4" s="214" t="s">
        <v>65</v>
      </c>
      <c r="C4" s="214" t="s">
        <v>183</v>
      </c>
      <c r="D4" s="214" t="s">
        <v>184</v>
      </c>
      <c r="E4" s="214" t="s">
        <v>185</v>
      </c>
      <c r="F4" s="214" t="s">
        <v>186</v>
      </c>
      <c r="G4" s="215" t="s">
        <v>187</v>
      </c>
      <c r="H4" s="215"/>
      <c r="I4" s="214" t="s">
        <v>185</v>
      </c>
      <c r="J4" s="214" t="s">
        <v>186</v>
      </c>
      <c r="K4" s="214" t="s">
        <v>187</v>
      </c>
      <c r="L4" s="214" t="s">
        <v>185</v>
      </c>
      <c r="M4" s="214" t="s">
        <v>186</v>
      </c>
      <c r="N4" s="215" t="s">
        <v>187</v>
      </c>
    </row>
    <row r="5" spans="1:14" s="213" customFormat="1" ht="17.100000000000001" customHeight="1">
      <c r="A5" s="13" t="s">
        <v>188</v>
      </c>
      <c r="B5" s="214"/>
      <c r="C5" s="214" t="s">
        <v>189</v>
      </c>
      <c r="D5" s="214" t="s">
        <v>190</v>
      </c>
      <c r="E5" s="214"/>
      <c r="F5" s="214" t="s">
        <v>189</v>
      </c>
      <c r="G5" s="216" t="s">
        <v>190</v>
      </c>
      <c r="H5" s="215"/>
      <c r="I5" s="214"/>
      <c r="J5" s="214" t="s">
        <v>189</v>
      </c>
      <c r="K5" s="214" t="s">
        <v>190</v>
      </c>
      <c r="L5" s="214"/>
      <c r="M5" s="214" t="s">
        <v>189</v>
      </c>
      <c r="N5" s="215" t="s">
        <v>190</v>
      </c>
    </row>
    <row r="6" spans="1:14" s="213" customFormat="1" ht="17.100000000000001" customHeight="1">
      <c r="A6" s="217"/>
      <c r="B6" s="217" t="s">
        <v>68</v>
      </c>
      <c r="C6" s="217" t="s">
        <v>191</v>
      </c>
      <c r="D6" s="217" t="s">
        <v>191</v>
      </c>
      <c r="E6" s="217" t="s">
        <v>68</v>
      </c>
      <c r="F6" s="217" t="s">
        <v>191</v>
      </c>
      <c r="G6" s="218" t="s">
        <v>191</v>
      </c>
      <c r="H6" s="215"/>
      <c r="I6" s="217" t="s">
        <v>68</v>
      </c>
      <c r="J6" s="217" t="s">
        <v>191</v>
      </c>
      <c r="K6" s="217" t="s">
        <v>191</v>
      </c>
      <c r="L6" s="217" t="s">
        <v>68</v>
      </c>
      <c r="M6" s="217" t="s">
        <v>191</v>
      </c>
      <c r="N6" s="219" t="s">
        <v>191</v>
      </c>
    </row>
    <row r="7" spans="1:14" s="222" customFormat="1" ht="99.75" customHeight="1">
      <c r="A7" s="220">
        <v>2013</v>
      </c>
      <c r="B7" s="221">
        <v>367418</v>
      </c>
      <c r="C7" s="221">
        <v>299598</v>
      </c>
      <c r="D7" s="221">
        <v>67820</v>
      </c>
      <c r="E7" s="221">
        <f>SUM(F7:G7)</f>
        <v>364186</v>
      </c>
      <c r="F7" s="221">
        <v>299780</v>
      </c>
      <c r="G7" s="221">
        <v>64406</v>
      </c>
      <c r="H7" s="221"/>
      <c r="I7" s="221">
        <v>273077</v>
      </c>
      <c r="J7" s="221">
        <v>218780</v>
      </c>
      <c r="K7" s="221">
        <v>54297</v>
      </c>
      <c r="L7" s="221">
        <v>91110</v>
      </c>
      <c r="M7" s="221">
        <v>81001</v>
      </c>
      <c r="N7" s="221">
        <v>10109</v>
      </c>
    </row>
    <row r="8" spans="1:14" s="222" customFormat="1" ht="99.75" customHeight="1">
      <c r="A8" s="220">
        <v>2014</v>
      </c>
      <c r="B8" s="221">
        <v>359762</v>
      </c>
      <c r="C8" s="221">
        <v>313407</v>
      </c>
      <c r="D8" s="221">
        <v>46355</v>
      </c>
      <c r="E8" s="221">
        <v>361379</v>
      </c>
      <c r="F8" s="221">
        <v>313753</v>
      </c>
      <c r="G8" s="221">
        <v>47626</v>
      </c>
      <c r="H8" s="221"/>
      <c r="I8" s="221">
        <v>257792</v>
      </c>
      <c r="J8" s="221">
        <v>221307</v>
      </c>
      <c r="K8" s="221">
        <v>36485</v>
      </c>
      <c r="L8" s="221">
        <v>103587</v>
      </c>
      <c r="M8" s="221">
        <v>92446</v>
      </c>
      <c r="N8" s="221">
        <v>11141</v>
      </c>
    </row>
    <row r="9" spans="1:14" s="222" customFormat="1" ht="99.75" customHeight="1">
      <c r="A9" s="220">
        <v>2015</v>
      </c>
      <c r="B9" s="221">
        <v>357555</v>
      </c>
      <c r="C9" s="221">
        <v>317762</v>
      </c>
      <c r="D9" s="221">
        <v>39793</v>
      </c>
      <c r="E9" s="221">
        <v>358551</v>
      </c>
      <c r="F9" s="221">
        <v>318831</v>
      </c>
      <c r="G9" s="221">
        <v>39720</v>
      </c>
      <c r="H9" s="221"/>
      <c r="I9" s="221">
        <v>270085</v>
      </c>
      <c r="J9" s="221">
        <v>243283</v>
      </c>
      <c r="K9" s="221">
        <v>26802</v>
      </c>
      <c r="L9" s="221">
        <v>88467</v>
      </c>
      <c r="M9" s="221">
        <v>75548</v>
      </c>
      <c r="N9" s="221">
        <v>12919</v>
      </c>
    </row>
    <row r="10" spans="1:14" s="224" customFormat="1" ht="99.75" customHeight="1">
      <c r="A10" s="220">
        <v>2016</v>
      </c>
      <c r="B10" s="223">
        <v>381732</v>
      </c>
      <c r="C10" s="221">
        <v>328128</v>
      </c>
      <c r="D10" s="221">
        <v>53604</v>
      </c>
      <c r="E10" s="221">
        <v>384312</v>
      </c>
      <c r="F10" s="221">
        <v>329564</v>
      </c>
      <c r="G10" s="221">
        <v>54748</v>
      </c>
      <c r="H10" s="221"/>
      <c r="I10" s="221">
        <v>277696</v>
      </c>
      <c r="J10" s="221">
        <v>241828</v>
      </c>
      <c r="K10" s="221">
        <v>35868</v>
      </c>
      <c r="L10" s="221">
        <v>106616</v>
      </c>
      <c r="M10" s="221">
        <v>87736</v>
      </c>
      <c r="N10" s="221">
        <v>18880</v>
      </c>
    </row>
    <row r="11" spans="1:14" s="224" customFormat="1" ht="99.75" customHeight="1" thickBot="1">
      <c r="A11" s="406">
        <v>2017</v>
      </c>
      <c r="B11" s="225">
        <f>C11+D11</f>
        <v>422398.56</v>
      </c>
      <c r="C11" s="225">
        <v>369977.87</v>
      </c>
      <c r="D11" s="225">
        <v>52420.69</v>
      </c>
      <c r="E11" s="225">
        <f>F11+G11</f>
        <v>415059.08</v>
      </c>
      <c r="F11" s="225">
        <v>362274.38</v>
      </c>
      <c r="G11" s="225">
        <v>52784.7</v>
      </c>
      <c r="H11" s="405"/>
      <c r="I11" s="226">
        <f>SUM(J11:K11)</f>
        <v>293230.38999999996</v>
      </c>
      <c r="J11" s="226">
        <v>264292.46999999997</v>
      </c>
      <c r="K11" s="226">
        <v>28937.919999999998</v>
      </c>
      <c r="L11" s="226">
        <f>E11-I11</f>
        <v>121828.69000000006</v>
      </c>
      <c r="M11" s="226">
        <f>F11-J11</f>
        <v>97981.910000000033</v>
      </c>
      <c r="N11" s="226">
        <f>G11-K11</f>
        <v>23846.78</v>
      </c>
    </row>
    <row r="12" spans="1:14" ht="12" customHeight="1" thickTop="1">
      <c r="A12" s="227" t="s">
        <v>192</v>
      </c>
    </row>
    <row r="14" spans="1:14">
      <c r="A14" s="229"/>
      <c r="B14" s="229"/>
      <c r="H14" s="229"/>
    </row>
    <row r="15" spans="1:14">
      <c r="A15" s="229"/>
      <c r="B15" s="229"/>
      <c r="H15" s="229"/>
    </row>
    <row r="16" spans="1:14">
      <c r="A16" s="229"/>
      <c r="B16" s="229"/>
      <c r="H16" s="229"/>
    </row>
    <row r="17" spans="1:8">
      <c r="A17" s="229"/>
      <c r="B17" s="229"/>
      <c r="H17" s="229"/>
    </row>
  </sheetData>
  <protectedRanges>
    <protectedRange sqref="H7" name="범위1_8_1_1_2_2_1_1_1"/>
    <protectedRange sqref="C7:D7" name="범위1_8_1_1_1_1_1_2_2_1_1_1"/>
    <protectedRange sqref="F7:G7" name="범위1_8_1_1_2_1_1_2_2_1_1_1"/>
    <protectedRange sqref="J7:K7" name="범위1_8_1_1_3_1_1_2_2_1_1_1"/>
    <protectedRange sqref="H9" name="범위1_8_1_1_2_2_1_1_1_1"/>
    <protectedRange sqref="C9:D9" name="범위1_8_1_1_1_1_1_2_2_1_1_1_1"/>
    <protectedRange sqref="F9:G9" name="범위1_8_1_1_2_1_1_2_2_1_1_1_1"/>
    <protectedRange sqref="J9:K9" name="범위1_8_1_1_3_1_1_2_2_1_1_1_1"/>
    <protectedRange sqref="H10:H11" name="범위1_8_1_1_2_2_1_1_1_1_1"/>
    <protectedRange sqref="C10:D10" name="범위1_8_1_1_1_1_1_2_2_1_1_1_1_1"/>
    <protectedRange sqref="F10:G10" name="범위1_8_1_1_2_1_1_2_2_1_1_1_1_1"/>
    <protectedRange sqref="J10:K10" name="범위1_8_1_1_3_1_1_2_2_1_1_1_1_1"/>
    <protectedRange sqref="J11:K11" name="범위1_8_1_1_3_1_1_2_2_1_1_1_1_1_1"/>
    <protectedRange sqref="C11:D11" name="범위1_8_1_1_1_1_1_2_2_1_1_1_1_1_1"/>
    <protectedRange sqref="F11:G11" name="범위1_8_1_1_2_1_1_2_2_1_1_1_1_1_1"/>
  </protectedRanges>
  <mergeCells count="6">
    <mergeCell ref="A1:G1"/>
    <mergeCell ref="I1:N1"/>
    <mergeCell ref="B3:D3"/>
    <mergeCell ref="E3:G3"/>
    <mergeCell ref="I3:K3"/>
    <mergeCell ref="L3:N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71"/>
  <sheetViews>
    <sheetView topLeftCell="A4" zoomScaleNormal="100" zoomScaleSheetLayoutView="55" zoomScalePageLayoutView="70" workbookViewId="0">
      <selection sqref="A1:P1"/>
    </sheetView>
  </sheetViews>
  <sheetFormatPr defaultRowHeight="13.5"/>
  <cols>
    <col min="1" max="1" width="9.77734375" style="37" customWidth="1"/>
    <col min="2" max="2" width="8.6640625" style="38" bestFit="1" customWidth="1"/>
    <col min="3" max="5" width="7.109375" style="38" bestFit="1" customWidth="1"/>
    <col min="6" max="6" width="6.5546875" style="38" customWidth="1"/>
    <col min="7" max="8" width="6.5546875" style="37" customWidth="1"/>
    <col min="9" max="9" width="6.5546875" style="206" customWidth="1"/>
    <col min="10" max="10" width="7.33203125" style="38" customWidth="1"/>
    <col min="11" max="11" width="7" style="38" customWidth="1"/>
    <col min="12" max="12" width="4.33203125" style="38" hidden="1" customWidth="1"/>
    <col min="13" max="13" width="7.109375" style="38" bestFit="1" customWidth="1"/>
    <col min="14" max="15" width="6.44140625" style="38" customWidth="1"/>
    <col min="16" max="16" width="8.44140625" style="38" customWidth="1"/>
    <col min="17" max="17" width="2.77734375" style="38" customWidth="1"/>
    <col min="18" max="18" width="11.88671875" style="38" customWidth="1"/>
    <col min="19" max="19" width="10" style="38" customWidth="1"/>
    <col min="20" max="20" width="7.88671875" style="38" customWidth="1"/>
    <col min="21" max="25" width="6.6640625" style="38" customWidth="1"/>
    <col min="26" max="26" width="7.88671875" style="38" bestFit="1" customWidth="1"/>
    <col min="27" max="27" width="6.6640625" style="38" customWidth="1"/>
    <col min="28" max="28" width="9.33203125" style="38" customWidth="1"/>
    <col min="29" max="29" width="6.6640625" style="38" customWidth="1"/>
    <col min="30" max="30" width="8.77734375" style="38" customWidth="1"/>
    <col min="31" max="31" width="8.21875" style="38" customWidth="1"/>
    <col min="32" max="16384" width="8.88671875" style="36"/>
  </cols>
  <sheetData>
    <row r="1" spans="1:251" s="2" customFormat="1" ht="45" customHeight="1">
      <c r="A1" s="410" t="s">
        <v>90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106"/>
      <c r="R1" s="106"/>
      <c r="S1" s="106"/>
      <c r="T1" s="410" t="s">
        <v>91</v>
      </c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</row>
    <row r="2" spans="1:251" s="9" customFormat="1" ht="25.5" customHeight="1" thickBot="1">
      <c r="A2" s="3" t="s">
        <v>92</v>
      </c>
      <c r="B2" s="4"/>
      <c r="C2" s="4"/>
      <c r="D2" s="4"/>
      <c r="E2" s="4"/>
      <c r="F2" s="4"/>
      <c r="G2" s="107"/>
      <c r="H2" s="107"/>
      <c r="I2" s="108"/>
      <c r="J2" s="4"/>
      <c r="K2" s="4"/>
      <c r="L2" s="4"/>
      <c r="M2" s="4"/>
      <c r="N2" s="4"/>
      <c r="O2" s="4"/>
      <c r="P2" s="4"/>
      <c r="Q2" s="109"/>
      <c r="R2" s="4"/>
      <c r="S2" s="4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4"/>
      <c r="AE2" s="8" t="s">
        <v>93</v>
      </c>
    </row>
    <row r="3" spans="1:251" s="115" customFormat="1" ht="16.5" customHeight="1" thickTop="1">
      <c r="A3" s="110"/>
      <c r="B3" s="111" t="s">
        <v>94</v>
      </c>
      <c r="C3" s="111" t="s">
        <v>95</v>
      </c>
      <c r="D3" s="430" t="s">
        <v>96</v>
      </c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112"/>
      <c r="R3" s="112"/>
      <c r="S3" s="112"/>
      <c r="T3" s="110" t="s">
        <v>97</v>
      </c>
      <c r="U3" s="113" t="s">
        <v>98</v>
      </c>
      <c r="V3" s="113" t="s">
        <v>99</v>
      </c>
      <c r="W3" s="114" t="s">
        <v>100</v>
      </c>
      <c r="X3" s="432" t="s">
        <v>101</v>
      </c>
      <c r="Y3" s="431"/>
      <c r="Z3" s="431"/>
      <c r="AA3" s="431"/>
      <c r="AB3" s="431"/>
      <c r="AC3" s="431"/>
      <c r="AD3" s="431"/>
      <c r="AE3" s="431"/>
    </row>
    <row r="4" spans="1:251" s="115" customFormat="1" ht="16.5" customHeight="1">
      <c r="A4" s="13"/>
      <c r="B4" s="116"/>
      <c r="C4" s="117"/>
      <c r="D4" s="118"/>
      <c r="E4" s="433" t="s">
        <v>102</v>
      </c>
      <c r="F4" s="434"/>
      <c r="G4" s="434"/>
      <c r="H4" s="434"/>
      <c r="I4" s="434"/>
      <c r="J4" s="434"/>
      <c r="K4" s="435"/>
      <c r="L4" s="119"/>
      <c r="M4" s="436" t="s">
        <v>103</v>
      </c>
      <c r="N4" s="437"/>
      <c r="O4" s="437"/>
      <c r="P4" s="437"/>
      <c r="Q4" s="120"/>
      <c r="R4" s="438" t="s">
        <v>104</v>
      </c>
      <c r="S4" s="438"/>
      <c r="T4" s="121" t="s">
        <v>105</v>
      </c>
      <c r="U4" s="122" t="s">
        <v>106</v>
      </c>
      <c r="V4" s="122"/>
      <c r="W4" s="123"/>
      <c r="X4" s="117"/>
      <c r="Y4" s="439" t="s">
        <v>107</v>
      </c>
      <c r="Z4" s="440"/>
      <c r="AA4" s="440"/>
      <c r="AB4" s="441"/>
      <c r="AC4" s="442" t="s">
        <v>108</v>
      </c>
      <c r="AD4" s="443"/>
      <c r="AE4" s="443"/>
    </row>
    <row r="5" spans="1:251" s="115" customFormat="1" ht="11.25">
      <c r="A5" s="13" t="s">
        <v>109</v>
      </c>
      <c r="B5" s="124"/>
      <c r="C5" s="117"/>
      <c r="D5" s="118"/>
      <c r="E5" s="118"/>
      <c r="F5" s="118" t="s">
        <v>110</v>
      </c>
      <c r="G5" s="118" t="s">
        <v>111</v>
      </c>
      <c r="H5" s="118" t="s">
        <v>112</v>
      </c>
      <c r="I5" s="118" t="s">
        <v>113</v>
      </c>
      <c r="J5" s="118" t="s">
        <v>114</v>
      </c>
      <c r="K5" s="118" t="s">
        <v>115</v>
      </c>
      <c r="L5" s="427"/>
      <c r="M5" s="118"/>
      <c r="N5" s="111" t="s">
        <v>116</v>
      </c>
      <c r="O5" s="111"/>
      <c r="P5" s="125" t="s">
        <v>117</v>
      </c>
      <c r="Q5" s="112"/>
      <c r="R5" s="126" t="s">
        <v>118</v>
      </c>
      <c r="S5" s="127" t="s">
        <v>119</v>
      </c>
      <c r="T5" s="128"/>
      <c r="U5" s="129"/>
      <c r="V5" s="124"/>
      <c r="W5" s="130"/>
      <c r="X5" s="68"/>
      <c r="Y5" s="131"/>
      <c r="Z5" s="132" t="s">
        <v>120</v>
      </c>
      <c r="AA5" s="132" t="s">
        <v>121</v>
      </c>
      <c r="AB5" s="132" t="s">
        <v>122</v>
      </c>
      <c r="AC5" s="68"/>
      <c r="AD5" s="111" t="s">
        <v>123</v>
      </c>
      <c r="AE5" s="133" t="s">
        <v>124</v>
      </c>
    </row>
    <row r="6" spans="1:251" s="138" customFormat="1" ht="16.5" customHeight="1">
      <c r="A6" s="13" t="s">
        <v>125</v>
      </c>
      <c r="B6" s="124"/>
      <c r="C6" s="124"/>
      <c r="D6" s="118"/>
      <c r="E6" s="118"/>
      <c r="F6" s="118" t="s">
        <v>126</v>
      </c>
      <c r="G6" s="118" t="s">
        <v>127</v>
      </c>
      <c r="H6" s="118" t="s">
        <v>127</v>
      </c>
      <c r="I6" s="118" t="s">
        <v>126</v>
      </c>
      <c r="J6" s="118" t="s">
        <v>126</v>
      </c>
      <c r="K6" s="134" t="s">
        <v>126</v>
      </c>
      <c r="L6" s="428"/>
      <c r="M6" s="118"/>
      <c r="N6" s="118" t="s">
        <v>128</v>
      </c>
      <c r="O6" s="118" t="s">
        <v>129</v>
      </c>
      <c r="P6" s="135" t="s">
        <v>130</v>
      </c>
      <c r="Q6" s="112"/>
      <c r="R6" s="112" t="s">
        <v>126</v>
      </c>
      <c r="S6" s="119" t="s">
        <v>131</v>
      </c>
      <c r="T6" s="136" t="s">
        <v>132</v>
      </c>
      <c r="U6" s="137"/>
      <c r="W6" s="139" t="s">
        <v>132</v>
      </c>
      <c r="X6" s="140"/>
      <c r="Y6" s="141"/>
      <c r="Z6" s="129"/>
      <c r="AA6" s="129" t="s">
        <v>133</v>
      </c>
      <c r="AB6" s="129" t="s">
        <v>134</v>
      </c>
      <c r="AC6" s="140"/>
      <c r="AD6" s="142" t="s">
        <v>135</v>
      </c>
      <c r="AE6" s="129" t="s">
        <v>136</v>
      </c>
    </row>
    <row r="7" spans="1:251" s="138" customFormat="1" ht="16.5" customHeight="1">
      <c r="A7" s="143"/>
      <c r="B7" s="124"/>
      <c r="C7" s="118" t="s">
        <v>137</v>
      </c>
      <c r="D7" s="118"/>
      <c r="E7" s="118"/>
      <c r="F7" s="144" t="s">
        <v>138</v>
      </c>
      <c r="G7" s="145"/>
      <c r="H7" s="145"/>
      <c r="I7" s="144" t="s">
        <v>139</v>
      </c>
      <c r="J7" s="129" t="s">
        <v>140</v>
      </c>
      <c r="L7" s="428"/>
      <c r="M7" s="118"/>
      <c r="N7" s="146" t="s">
        <v>138</v>
      </c>
      <c r="O7" s="146" t="s">
        <v>141</v>
      </c>
      <c r="P7" s="147" t="s">
        <v>142</v>
      </c>
      <c r="Q7" s="140"/>
      <c r="R7" s="148" t="s">
        <v>143</v>
      </c>
      <c r="S7" s="141" t="s">
        <v>144</v>
      </c>
      <c r="T7" s="149" t="s">
        <v>145</v>
      </c>
      <c r="U7" s="137" t="s">
        <v>146</v>
      </c>
      <c r="V7" s="146" t="s">
        <v>147</v>
      </c>
      <c r="W7" s="150" t="s">
        <v>148</v>
      </c>
      <c r="X7" s="151"/>
      <c r="Y7" s="152"/>
      <c r="Z7" s="129" t="s">
        <v>149</v>
      </c>
      <c r="AA7" s="129" t="s">
        <v>150</v>
      </c>
      <c r="AB7" s="146" t="s">
        <v>151</v>
      </c>
      <c r="AC7" s="151"/>
      <c r="AD7" s="129" t="s">
        <v>152</v>
      </c>
      <c r="AE7" s="129" t="s">
        <v>153</v>
      </c>
    </row>
    <row r="8" spans="1:251" s="138" customFormat="1" ht="16.5" customHeight="1">
      <c r="A8" s="153"/>
      <c r="B8" s="154" t="s">
        <v>68</v>
      </c>
      <c r="C8" s="154" t="s">
        <v>154</v>
      </c>
      <c r="D8" s="154"/>
      <c r="E8" s="154"/>
      <c r="F8" s="155" t="s">
        <v>155</v>
      </c>
      <c r="G8" s="156" t="s">
        <v>155</v>
      </c>
      <c r="H8" s="156" t="s">
        <v>156</v>
      </c>
      <c r="I8" s="155" t="s">
        <v>157</v>
      </c>
      <c r="J8" s="156" t="s">
        <v>158</v>
      </c>
      <c r="K8" s="156" t="s">
        <v>159</v>
      </c>
      <c r="L8" s="429"/>
      <c r="M8" s="154"/>
      <c r="N8" s="157" t="s">
        <v>160</v>
      </c>
      <c r="O8" s="157"/>
      <c r="P8" s="158" t="s">
        <v>161</v>
      </c>
      <c r="Q8" s="140"/>
      <c r="R8" s="159" t="s">
        <v>162</v>
      </c>
      <c r="S8" s="160" t="s">
        <v>163</v>
      </c>
      <c r="T8" s="161" t="s">
        <v>164</v>
      </c>
      <c r="U8" s="157" t="s">
        <v>165</v>
      </c>
      <c r="V8" s="162" t="s">
        <v>166</v>
      </c>
      <c r="W8" s="158" t="s">
        <v>167</v>
      </c>
      <c r="X8" s="159"/>
      <c r="Y8" s="160"/>
      <c r="Z8" s="162" t="s">
        <v>168</v>
      </c>
      <c r="AA8" s="157" t="s">
        <v>169</v>
      </c>
      <c r="AB8" s="157" t="s">
        <v>170</v>
      </c>
      <c r="AC8" s="159"/>
      <c r="AD8" s="157" t="s">
        <v>171</v>
      </c>
      <c r="AE8" s="157" t="s">
        <v>172</v>
      </c>
    </row>
    <row r="9" spans="1:251" s="77" customFormat="1" ht="89.25" customHeight="1">
      <c r="A9" s="163">
        <v>2013</v>
      </c>
      <c r="B9" s="164">
        <f>SUM(C9:D9,T9:X9)</f>
        <v>255324</v>
      </c>
      <c r="C9" s="165">
        <v>5111</v>
      </c>
      <c r="D9" s="166">
        <f t="shared" ref="D9:D10" si="0">SUM(E9,M9)</f>
        <v>8873</v>
      </c>
      <c r="E9" s="77">
        <f>SUM(F9:K9)</f>
        <v>5812</v>
      </c>
      <c r="F9" s="167">
        <v>85</v>
      </c>
      <c r="G9" s="167">
        <v>905</v>
      </c>
      <c r="H9" s="167">
        <v>251</v>
      </c>
      <c r="I9" s="167">
        <v>2205</v>
      </c>
      <c r="J9" s="168">
        <v>115</v>
      </c>
      <c r="K9" s="167">
        <v>2251</v>
      </c>
      <c r="L9" s="169"/>
      <c r="M9" s="170">
        <f t="shared" ref="M9:M10" si="1">SUM(N9:P9,R9:S9)</f>
        <v>3061</v>
      </c>
      <c r="N9" s="165">
        <v>235</v>
      </c>
      <c r="O9" s="168">
        <v>1844</v>
      </c>
      <c r="P9" s="171" t="s">
        <v>173</v>
      </c>
      <c r="Q9" s="172"/>
      <c r="R9" s="168">
        <v>933</v>
      </c>
      <c r="S9" s="168">
        <v>49</v>
      </c>
      <c r="T9" s="168">
        <v>124772</v>
      </c>
      <c r="U9" s="77">
        <v>3618</v>
      </c>
      <c r="V9" s="168">
        <v>86697</v>
      </c>
      <c r="W9" s="173" t="s">
        <v>88</v>
      </c>
      <c r="X9" s="173">
        <f>SUM(Y9,AC9)</f>
        <v>26253</v>
      </c>
      <c r="Y9" s="173">
        <f t="shared" ref="Y9:Y10" si="2">SUM(Z9:AB9)</f>
        <v>22969</v>
      </c>
      <c r="Z9" s="165">
        <v>20081</v>
      </c>
      <c r="AA9" s="168">
        <v>2888</v>
      </c>
      <c r="AB9" s="173" t="s">
        <v>88</v>
      </c>
      <c r="AC9" s="174">
        <f t="shared" ref="AC9:AC10" si="3">SUM(AD9:AE9)</f>
        <v>3284</v>
      </c>
      <c r="AD9" s="175">
        <v>3284</v>
      </c>
      <c r="AE9" s="173" t="s">
        <v>88</v>
      </c>
      <c r="AF9" s="176"/>
      <c r="AG9" s="168"/>
    </row>
    <row r="10" spans="1:251" s="183" customFormat="1" ht="89.25" customHeight="1">
      <c r="A10" s="177">
        <v>2014</v>
      </c>
      <c r="B10" s="164">
        <f>SUM(C10:D10,T10:X10)</f>
        <v>250174</v>
      </c>
      <c r="C10" s="178">
        <v>5457</v>
      </c>
      <c r="D10" s="166">
        <f t="shared" si="0"/>
        <v>9734</v>
      </c>
      <c r="E10" s="81">
        <v>5032</v>
      </c>
      <c r="F10" s="179">
        <v>75</v>
      </c>
      <c r="G10" s="179">
        <v>975</v>
      </c>
      <c r="H10" s="179">
        <v>228</v>
      </c>
      <c r="I10" s="179">
        <v>1837</v>
      </c>
      <c r="J10" s="173">
        <v>116</v>
      </c>
      <c r="K10" s="179">
        <v>1801</v>
      </c>
      <c r="L10" s="180">
        <v>55926</v>
      </c>
      <c r="M10" s="170">
        <f t="shared" si="1"/>
        <v>4702</v>
      </c>
      <c r="N10" s="178">
        <v>201</v>
      </c>
      <c r="O10" s="173">
        <v>536</v>
      </c>
      <c r="P10" s="171" t="s">
        <v>173</v>
      </c>
      <c r="Q10" s="181"/>
      <c r="R10" s="173">
        <v>3916</v>
      </c>
      <c r="S10" s="173">
        <v>49</v>
      </c>
      <c r="T10" s="173">
        <v>123500</v>
      </c>
      <c r="U10" s="81">
        <v>4493</v>
      </c>
      <c r="V10" s="173">
        <v>83729</v>
      </c>
      <c r="W10" s="173" t="s">
        <v>88</v>
      </c>
      <c r="X10" s="173">
        <f t="shared" ref="X10" si="4">SUM(Y10,AC10)</f>
        <v>23261</v>
      </c>
      <c r="Y10" s="173">
        <f t="shared" si="2"/>
        <v>19852</v>
      </c>
      <c r="Z10" s="178">
        <v>15760</v>
      </c>
      <c r="AA10" s="173">
        <v>3592</v>
      </c>
      <c r="AB10" s="175">
        <v>500</v>
      </c>
      <c r="AC10" s="174">
        <f t="shared" si="3"/>
        <v>3409</v>
      </c>
      <c r="AD10" s="175">
        <v>3409</v>
      </c>
      <c r="AE10" s="173" t="s">
        <v>88</v>
      </c>
      <c r="AF10" s="182"/>
      <c r="AG10" s="176"/>
    </row>
    <row r="11" spans="1:251" s="183" customFormat="1" ht="89.25" customHeight="1">
      <c r="A11" s="177">
        <v>2015</v>
      </c>
      <c r="B11" s="184">
        <v>299781</v>
      </c>
      <c r="C11" s="185">
        <v>5363</v>
      </c>
      <c r="D11" s="186">
        <v>16395</v>
      </c>
      <c r="E11" s="186">
        <v>7989</v>
      </c>
      <c r="F11" s="179">
        <v>132</v>
      </c>
      <c r="G11" s="179">
        <v>1945</v>
      </c>
      <c r="H11" s="179">
        <v>367</v>
      </c>
      <c r="I11" s="179">
        <v>3297</v>
      </c>
      <c r="J11" s="173">
        <v>132</v>
      </c>
      <c r="K11" s="179">
        <v>2116</v>
      </c>
      <c r="L11" s="180"/>
      <c r="M11" s="187">
        <v>8406</v>
      </c>
      <c r="N11" s="185">
        <v>1203</v>
      </c>
      <c r="O11" s="173">
        <v>1762</v>
      </c>
      <c r="P11" s="185">
        <v>80</v>
      </c>
      <c r="Q11" s="179"/>
      <c r="R11" s="173">
        <v>4982</v>
      </c>
      <c r="S11" s="173">
        <v>379</v>
      </c>
      <c r="T11" s="173">
        <v>115273</v>
      </c>
      <c r="U11" s="186">
        <v>6219</v>
      </c>
      <c r="V11" s="173">
        <v>98263</v>
      </c>
      <c r="W11" s="173" t="s">
        <v>174</v>
      </c>
      <c r="X11" s="173">
        <v>58268</v>
      </c>
      <c r="Y11" s="173">
        <v>51646</v>
      </c>
      <c r="Z11" s="185">
        <v>39770</v>
      </c>
      <c r="AA11" s="173">
        <v>9636</v>
      </c>
      <c r="AB11" s="188">
        <v>2240</v>
      </c>
      <c r="AC11" s="188">
        <v>6622</v>
      </c>
      <c r="AD11" s="188">
        <v>6622</v>
      </c>
      <c r="AE11" s="188" t="s">
        <v>174</v>
      </c>
      <c r="AF11" s="189"/>
      <c r="AG11" s="182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90"/>
      <c r="ES11" s="190"/>
      <c r="ET11" s="190"/>
      <c r="EU11" s="190"/>
      <c r="EV11" s="190"/>
      <c r="EW11" s="190"/>
      <c r="EX11" s="190"/>
      <c r="EY11" s="190"/>
      <c r="EZ11" s="190"/>
      <c r="FA11" s="190"/>
      <c r="FB11" s="190"/>
      <c r="FC11" s="190"/>
      <c r="FD11" s="190"/>
      <c r="FE11" s="190"/>
      <c r="FF11" s="190"/>
      <c r="FG11" s="190"/>
      <c r="FH11" s="190"/>
      <c r="FI11" s="190"/>
      <c r="FJ11" s="190"/>
      <c r="FK11" s="190"/>
      <c r="FL11" s="190"/>
      <c r="FM11" s="190"/>
      <c r="FN11" s="190"/>
      <c r="FO11" s="190"/>
      <c r="FP11" s="190"/>
      <c r="FQ11" s="190"/>
      <c r="FR11" s="190"/>
      <c r="FS11" s="190"/>
      <c r="FT11" s="190"/>
      <c r="FU11" s="190"/>
      <c r="FV11" s="190"/>
      <c r="FW11" s="190"/>
      <c r="FX11" s="190"/>
      <c r="FY11" s="190"/>
      <c r="FZ11" s="190"/>
      <c r="GA11" s="190"/>
      <c r="GB11" s="190"/>
      <c r="GC11" s="190"/>
      <c r="GD11" s="190"/>
      <c r="GE11" s="190"/>
      <c r="GF11" s="190"/>
      <c r="GG11" s="190"/>
      <c r="GH11" s="190"/>
      <c r="GI11" s="190"/>
      <c r="GJ11" s="190"/>
      <c r="GK11" s="190"/>
      <c r="GL11" s="190"/>
      <c r="GM11" s="190"/>
      <c r="GN11" s="190"/>
      <c r="GO11" s="190"/>
      <c r="GP11" s="190"/>
      <c r="GQ11" s="190"/>
      <c r="GR11" s="190"/>
      <c r="GS11" s="190"/>
      <c r="GT11" s="190"/>
      <c r="GU11" s="190"/>
      <c r="GV11" s="190"/>
      <c r="GW11" s="190"/>
      <c r="GX11" s="190"/>
      <c r="GY11" s="190"/>
      <c r="GZ11" s="190"/>
      <c r="HA11" s="190"/>
      <c r="HB11" s="190"/>
      <c r="HC11" s="190"/>
      <c r="HD11" s="190"/>
      <c r="HE11" s="190"/>
      <c r="HF11" s="190"/>
      <c r="HG11" s="190"/>
      <c r="HH11" s="190"/>
      <c r="HI11" s="190"/>
      <c r="HJ11" s="190"/>
      <c r="HK11" s="190"/>
      <c r="HL11" s="190"/>
      <c r="HM11" s="190"/>
      <c r="HN11" s="190"/>
      <c r="HO11" s="190"/>
      <c r="HP11" s="190"/>
      <c r="HQ11" s="190"/>
      <c r="HR11" s="190"/>
      <c r="HS11" s="190"/>
      <c r="HT11" s="190"/>
      <c r="HU11" s="190"/>
      <c r="HV11" s="190"/>
      <c r="HW11" s="190"/>
      <c r="HX11" s="190"/>
      <c r="HY11" s="190"/>
      <c r="HZ11" s="190"/>
      <c r="IA11" s="190"/>
      <c r="IB11" s="190"/>
      <c r="IC11" s="190"/>
      <c r="ID11" s="190"/>
      <c r="IE11" s="190"/>
      <c r="IF11" s="190"/>
      <c r="IG11" s="190"/>
      <c r="IH11" s="190"/>
      <c r="II11" s="190"/>
      <c r="IJ11" s="190"/>
      <c r="IK11" s="190"/>
      <c r="IL11" s="190"/>
      <c r="IM11" s="190"/>
      <c r="IN11" s="190"/>
      <c r="IO11" s="190"/>
      <c r="IP11" s="190"/>
      <c r="IQ11" s="190"/>
    </row>
    <row r="12" spans="1:251" s="183" customFormat="1" ht="89.25" customHeight="1">
      <c r="A12" s="177">
        <v>2016</v>
      </c>
      <c r="B12" s="184">
        <v>292399</v>
      </c>
      <c r="C12" s="185">
        <v>6538</v>
      </c>
      <c r="D12" s="186">
        <v>11552</v>
      </c>
      <c r="E12" s="186">
        <v>5438</v>
      </c>
      <c r="F12" s="179">
        <v>153</v>
      </c>
      <c r="G12" s="179">
        <v>1146</v>
      </c>
      <c r="H12" s="179">
        <v>352</v>
      </c>
      <c r="I12" s="179">
        <v>2428</v>
      </c>
      <c r="J12" s="173">
        <v>130</v>
      </c>
      <c r="K12" s="179">
        <v>1229</v>
      </c>
      <c r="L12" s="180"/>
      <c r="M12" s="187">
        <v>6114</v>
      </c>
      <c r="N12" s="185">
        <v>818</v>
      </c>
      <c r="O12" s="173">
        <v>154</v>
      </c>
      <c r="P12" s="185">
        <v>133</v>
      </c>
      <c r="Q12" s="179"/>
      <c r="R12" s="173">
        <v>4679</v>
      </c>
      <c r="S12" s="173">
        <v>330</v>
      </c>
      <c r="T12" s="173">
        <v>135272</v>
      </c>
      <c r="U12" s="186">
        <v>6019</v>
      </c>
      <c r="V12" s="173">
        <v>90952</v>
      </c>
      <c r="W12" s="188" t="s">
        <v>174</v>
      </c>
      <c r="X12" s="173">
        <v>42066</v>
      </c>
      <c r="Y12" s="173">
        <v>42066</v>
      </c>
      <c r="Z12" s="185">
        <v>38840</v>
      </c>
      <c r="AA12" s="173">
        <v>2639</v>
      </c>
      <c r="AB12" s="188">
        <v>587</v>
      </c>
      <c r="AC12" s="188" t="s">
        <v>174</v>
      </c>
      <c r="AD12" s="188" t="s">
        <v>174</v>
      </c>
      <c r="AE12" s="188" t="s">
        <v>174</v>
      </c>
      <c r="AF12" s="36"/>
      <c r="AG12" s="182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  <c r="DT12" s="190"/>
      <c r="DU12" s="190"/>
      <c r="DV12" s="190"/>
      <c r="DW12" s="190"/>
      <c r="DX12" s="190"/>
      <c r="DY12" s="190"/>
      <c r="DZ12" s="190"/>
      <c r="EA12" s="190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0"/>
      <c r="FD12" s="190"/>
      <c r="FE12" s="190"/>
      <c r="FF12" s="190"/>
      <c r="FG12" s="190"/>
      <c r="FH12" s="190"/>
      <c r="FI12" s="190"/>
      <c r="FJ12" s="190"/>
      <c r="FK12" s="190"/>
      <c r="FL12" s="190"/>
      <c r="FM12" s="190"/>
      <c r="FN12" s="190"/>
      <c r="FO12" s="190"/>
      <c r="FP12" s="190"/>
      <c r="FQ12" s="190"/>
      <c r="FR12" s="190"/>
      <c r="FS12" s="190"/>
      <c r="FT12" s="190"/>
      <c r="FU12" s="190"/>
      <c r="FV12" s="190"/>
      <c r="FW12" s="190"/>
      <c r="FX12" s="190"/>
      <c r="FY12" s="190"/>
      <c r="FZ12" s="190"/>
      <c r="GA12" s="190"/>
      <c r="GB12" s="190"/>
      <c r="GC12" s="190"/>
      <c r="GD12" s="190"/>
      <c r="GE12" s="190"/>
      <c r="GF12" s="190"/>
      <c r="GG12" s="190"/>
      <c r="GH12" s="190"/>
      <c r="GI12" s="190"/>
      <c r="GJ12" s="190"/>
      <c r="GK12" s="190"/>
      <c r="GL12" s="190"/>
      <c r="GM12" s="190"/>
      <c r="GN12" s="190"/>
      <c r="GO12" s="190"/>
      <c r="GP12" s="190"/>
      <c r="GQ12" s="190"/>
      <c r="GR12" s="190"/>
      <c r="GS12" s="190"/>
      <c r="GT12" s="190"/>
      <c r="GU12" s="190"/>
      <c r="GV12" s="190"/>
      <c r="GW12" s="190"/>
      <c r="GX12" s="190"/>
      <c r="GY12" s="190"/>
      <c r="GZ12" s="190"/>
      <c r="HA12" s="190"/>
      <c r="HB12" s="190"/>
      <c r="HC12" s="190"/>
      <c r="HD12" s="190"/>
      <c r="HE12" s="190"/>
      <c r="HF12" s="190"/>
      <c r="HG12" s="190"/>
      <c r="HH12" s="190"/>
      <c r="HI12" s="190"/>
      <c r="HJ12" s="190"/>
      <c r="HK12" s="190"/>
      <c r="HL12" s="190"/>
      <c r="HM12" s="190"/>
      <c r="HN12" s="190"/>
      <c r="HO12" s="190"/>
      <c r="HP12" s="190"/>
      <c r="HQ12" s="190"/>
      <c r="HR12" s="190"/>
      <c r="HS12" s="190"/>
      <c r="HT12" s="190"/>
      <c r="HU12" s="190"/>
      <c r="HV12" s="190"/>
      <c r="HW12" s="190"/>
      <c r="HX12" s="190"/>
      <c r="HY12" s="190"/>
      <c r="HZ12" s="190"/>
      <c r="IA12" s="190"/>
      <c r="IB12" s="190"/>
      <c r="IC12" s="190"/>
      <c r="ID12" s="190"/>
      <c r="IE12" s="190"/>
      <c r="IF12" s="190"/>
      <c r="IG12" s="190"/>
      <c r="IH12" s="190"/>
      <c r="II12" s="190"/>
      <c r="IJ12" s="190"/>
      <c r="IK12" s="190"/>
      <c r="IL12" s="190"/>
      <c r="IM12" s="190"/>
      <c r="IN12" s="190"/>
      <c r="IO12" s="190"/>
      <c r="IP12" s="190"/>
      <c r="IQ12" s="190"/>
    </row>
    <row r="13" spans="1:251" s="201" customFormat="1" ht="89.25" customHeight="1" thickBot="1">
      <c r="A13" s="191">
        <v>2017</v>
      </c>
      <c r="B13" s="192">
        <f>C13+D13+T13+U13+V13+W13+X13</f>
        <v>370341</v>
      </c>
      <c r="C13" s="193">
        <v>6885</v>
      </c>
      <c r="D13" s="194">
        <f>E13+M13</f>
        <v>10888</v>
      </c>
      <c r="E13" s="194">
        <f>SUM(F13:K13)</f>
        <v>5845</v>
      </c>
      <c r="F13" s="195">
        <v>141</v>
      </c>
      <c r="G13" s="195">
        <v>1591</v>
      </c>
      <c r="H13" s="195">
        <v>366</v>
      </c>
      <c r="I13" s="195">
        <v>2528</v>
      </c>
      <c r="J13" s="196">
        <v>137</v>
      </c>
      <c r="K13" s="195">
        <v>1082</v>
      </c>
      <c r="L13" s="197"/>
      <c r="M13" s="198">
        <f>SUM(N13:S13)</f>
        <v>5043</v>
      </c>
      <c r="N13" s="193">
        <v>488</v>
      </c>
      <c r="O13" s="196">
        <v>91</v>
      </c>
      <c r="P13" s="193">
        <v>103</v>
      </c>
      <c r="Q13" s="407"/>
      <c r="R13" s="196">
        <v>4262</v>
      </c>
      <c r="S13" s="196">
        <v>99</v>
      </c>
      <c r="T13" s="196">
        <v>156285</v>
      </c>
      <c r="U13" s="194">
        <v>8714</v>
      </c>
      <c r="V13" s="196">
        <v>94694</v>
      </c>
      <c r="W13" s="199">
        <v>0</v>
      </c>
      <c r="X13" s="196">
        <v>92875</v>
      </c>
      <c r="Y13" s="196">
        <f>SUM(Z13:AB13)</f>
        <v>91875</v>
      </c>
      <c r="Z13" s="193">
        <v>44601</v>
      </c>
      <c r="AA13" s="196">
        <v>46734</v>
      </c>
      <c r="AB13" s="199">
        <v>540</v>
      </c>
      <c r="AC13" s="199">
        <f>SUM(AD13:AE13)</f>
        <v>1000</v>
      </c>
      <c r="AD13" s="199">
        <v>1000</v>
      </c>
      <c r="AE13" s="199">
        <v>0</v>
      </c>
      <c r="AF13" s="36"/>
      <c r="AG13" s="189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  <c r="FI13" s="200"/>
      <c r="FJ13" s="200"/>
      <c r="FK13" s="200"/>
      <c r="FL13" s="200"/>
      <c r="FM13" s="200"/>
      <c r="FN13" s="200"/>
      <c r="FO13" s="200"/>
      <c r="FP13" s="200"/>
      <c r="FQ13" s="200"/>
      <c r="FR13" s="200"/>
      <c r="FS13" s="200"/>
      <c r="FT13" s="200"/>
      <c r="FU13" s="200"/>
      <c r="FV13" s="200"/>
      <c r="FW13" s="200"/>
      <c r="FX13" s="200"/>
      <c r="FY13" s="200"/>
      <c r="FZ13" s="200"/>
      <c r="GA13" s="200"/>
      <c r="GB13" s="200"/>
      <c r="GC13" s="200"/>
      <c r="GD13" s="200"/>
      <c r="GE13" s="200"/>
      <c r="GF13" s="200"/>
      <c r="GG13" s="200"/>
      <c r="GH13" s="200"/>
      <c r="GI13" s="200"/>
      <c r="GJ13" s="200"/>
      <c r="GK13" s="200"/>
      <c r="GL13" s="200"/>
      <c r="GM13" s="200"/>
      <c r="GN13" s="200"/>
      <c r="GO13" s="200"/>
      <c r="GP13" s="200"/>
      <c r="GQ13" s="200"/>
      <c r="GR13" s="200"/>
      <c r="GS13" s="200"/>
      <c r="GT13" s="200"/>
      <c r="GU13" s="200"/>
      <c r="GV13" s="200"/>
      <c r="GW13" s="200"/>
      <c r="GX13" s="200"/>
      <c r="GY13" s="200"/>
      <c r="GZ13" s="200"/>
      <c r="HA13" s="200"/>
      <c r="HB13" s="200"/>
      <c r="HC13" s="200"/>
      <c r="HD13" s="200"/>
      <c r="HE13" s="200"/>
      <c r="HF13" s="200"/>
      <c r="HG13" s="200"/>
      <c r="HH13" s="200"/>
      <c r="HI13" s="200"/>
      <c r="HJ13" s="200"/>
      <c r="HK13" s="200"/>
      <c r="HL13" s="200"/>
      <c r="HM13" s="200"/>
      <c r="HN13" s="200"/>
      <c r="HO13" s="200"/>
      <c r="HP13" s="200"/>
      <c r="HQ13" s="200"/>
      <c r="HR13" s="200"/>
      <c r="HS13" s="200"/>
      <c r="HT13" s="200"/>
      <c r="HU13" s="200"/>
      <c r="HV13" s="200"/>
      <c r="HW13" s="200"/>
      <c r="HX13" s="200"/>
      <c r="HY13" s="200"/>
      <c r="HZ13" s="200"/>
      <c r="IA13" s="200"/>
      <c r="IB13" s="200"/>
      <c r="IC13" s="200"/>
      <c r="ID13" s="200"/>
      <c r="IE13" s="200"/>
      <c r="IF13" s="200"/>
      <c r="IG13" s="200"/>
      <c r="IH13" s="200"/>
      <c r="II13" s="200"/>
      <c r="IJ13" s="200"/>
      <c r="IK13" s="200"/>
      <c r="IL13" s="200"/>
      <c r="IM13" s="200"/>
      <c r="IN13" s="200"/>
      <c r="IO13" s="200"/>
      <c r="IP13" s="200"/>
      <c r="IQ13" s="200"/>
    </row>
    <row r="14" spans="1:251" ht="12" customHeight="1" thickTop="1">
      <c r="A14" s="202" t="s">
        <v>175</v>
      </c>
      <c r="B14" s="203"/>
      <c r="C14" s="203"/>
      <c r="D14" s="203"/>
      <c r="E14" s="203"/>
      <c r="F14" s="203"/>
      <c r="G14" s="204"/>
      <c r="H14" s="204"/>
      <c r="I14" s="205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</row>
    <row r="15" spans="1:251">
      <c r="A15" s="30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25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33" spans="32:251" s="38" customFormat="1"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</row>
    <row r="34" spans="32:251" s="38" customFormat="1"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</row>
    <row r="35" spans="32:251" s="38" customFormat="1"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</row>
    <row r="36" spans="32:251" s="38" customFormat="1"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</row>
    <row r="37" spans="32:251" s="38" customFormat="1"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</row>
    <row r="38" spans="32:251" s="38" customFormat="1"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</row>
    <row r="39" spans="32:251" s="38" customFormat="1"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</row>
    <row r="40" spans="32:251" s="38" customFormat="1"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</row>
    <row r="41" spans="32:251" s="38" customFormat="1"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</row>
    <row r="42" spans="32:251" s="38" customFormat="1"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</row>
    <row r="43" spans="32:251" s="38" customFormat="1"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</row>
    <row r="44" spans="32:251" s="38" customFormat="1"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</row>
    <row r="45" spans="32:251" s="38" customFormat="1"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</row>
    <row r="46" spans="32:251" s="38" customFormat="1"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</row>
    <row r="47" spans="32:251" s="38" customFormat="1"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</row>
    <row r="48" spans="32:251" s="38" customFormat="1"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</row>
    <row r="49" spans="32:251" s="38" customFormat="1"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</row>
    <row r="50" spans="32:251" s="38" customFormat="1"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</row>
    <row r="51" spans="32:251" s="38" customFormat="1"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</row>
    <row r="52" spans="32:251" s="38" customFormat="1"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</row>
    <row r="53" spans="32:251" s="38" customFormat="1"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</row>
    <row r="54" spans="32:251" s="38" customFormat="1"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</row>
    <row r="55" spans="32:251" s="38" customFormat="1"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</row>
    <row r="56" spans="32:251" s="38" customFormat="1"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</row>
    <row r="57" spans="32:251" s="38" customFormat="1"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</row>
    <row r="58" spans="32:251" s="38" customFormat="1"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</row>
    <row r="59" spans="32:251" s="38" customFormat="1"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</row>
    <row r="60" spans="32:251" s="38" customFormat="1"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</row>
    <row r="61" spans="32:251" s="38" customFormat="1"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</row>
    <row r="62" spans="32:251" s="38" customFormat="1"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</row>
    <row r="63" spans="32:251" s="38" customFormat="1"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</row>
    <row r="64" spans="32:251" s="38" customFormat="1"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</row>
    <row r="65" spans="32:251" s="38" customFormat="1"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</row>
    <row r="66" spans="32:251" s="38" customFormat="1"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</row>
    <row r="67" spans="32:251" s="38" customFormat="1"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</row>
    <row r="68" spans="32:251" s="38" customFormat="1"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</row>
    <row r="69" spans="32:251" s="38" customFormat="1"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</row>
    <row r="70" spans="32:251" s="38" customFormat="1"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</row>
    <row r="71" spans="32:251" s="38" customFormat="1"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</row>
  </sheetData>
  <protectedRanges>
    <protectedRange sqref="AG9:AG10" name="범위1_1_6_1_2_1_1_1_2_1"/>
    <protectedRange sqref="AF9" name="범위1_8_1_1_5_1_1_2_2_1"/>
    <protectedRange sqref="F9:I9 K9" name="범위1_8_1_1_5_1_1_1_1_1_2_1_1"/>
    <protectedRange sqref="R9:T9 AA9 V9 O9" name="범위1_8_1_1_5_2_1_1_1_1_2_1_1"/>
    <protectedRange sqref="J9 Q9" name="범위1_8_1_1_5_2_1_1_2"/>
  </protectedRanges>
  <mergeCells count="10">
    <mergeCell ref="L5:L8"/>
    <mergeCell ref="A1:P1"/>
    <mergeCell ref="T1:AE1"/>
    <mergeCell ref="D3:P3"/>
    <mergeCell ref="X3:AE3"/>
    <mergeCell ref="E4:K4"/>
    <mergeCell ref="M4:P4"/>
    <mergeCell ref="R4:S4"/>
    <mergeCell ref="Y4:AB4"/>
    <mergeCell ref="AC4:AE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53" orientation="landscape" verticalDpi="300" r:id="rId1"/>
  <headerFooter alignWithMargins="0">
    <oddHeader>&amp;L&amp;"굴림체,굵게"&amp;12재   정&amp;R&amp;"Times New Roman,보통"&amp;12Public Finance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zoomScaleSheetLayoutView="100" workbookViewId="0">
      <selection sqref="A1:C1"/>
    </sheetView>
  </sheetViews>
  <sheetFormatPr defaultRowHeight="13.5"/>
  <cols>
    <col min="1" max="1" width="26.44140625" style="228" customWidth="1"/>
    <col min="2" max="2" width="25.33203125" style="285" customWidth="1"/>
    <col min="3" max="3" width="25.33203125" style="228" customWidth="1"/>
    <col min="4" max="4" width="2.77734375" style="230" customWidth="1"/>
    <col min="5" max="5" width="21.44140625" style="213" customWidth="1"/>
    <col min="6" max="7" width="21.44140625" style="229" customWidth="1"/>
    <col min="8" max="16384" width="8.88671875" style="229"/>
  </cols>
  <sheetData>
    <row r="1" spans="1:8" s="208" customFormat="1" ht="45" customHeight="1">
      <c r="A1" s="422" t="s">
        <v>193</v>
      </c>
      <c r="B1" s="422"/>
      <c r="C1" s="422"/>
      <c r="D1" s="231"/>
      <c r="E1" s="423" t="s">
        <v>194</v>
      </c>
      <c r="F1" s="423"/>
      <c r="G1" s="423"/>
    </row>
    <row r="2" spans="1:8" s="213" customFormat="1" ht="25.5" customHeight="1" thickBot="1">
      <c r="A2" s="209" t="s">
        <v>195</v>
      </c>
      <c r="B2" s="232"/>
      <c r="C2" s="210"/>
      <c r="D2" s="230"/>
      <c r="E2" s="209"/>
      <c r="F2" s="209"/>
      <c r="G2" s="212" t="s">
        <v>196</v>
      </c>
    </row>
    <row r="3" spans="1:8" s="213" customFormat="1" ht="16.5" customHeight="1" thickTop="1">
      <c r="A3" s="215" t="s">
        <v>197</v>
      </c>
      <c r="B3" s="424" t="s">
        <v>198</v>
      </c>
      <c r="C3" s="425"/>
      <c r="D3" s="215"/>
      <c r="E3" s="425" t="s">
        <v>199</v>
      </c>
      <c r="F3" s="426"/>
      <c r="G3" s="233" t="s">
        <v>200</v>
      </c>
    </row>
    <row r="4" spans="1:8" s="213" customFormat="1" ht="16.5" customHeight="1">
      <c r="A4" s="215" t="s">
        <v>201</v>
      </c>
      <c r="B4" s="234" t="s">
        <v>202</v>
      </c>
      <c r="C4" s="215" t="s">
        <v>203</v>
      </c>
      <c r="D4" s="215"/>
      <c r="E4" s="235" t="s">
        <v>204</v>
      </c>
      <c r="F4" s="214" t="s">
        <v>205</v>
      </c>
      <c r="G4" s="236" t="s">
        <v>206</v>
      </c>
    </row>
    <row r="5" spans="1:8" s="213" customFormat="1" ht="16.5" customHeight="1">
      <c r="A5" s="219" t="s">
        <v>207</v>
      </c>
      <c r="B5" s="237" t="s">
        <v>208</v>
      </c>
      <c r="C5" s="238" t="s">
        <v>209</v>
      </c>
      <c r="D5" s="239"/>
      <c r="E5" s="240" t="s">
        <v>208</v>
      </c>
      <c r="F5" s="237" t="s">
        <v>209</v>
      </c>
      <c r="G5" s="218" t="s">
        <v>210</v>
      </c>
    </row>
    <row r="6" spans="1:8" s="213" customFormat="1" ht="27.75" customHeight="1">
      <c r="A6" s="241">
        <v>2013</v>
      </c>
      <c r="B6" s="242">
        <v>299598</v>
      </c>
      <c r="C6" s="242">
        <v>100</v>
      </c>
      <c r="D6" s="242"/>
      <c r="E6" s="242">
        <v>299780</v>
      </c>
      <c r="F6" s="242">
        <v>100.00000000000001</v>
      </c>
      <c r="G6" s="243">
        <v>100</v>
      </c>
    </row>
    <row r="7" spans="1:8" s="213" customFormat="1" ht="27.75" customHeight="1">
      <c r="A7" s="241">
        <v>2014</v>
      </c>
      <c r="B7" s="244">
        <v>226913</v>
      </c>
      <c r="C7" s="244">
        <v>100</v>
      </c>
      <c r="D7" s="244"/>
      <c r="E7" s="244">
        <v>227328</v>
      </c>
      <c r="F7" s="244">
        <v>100</v>
      </c>
      <c r="G7" s="245">
        <v>100.18288947746494</v>
      </c>
    </row>
    <row r="8" spans="1:8" s="213" customFormat="1" ht="27.75" customHeight="1">
      <c r="A8" s="241">
        <v>2015</v>
      </c>
      <c r="B8" s="244">
        <v>317762</v>
      </c>
      <c r="C8" s="244">
        <v>100.00474166199859</v>
      </c>
      <c r="D8" s="244"/>
      <c r="E8" s="244">
        <v>318831</v>
      </c>
      <c r="F8" s="244">
        <v>100.00433408294676</v>
      </c>
      <c r="G8" s="246">
        <v>100.3364153045361</v>
      </c>
    </row>
    <row r="9" spans="1:8" s="248" customFormat="1" ht="27.75" customHeight="1">
      <c r="A9" s="241">
        <v>2016</v>
      </c>
      <c r="B9" s="244">
        <v>328128</v>
      </c>
      <c r="C9" s="244">
        <v>100</v>
      </c>
      <c r="D9" s="244"/>
      <c r="E9" s="244">
        <v>329564</v>
      </c>
      <c r="F9" s="244">
        <v>100</v>
      </c>
      <c r="G9" s="247">
        <v>100.4</v>
      </c>
    </row>
    <row r="10" spans="1:8" s="248" customFormat="1" ht="27.75" customHeight="1">
      <c r="A10" s="249">
        <v>2017</v>
      </c>
      <c r="B10" s="250">
        <v>369978</v>
      </c>
      <c r="C10" s="250">
        <v>100</v>
      </c>
      <c r="D10" s="251"/>
      <c r="E10" s="250">
        <f t="shared" ref="E10" si="0">E11+E12+E15+E16+E17+E20+E21+E25</f>
        <v>362274.35000000003</v>
      </c>
      <c r="F10" s="252">
        <v>100</v>
      </c>
      <c r="G10" s="253">
        <f>E10/B10*100</f>
        <v>97.917808626458879</v>
      </c>
    </row>
    <row r="11" spans="1:8" s="260" customFormat="1" ht="27.75" customHeight="1">
      <c r="A11" s="254" t="s">
        <v>211</v>
      </c>
      <c r="B11" s="255">
        <v>6884.54</v>
      </c>
      <c r="C11" s="256">
        <f>B11/$B$10*100</f>
        <v>1.8607971284779095</v>
      </c>
      <c r="D11" s="257"/>
      <c r="E11" s="255">
        <v>7277.59</v>
      </c>
      <c r="F11" s="258">
        <f>E11/$E$10*100</f>
        <v>2.008861516141013</v>
      </c>
      <c r="G11" s="253">
        <f t="shared" ref="G11:G20" si="1">E11/B11*100</f>
        <v>105.70916865905346</v>
      </c>
      <c r="H11" s="259"/>
    </row>
    <row r="12" spans="1:8" s="265" customFormat="1" ht="27.75" customHeight="1">
      <c r="A12" s="261" t="s">
        <v>212</v>
      </c>
      <c r="B12" s="262">
        <f>B13+B14</f>
        <v>10523.189999999999</v>
      </c>
      <c r="C12" s="256">
        <f t="shared" ref="C12:C20" si="2">B12/$B$10*100</f>
        <v>2.844274524431182</v>
      </c>
      <c r="D12" s="263"/>
      <c r="E12" s="264">
        <f>E13+E14</f>
        <v>11719.74</v>
      </c>
      <c r="F12" s="258">
        <f t="shared" ref="F12:F20" si="3">E12/$E$10*100</f>
        <v>3.2350454841751835</v>
      </c>
      <c r="G12" s="253">
        <f t="shared" si="1"/>
        <v>111.37060150011547</v>
      </c>
      <c r="H12" s="259"/>
    </row>
    <row r="13" spans="1:8" s="265" customFormat="1" ht="27.75" customHeight="1">
      <c r="A13" s="266" t="s">
        <v>213</v>
      </c>
      <c r="B13" s="262">
        <v>5479.46</v>
      </c>
      <c r="C13" s="256">
        <f t="shared" si="2"/>
        <v>1.4810231959738147</v>
      </c>
      <c r="D13" s="263"/>
      <c r="E13" s="264">
        <v>5786.55</v>
      </c>
      <c r="F13" s="258">
        <f t="shared" si="3"/>
        <v>1.5972839368837457</v>
      </c>
      <c r="G13" s="253">
        <f t="shared" si="1"/>
        <v>105.60438437364266</v>
      </c>
      <c r="H13" s="259"/>
    </row>
    <row r="14" spans="1:8" s="265" customFormat="1" ht="27.75" customHeight="1">
      <c r="A14" s="266" t="s">
        <v>214</v>
      </c>
      <c r="B14" s="262">
        <v>5043.7299999999996</v>
      </c>
      <c r="C14" s="256">
        <f t="shared" si="2"/>
        <v>1.3632513284573675</v>
      </c>
      <c r="D14" s="263"/>
      <c r="E14" s="264">
        <v>5933.19</v>
      </c>
      <c r="F14" s="258">
        <f t="shared" si="3"/>
        <v>1.637761547291438</v>
      </c>
      <c r="G14" s="253">
        <f t="shared" si="1"/>
        <v>117.63496459961181</v>
      </c>
      <c r="H14" s="259"/>
    </row>
    <row r="15" spans="1:8" s="265" customFormat="1" ht="27.75" customHeight="1">
      <c r="A15" s="261" t="s">
        <v>215</v>
      </c>
      <c r="B15" s="262">
        <v>156285.82</v>
      </c>
      <c r="C15" s="256">
        <f t="shared" si="2"/>
        <v>42.241922492688758</v>
      </c>
      <c r="D15" s="263"/>
      <c r="E15" s="264">
        <v>156285.82</v>
      </c>
      <c r="F15" s="258">
        <f t="shared" si="3"/>
        <v>43.140183675714269</v>
      </c>
      <c r="G15" s="253">
        <f t="shared" si="1"/>
        <v>100</v>
      </c>
      <c r="H15" s="259"/>
    </row>
    <row r="16" spans="1:8" s="265" customFormat="1" ht="27.75" customHeight="1">
      <c r="A16" s="261" t="s">
        <v>216</v>
      </c>
      <c r="B16" s="267"/>
      <c r="C16" s="256"/>
      <c r="D16" s="263"/>
      <c r="E16" s="267"/>
      <c r="F16" s="258"/>
      <c r="G16" s="253"/>
      <c r="H16" s="259"/>
    </row>
    <row r="17" spans="1:8" s="265" customFormat="1" ht="27.75" customHeight="1">
      <c r="A17" s="261" t="s">
        <v>217</v>
      </c>
      <c r="B17" s="262">
        <f>B18+B19</f>
        <v>94694.069999999992</v>
      </c>
      <c r="C17" s="256">
        <f t="shared" si="2"/>
        <v>25.594513727843278</v>
      </c>
      <c r="D17" s="263"/>
      <c r="E17" s="264">
        <f>E18+E19</f>
        <v>84753.3</v>
      </c>
      <c r="F17" s="258">
        <f t="shared" si="3"/>
        <v>23.394783539049893</v>
      </c>
      <c r="G17" s="253">
        <f t="shared" si="1"/>
        <v>89.502225429744456</v>
      </c>
      <c r="H17" s="259"/>
    </row>
    <row r="18" spans="1:8" s="265" customFormat="1" ht="27.75" customHeight="1">
      <c r="A18" s="266" t="s">
        <v>218</v>
      </c>
      <c r="B18" s="268">
        <v>77045.84</v>
      </c>
      <c r="C18" s="256">
        <f t="shared" si="2"/>
        <v>20.824438209839503</v>
      </c>
      <c r="D18" s="269"/>
      <c r="E18" s="270">
        <v>67473.88</v>
      </c>
      <c r="F18" s="258">
        <f t="shared" si="3"/>
        <v>18.625077927819067</v>
      </c>
      <c r="G18" s="253">
        <f t="shared" si="1"/>
        <v>87.576279264396376</v>
      </c>
      <c r="H18" s="259"/>
    </row>
    <row r="19" spans="1:8" s="265" customFormat="1" ht="27.75" customHeight="1">
      <c r="A19" s="266" t="s">
        <v>219</v>
      </c>
      <c r="B19" s="268">
        <v>17648.23</v>
      </c>
      <c r="C19" s="256">
        <f t="shared" si="2"/>
        <v>4.7700755180037735</v>
      </c>
      <c r="D19" s="269"/>
      <c r="E19" s="270">
        <v>17279.419999999998</v>
      </c>
      <c r="F19" s="258">
        <f t="shared" si="3"/>
        <v>4.7697056112308251</v>
      </c>
      <c r="G19" s="253">
        <f t="shared" si="1"/>
        <v>97.910215358707347</v>
      </c>
      <c r="H19" s="259"/>
    </row>
    <row r="20" spans="1:8" s="265" customFormat="1" ht="27.75" customHeight="1">
      <c r="A20" s="261" t="s">
        <v>220</v>
      </c>
      <c r="B20" s="268">
        <v>8714.7800000000007</v>
      </c>
      <c r="C20" s="256">
        <f t="shared" si="2"/>
        <v>2.3554860018703816</v>
      </c>
      <c r="D20" s="269"/>
      <c r="E20" s="270">
        <v>8714.7800000000007</v>
      </c>
      <c r="F20" s="258">
        <f t="shared" si="3"/>
        <v>2.4055746701360445</v>
      </c>
      <c r="G20" s="253">
        <f t="shared" si="1"/>
        <v>100</v>
      </c>
      <c r="H20" s="259"/>
    </row>
    <row r="21" spans="1:8" s="265" customFormat="1" ht="27.75" customHeight="1">
      <c r="A21" s="261" t="s">
        <v>221</v>
      </c>
      <c r="B21" s="267"/>
      <c r="C21" s="256"/>
      <c r="D21" s="263"/>
      <c r="E21" s="267"/>
      <c r="F21" s="258"/>
      <c r="G21" s="253"/>
    </row>
    <row r="22" spans="1:8" s="265" customFormat="1" ht="27.75" customHeight="1">
      <c r="A22" s="266" t="s">
        <v>222</v>
      </c>
      <c r="B22" s="267"/>
      <c r="C22" s="256"/>
      <c r="D22" s="263"/>
      <c r="E22" s="267"/>
      <c r="F22" s="258"/>
      <c r="G22" s="253"/>
    </row>
    <row r="23" spans="1:8" s="265" customFormat="1" ht="27.75" customHeight="1">
      <c r="A23" s="266" t="s">
        <v>223</v>
      </c>
      <c r="B23" s="267"/>
      <c r="C23" s="256"/>
      <c r="D23" s="263"/>
      <c r="E23" s="267"/>
      <c r="F23" s="258"/>
      <c r="G23" s="253"/>
    </row>
    <row r="24" spans="1:8" s="265" customFormat="1" ht="40.5" customHeight="1">
      <c r="A24" s="266" t="s">
        <v>224</v>
      </c>
      <c r="B24" s="271"/>
      <c r="C24" s="256"/>
      <c r="D24" s="263"/>
      <c r="E24" s="272"/>
      <c r="F24" s="258"/>
      <c r="G24" s="253"/>
    </row>
    <row r="25" spans="1:8" s="278" customFormat="1" ht="36" customHeight="1" thickBot="1">
      <c r="A25" s="273" t="s">
        <v>225</v>
      </c>
      <c r="B25" s="274">
        <v>92875.45</v>
      </c>
      <c r="C25" s="275">
        <f>B25/B10*100</f>
        <v>25.102965581737291</v>
      </c>
      <c r="D25" s="257"/>
      <c r="E25" s="274">
        <v>93523.12</v>
      </c>
      <c r="F25" s="276">
        <f>E25/$E$10*100</f>
        <v>25.815551114783585</v>
      </c>
      <c r="G25" s="277">
        <f>E25/B25*100</f>
        <v>100.69735328334883</v>
      </c>
    </row>
    <row r="26" spans="1:8" s="278" customFormat="1" ht="11.25" customHeight="1" thickTop="1">
      <c r="A26" s="227" t="s">
        <v>226</v>
      </c>
      <c r="B26" s="279"/>
      <c r="C26" s="279"/>
      <c r="D26" s="280"/>
      <c r="E26" s="281"/>
      <c r="F26" s="282"/>
      <c r="G26" s="282"/>
    </row>
    <row r="27" spans="1:8" s="278" customFormat="1" ht="14.25">
      <c r="A27" s="283"/>
      <c r="C27" s="284"/>
      <c r="E27" s="284"/>
    </row>
    <row r="28" spans="1:8" s="278" customFormat="1" ht="14.25">
      <c r="A28" s="283"/>
      <c r="C28" s="284"/>
      <c r="E28" s="284"/>
    </row>
    <row r="29" spans="1:8" s="278" customFormat="1" ht="14.25">
      <c r="A29" s="283"/>
      <c r="B29" s="282"/>
      <c r="C29" s="284"/>
      <c r="E29" s="284"/>
    </row>
    <row r="30" spans="1:8" s="278" customFormat="1" ht="14.25">
      <c r="A30" s="283"/>
      <c r="B30" s="282"/>
      <c r="C30" s="284"/>
      <c r="E30" s="284"/>
    </row>
    <row r="31" spans="1:8" s="278" customFormat="1" ht="14.25">
      <c r="A31" s="283"/>
      <c r="B31" s="282"/>
      <c r="E31" s="284"/>
    </row>
    <row r="32" spans="1:8" ht="14.25">
      <c r="A32" s="283"/>
      <c r="E32" s="286"/>
      <c r="F32" s="282"/>
      <c r="G32" s="282"/>
    </row>
    <row r="33" spans="1:7">
      <c r="A33" s="287"/>
      <c r="E33" s="286"/>
      <c r="F33" s="288"/>
      <c r="G33" s="288"/>
    </row>
    <row r="34" spans="1:7">
      <c r="A34" s="287"/>
      <c r="F34" s="288"/>
      <c r="G34" s="288"/>
    </row>
    <row r="35" spans="1:7">
      <c r="A35" s="287"/>
      <c r="F35" s="288"/>
      <c r="G35" s="288"/>
    </row>
    <row r="36" spans="1:7">
      <c r="A36" s="287"/>
      <c r="F36" s="288"/>
      <c r="G36" s="288"/>
    </row>
    <row r="37" spans="1:7">
      <c r="A37" s="287"/>
      <c r="F37" s="288"/>
      <c r="G37" s="288"/>
    </row>
  </sheetData>
  <protectedRanges>
    <protectedRange sqref="E11" name="범위1_8_1_1_1_1_2_2_1_1_1"/>
    <protectedRange sqref="E12" name="범위1_2_2_1_1_1_2_1_1_1_1"/>
    <protectedRange sqref="E15" name="범위1_8_1_1_1_1_2_1_1_1_1_1"/>
    <protectedRange sqref="B11" name="범위1_8_1_1_1_1_1_2_1_1"/>
    <protectedRange sqref="B12" name="범위1_2_2_1_1_1_1_1_1_1"/>
    <protectedRange sqref="B15" name="범위1_8_1_1_1_1_1_1_1_1_1"/>
  </protectedRanges>
  <mergeCells count="4">
    <mergeCell ref="A1:C1"/>
    <mergeCell ref="E1:G1"/>
    <mergeCell ref="B3:C3"/>
    <mergeCell ref="E3:F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sqref="A1:H1"/>
    </sheetView>
  </sheetViews>
  <sheetFormatPr defaultRowHeight="13.5"/>
  <cols>
    <col min="1" max="1" width="7.109375" style="335" customWidth="1"/>
    <col min="2" max="2" width="9" style="336" customWidth="1"/>
    <col min="3" max="8" width="7" style="336" customWidth="1"/>
    <col min="9" max="9" width="2.77734375" style="293" customWidth="1"/>
    <col min="10" max="10" width="7" style="336" customWidth="1"/>
    <col min="11" max="11" width="7" style="335" customWidth="1"/>
    <col min="12" max="12" width="7" style="336" customWidth="1"/>
    <col min="13" max="13" width="7" style="335" customWidth="1"/>
    <col min="14" max="14" width="7" style="336" customWidth="1"/>
    <col min="15" max="15" width="7" style="335" customWidth="1"/>
    <col min="16" max="17" width="7" style="336" customWidth="1"/>
    <col min="18" max="16384" width="8.88671875" style="333"/>
  </cols>
  <sheetData>
    <row r="1" spans="1:17" s="290" customFormat="1" ht="45" customHeight="1">
      <c r="A1" s="444" t="s">
        <v>227</v>
      </c>
      <c r="B1" s="444"/>
      <c r="C1" s="444"/>
      <c r="D1" s="444"/>
      <c r="E1" s="444"/>
      <c r="F1" s="444"/>
      <c r="G1" s="444"/>
      <c r="H1" s="444"/>
      <c r="I1" s="289"/>
      <c r="J1" s="445" t="s">
        <v>228</v>
      </c>
      <c r="K1" s="445"/>
      <c r="L1" s="445"/>
      <c r="M1" s="445"/>
      <c r="N1" s="445"/>
      <c r="O1" s="445"/>
      <c r="P1" s="445"/>
      <c r="Q1" s="445"/>
    </row>
    <row r="2" spans="1:17" s="296" customFormat="1" ht="25.5" customHeight="1" thickBot="1">
      <c r="A2" s="291" t="s">
        <v>92</v>
      </c>
      <c r="B2" s="292"/>
      <c r="C2" s="292"/>
      <c r="D2" s="292"/>
      <c r="E2" s="292"/>
      <c r="F2" s="292"/>
      <c r="G2" s="292"/>
      <c r="H2" s="292"/>
      <c r="I2" s="293"/>
      <c r="J2" s="292"/>
      <c r="K2" s="294"/>
      <c r="L2" s="292"/>
      <c r="M2" s="294"/>
      <c r="N2" s="292"/>
      <c r="O2" s="294"/>
      <c r="P2" s="292"/>
      <c r="Q2" s="295" t="s">
        <v>229</v>
      </c>
    </row>
    <row r="3" spans="1:17" s="296" customFormat="1" ht="16.5" customHeight="1" thickTop="1">
      <c r="A3" s="297"/>
      <c r="B3" s="298"/>
      <c r="C3" s="299"/>
      <c r="D3" s="300"/>
      <c r="E3" s="298"/>
      <c r="F3" s="300"/>
      <c r="G3" s="298"/>
      <c r="H3" s="301"/>
      <c r="I3" s="302"/>
      <c r="J3" s="303"/>
      <c r="K3" s="304"/>
      <c r="L3" s="304"/>
      <c r="M3" s="304"/>
      <c r="N3" s="304"/>
      <c r="O3" s="304"/>
      <c r="P3" s="305"/>
      <c r="Q3" s="306"/>
    </row>
    <row r="4" spans="1:17" s="296" customFormat="1" ht="16.5" customHeight="1">
      <c r="A4" s="297" t="s">
        <v>9</v>
      </c>
      <c r="B4" s="307" t="s">
        <v>230</v>
      </c>
      <c r="C4" s="307" t="s">
        <v>231</v>
      </c>
      <c r="D4" s="308" t="s">
        <v>232</v>
      </c>
      <c r="E4" s="307" t="s">
        <v>233</v>
      </c>
      <c r="F4" s="308" t="s">
        <v>234</v>
      </c>
      <c r="G4" s="307" t="s">
        <v>235</v>
      </c>
      <c r="H4" s="308" t="s">
        <v>236</v>
      </c>
      <c r="I4" s="302"/>
      <c r="J4" s="309" t="s">
        <v>237</v>
      </c>
      <c r="K4" s="302" t="s">
        <v>238</v>
      </c>
      <c r="L4" s="307" t="s">
        <v>239</v>
      </c>
      <c r="M4" s="302" t="s">
        <v>240</v>
      </c>
      <c r="N4" s="307" t="s">
        <v>241</v>
      </c>
      <c r="O4" s="302" t="s">
        <v>242</v>
      </c>
      <c r="P4" s="308" t="s">
        <v>243</v>
      </c>
      <c r="Q4" s="308" t="s">
        <v>244</v>
      </c>
    </row>
    <row r="5" spans="1:17" s="296" customFormat="1" ht="16.5" customHeight="1">
      <c r="A5" s="297" t="s">
        <v>245</v>
      </c>
      <c r="B5" s="302"/>
      <c r="C5" s="307" t="s">
        <v>246</v>
      </c>
      <c r="D5" s="308" t="s">
        <v>247</v>
      </c>
      <c r="E5" s="307"/>
      <c r="F5" s="307" t="s">
        <v>248</v>
      </c>
      <c r="G5" s="302"/>
      <c r="H5" s="308"/>
      <c r="I5" s="302"/>
      <c r="J5" s="309"/>
      <c r="K5" s="302" t="s">
        <v>249</v>
      </c>
      <c r="L5" s="307" t="s">
        <v>250</v>
      </c>
      <c r="M5" s="302" t="s">
        <v>251</v>
      </c>
      <c r="N5" s="307" t="s">
        <v>252</v>
      </c>
      <c r="O5" s="302"/>
      <c r="P5" s="307"/>
      <c r="Q5" s="308"/>
    </row>
    <row r="6" spans="1:17" s="296" customFormat="1" ht="16.5" customHeight="1">
      <c r="A6" s="310"/>
      <c r="B6" s="311"/>
      <c r="C6" s="311"/>
      <c r="D6" s="312"/>
      <c r="E6" s="311"/>
      <c r="F6" s="312"/>
      <c r="G6" s="311"/>
      <c r="H6" s="312"/>
      <c r="I6" s="313"/>
      <c r="J6" s="314"/>
      <c r="K6" s="315"/>
      <c r="L6" s="311"/>
      <c r="M6" s="315"/>
      <c r="N6" s="311"/>
      <c r="O6" s="315"/>
      <c r="P6" s="311"/>
      <c r="Q6" s="312"/>
    </row>
    <row r="7" spans="1:17" s="318" customFormat="1" ht="63" customHeight="1">
      <c r="A7" s="163">
        <v>2013</v>
      </c>
      <c r="B7" s="316">
        <f>SUM(C7:Q7)</f>
        <v>255324</v>
      </c>
      <c r="C7" s="316">
        <v>12039</v>
      </c>
      <c r="D7" s="317">
        <v>9673</v>
      </c>
      <c r="E7" s="165">
        <v>2463</v>
      </c>
      <c r="F7" s="317">
        <v>12110</v>
      </c>
      <c r="G7" s="317">
        <v>7590</v>
      </c>
      <c r="H7" s="165">
        <v>36149</v>
      </c>
      <c r="I7" s="165"/>
      <c r="J7" s="165">
        <v>4226</v>
      </c>
      <c r="K7" s="316">
        <v>100880</v>
      </c>
      <c r="L7" s="316">
        <v>1024</v>
      </c>
      <c r="M7" s="317">
        <v>6142</v>
      </c>
      <c r="N7" s="165">
        <v>25728</v>
      </c>
      <c r="O7" s="77" t="s">
        <v>253</v>
      </c>
      <c r="P7" s="77">
        <v>4599</v>
      </c>
      <c r="Q7" s="165">
        <v>32701</v>
      </c>
    </row>
    <row r="8" spans="1:17" s="318" customFormat="1" ht="63" customHeight="1">
      <c r="A8" s="163">
        <v>2014</v>
      </c>
      <c r="B8" s="319">
        <v>250174</v>
      </c>
      <c r="C8" s="319">
        <v>18528</v>
      </c>
      <c r="D8" s="320">
        <v>6583</v>
      </c>
      <c r="E8" s="321">
        <v>2963</v>
      </c>
      <c r="F8" s="320">
        <v>15042</v>
      </c>
      <c r="G8" s="320">
        <v>7873</v>
      </c>
      <c r="H8" s="321">
        <v>35886</v>
      </c>
      <c r="I8" s="321"/>
      <c r="J8" s="321">
        <v>3890</v>
      </c>
      <c r="K8" s="319">
        <v>78827</v>
      </c>
      <c r="L8" s="319">
        <v>3238</v>
      </c>
      <c r="M8" s="320">
        <v>4684</v>
      </c>
      <c r="N8" s="321">
        <v>19140</v>
      </c>
      <c r="O8" s="81" t="s">
        <v>253</v>
      </c>
      <c r="P8" s="81">
        <v>18909</v>
      </c>
      <c r="Q8" s="321">
        <v>34611</v>
      </c>
    </row>
    <row r="9" spans="1:17" s="318" customFormat="1" ht="63" customHeight="1">
      <c r="A9" s="163">
        <v>2015</v>
      </c>
      <c r="B9" s="319">
        <v>299781</v>
      </c>
      <c r="C9" s="319">
        <v>16602</v>
      </c>
      <c r="D9" s="320">
        <v>6850</v>
      </c>
      <c r="E9" s="321">
        <v>1933</v>
      </c>
      <c r="F9" s="320">
        <v>10478</v>
      </c>
      <c r="G9" s="320">
        <v>38556</v>
      </c>
      <c r="H9" s="321">
        <v>42845</v>
      </c>
      <c r="I9" s="321"/>
      <c r="J9" s="321">
        <v>6755</v>
      </c>
      <c r="K9" s="319">
        <v>88013</v>
      </c>
      <c r="L9" s="319">
        <v>1215</v>
      </c>
      <c r="M9" s="320">
        <v>5365</v>
      </c>
      <c r="N9" s="321">
        <v>17275</v>
      </c>
      <c r="O9" s="81" t="s">
        <v>174</v>
      </c>
      <c r="P9" s="81">
        <v>26103</v>
      </c>
      <c r="Q9" s="321">
        <v>37791</v>
      </c>
    </row>
    <row r="10" spans="1:17" s="318" customFormat="1" ht="63" customHeight="1">
      <c r="A10" s="163">
        <v>2016</v>
      </c>
      <c r="B10" s="319">
        <v>292399</v>
      </c>
      <c r="C10" s="319">
        <v>13631</v>
      </c>
      <c r="D10" s="320">
        <v>7788</v>
      </c>
      <c r="E10" s="321">
        <v>1988</v>
      </c>
      <c r="F10" s="320">
        <v>14314</v>
      </c>
      <c r="G10" s="320">
        <v>21793</v>
      </c>
      <c r="H10" s="321">
        <v>45036</v>
      </c>
      <c r="I10" s="321"/>
      <c r="J10" s="321">
        <v>4824</v>
      </c>
      <c r="K10" s="319">
        <v>79546</v>
      </c>
      <c r="L10" s="319">
        <v>8752</v>
      </c>
      <c r="M10" s="320">
        <v>7649</v>
      </c>
      <c r="N10" s="321">
        <v>18580</v>
      </c>
      <c r="O10" s="81" t="s">
        <v>174</v>
      </c>
      <c r="P10" s="81">
        <v>27700</v>
      </c>
      <c r="Q10" s="321">
        <v>40798</v>
      </c>
    </row>
    <row r="11" spans="1:17" s="328" customFormat="1" ht="63" customHeight="1" thickBot="1">
      <c r="A11" s="322">
        <v>2017</v>
      </c>
      <c r="B11" s="323">
        <f>SUM(C11:Q11)</f>
        <v>326835</v>
      </c>
      <c r="C11" s="324">
        <v>17286</v>
      </c>
      <c r="D11" s="325">
        <v>10868</v>
      </c>
      <c r="E11" s="326">
        <v>1771</v>
      </c>
      <c r="F11" s="325">
        <v>12699</v>
      </c>
      <c r="G11" s="325">
        <v>20438</v>
      </c>
      <c r="H11" s="326">
        <v>46115</v>
      </c>
      <c r="I11" s="408"/>
      <c r="J11" s="326">
        <v>7075</v>
      </c>
      <c r="K11" s="324">
        <v>93854</v>
      </c>
      <c r="L11" s="324">
        <v>11227</v>
      </c>
      <c r="M11" s="325">
        <v>7071</v>
      </c>
      <c r="N11" s="326">
        <v>16219</v>
      </c>
      <c r="O11" s="327"/>
      <c r="P11" s="87">
        <v>39311</v>
      </c>
      <c r="Q11" s="326">
        <v>42901</v>
      </c>
    </row>
    <row r="12" spans="1:17" ht="12" customHeight="1" thickTop="1">
      <c r="A12" s="329" t="s">
        <v>254</v>
      </c>
      <c r="B12" s="330"/>
      <c r="C12" s="330"/>
      <c r="D12" s="330"/>
      <c r="E12" s="330"/>
      <c r="F12" s="330"/>
      <c r="G12" s="330"/>
      <c r="H12" s="330"/>
      <c r="I12" s="331"/>
      <c r="J12" s="330"/>
      <c r="K12" s="332"/>
      <c r="L12" s="330"/>
      <c r="M12" s="332"/>
      <c r="N12" s="330"/>
      <c r="O12" s="332"/>
      <c r="P12" s="330"/>
      <c r="Q12" s="330"/>
    </row>
    <row r="13" spans="1:17">
      <c r="A13" s="334"/>
      <c r="B13" s="330"/>
      <c r="C13" s="330"/>
      <c r="D13" s="330"/>
      <c r="E13" s="330"/>
      <c r="F13" s="331"/>
      <c r="G13" s="330"/>
      <c r="H13" s="332"/>
      <c r="I13" s="330"/>
      <c r="J13" s="332"/>
      <c r="K13" s="330"/>
      <c r="L13" s="332"/>
      <c r="M13" s="330"/>
      <c r="N13" s="330"/>
      <c r="O13" s="333"/>
      <c r="P13" s="333"/>
      <c r="Q13" s="333"/>
    </row>
    <row r="14" spans="1:17">
      <c r="F14" s="293"/>
      <c r="H14" s="335"/>
      <c r="I14" s="336"/>
      <c r="J14" s="335"/>
      <c r="K14" s="336"/>
      <c r="L14" s="335"/>
      <c r="M14" s="336"/>
      <c r="O14" s="333"/>
      <c r="P14" s="333"/>
      <c r="Q14" s="333"/>
    </row>
    <row r="15" spans="1:17">
      <c r="F15" s="293"/>
      <c r="H15" s="335"/>
      <c r="I15" s="336"/>
      <c r="J15" s="335"/>
      <c r="K15" s="336"/>
      <c r="L15" s="335"/>
      <c r="M15" s="336"/>
      <c r="O15" s="333"/>
      <c r="P15" s="333"/>
      <c r="Q15" s="333"/>
    </row>
  </sheetData>
  <protectedRanges>
    <protectedRange sqref="D7:I7" name="범위1_8_1_9_1_1_1_1_1_1"/>
    <protectedRange sqref="J7" name="범위1_8_1_1_1_1_1_1_1_1_1"/>
    <protectedRange sqref="M7:N7" name="범위1_8_1_2_1_1_1_1_1_1_1"/>
    <protectedRange sqref="Q7" name="범위1_8_1_3_1_1_1_1_1_1_1"/>
    <protectedRange sqref="I9" name="범위1_8_1_9_1_1_1_1_1_1_1"/>
    <protectedRange sqref="D9:H9" name="범위1_8_1_1_1"/>
    <protectedRange sqref="J9" name="범위1_8_1_1_1_2"/>
    <protectedRange sqref="M9:N9" name="범위1_8_1_1_1_3"/>
    <protectedRange sqref="P9:Q9" name="범위1_8_1_1_1_4"/>
    <protectedRange sqref="O9:O10" name="범위1_12_1_2_1_2"/>
    <protectedRange sqref="I10" name="범위1_8_1_9_1_1_1_1_1_1_1_1"/>
    <protectedRange sqref="D10:H10" name="범위1_8_1_1_1_1"/>
    <protectedRange sqref="J10" name="범위1_8_1_1_1_2_1"/>
    <protectedRange sqref="M10:N10" name="범위1_8_1_1_1_3_1"/>
    <protectedRange sqref="P10:Q10" name="범위1_8_1_1_1_4_1"/>
    <protectedRange sqref="O11" name="범위1_12_1_2_1_2_2"/>
    <protectedRange sqref="I11" name="범위1_8_1_9_1_1_1_1_1_1_1_1_2"/>
    <protectedRange sqref="D11:H11" name="범위1_8_1_1_1_1_2"/>
    <protectedRange sqref="J11" name="범위1_8_1_1_1_2_1_2"/>
    <protectedRange sqref="M11:N11" name="범위1_8_1_1_1_3_1_2"/>
    <protectedRange sqref="P11:Q11" name="범위1_8_1_1_1_4_1_2"/>
  </protectedRanges>
  <mergeCells count="2">
    <mergeCell ref="A1:H1"/>
    <mergeCell ref="J1:Q1"/>
  </mergeCells>
  <phoneticPr fontId="4" type="noConversion"/>
  <pageMargins left="0.61" right="0.59" top="0.28999999999999998" bottom="0.38" header="0.33" footer="0.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zoomScaleSheetLayoutView="100" workbookViewId="0">
      <selection sqref="A1:H1"/>
    </sheetView>
  </sheetViews>
  <sheetFormatPr defaultRowHeight="13.5"/>
  <cols>
    <col min="1" max="1" width="9.77734375" style="335" customWidth="1"/>
    <col min="2" max="8" width="9.77734375" style="336" customWidth="1"/>
    <col min="9" max="9" width="2.77734375" style="293" customWidth="1"/>
    <col min="10" max="10" width="9.21875" style="336" customWidth="1"/>
    <col min="11" max="11" width="9.21875" style="335" customWidth="1"/>
    <col min="12" max="12" width="9.21875" style="336" customWidth="1"/>
    <col min="13" max="13" width="9.21875" style="335" customWidth="1"/>
    <col min="14" max="14" width="9.21875" style="336" customWidth="1"/>
    <col min="15" max="15" width="9.21875" style="335" customWidth="1"/>
    <col min="16" max="17" width="9.21875" style="336" customWidth="1"/>
    <col min="18" max="16384" width="8.88671875" style="333"/>
  </cols>
  <sheetData>
    <row r="1" spans="1:17" s="290" customFormat="1" ht="45" customHeight="1">
      <c r="A1" s="444" t="s">
        <v>255</v>
      </c>
      <c r="B1" s="444"/>
      <c r="C1" s="444"/>
      <c r="D1" s="444"/>
      <c r="E1" s="444"/>
      <c r="F1" s="444"/>
      <c r="G1" s="444"/>
      <c r="H1" s="444"/>
      <c r="I1" s="289"/>
      <c r="J1" s="445" t="s">
        <v>256</v>
      </c>
      <c r="K1" s="445"/>
      <c r="L1" s="445"/>
      <c r="M1" s="445"/>
      <c r="N1" s="445"/>
      <c r="O1" s="445"/>
      <c r="P1" s="445"/>
      <c r="Q1" s="445"/>
    </row>
    <row r="2" spans="1:17" s="296" customFormat="1" ht="25.5" customHeight="1" thickBot="1">
      <c r="A2" s="291" t="s">
        <v>92</v>
      </c>
      <c r="B2" s="292"/>
      <c r="C2" s="292"/>
      <c r="D2" s="292"/>
      <c r="E2" s="292"/>
      <c r="F2" s="292"/>
      <c r="G2" s="292"/>
      <c r="H2" s="292"/>
      <c r="I2" s="293"/>
      <c r="J2" s="292"/>
      <c r="K2" s="294"/>
      <c r="L2" s="292"/>
      <c r="M2" s="294"/>
      <c r="N2" s="292"/>
      <c r="O2" s="294"/>
      <c r="P2" s="292"/>
      <c r="Q2" s="295" t="s">
        <v>196</v>
      </c>
    </row>
    <row r="3" spans="1:17" s="296" customFormat="1" ht="16.5" customHeight="1" thickTop="1">
      <c r="A3" s="297"/>
      <c r="B3" s="298"/>
      <c r="C3" s="299"/>
      <c r="D3" s="300"/>
      <c r="E3" s="298"/>
      <c r="F3" s="300"/>
      <c r="G3" s="298"/>
      <c r="H3" s="301"/>
      <c r="I3" s="302"/>
      <c r="J3" s="303"/>
      <c r="K3" s="304"/>
      <c r="L3" s="304"/>
      <c r="M3" s="304"/>
      <c r="N3" s="304"/>
      <c r="O3" s="304"/>
      <c r="P3" s="305"/>
      <c r="Q3" s="306"/>
    </row>
    <row r="4" spans="1:17" s="296" customFormat="1" ht="16.5" customHeight="1">
      <c r="A4" s="297" t="s">
        <v>9</v>
      </c>
      <c r="B4" s="307" t="s">
        <v>257</v>
      </c>
      <c r="C4" s="307" t="s">
        <v>258</v>
      </c>
      <c r="D4" s="308" t="s">
        <v>259</v>
      </c>
      <c r="E4" s="307" t="s">
        <v>260</v>
      </c>
      <c r="F4" s="308" t="s">
        <v>261</v>
      </c>
      <c r="G4" s="307" t="s">
        <v>262</v>
      </c>
      <c r="H4" s="308" t="s">
        <v>263</v>
      </c>
      <c r="I4" s="302"/>
      <c r="J4" s="309" t="s">
        <v>264</v>
      </c>
      <c r="K4" s="302" t="s">
        <v>265</v>
      </c>
      <c r="L4" s="307" t="s">
        <v>266</v>
      </c>
      <c r="M4" s="302" t="s">
        <v>267</v>
      </c>
      <c r="N4" s="307" t="s">
        <v>268</v>
      </c>
      <c r="O4" s="302" t="s">
        <v>269</v>
      </c>
      <c r="P4" s="308" t="s">
        <v>270</v>
      </c>
      <c r="Q4" s="308" t="s">
        <v>271</v>
      </c>
    </row>
    <row r="5" spans="1:17" s="296" customFormat="1" ht="16.5" customHeight="1">
      <c r="A5" s="297" t="s">
        <v>272</v>
      </c>
      <c r="B5" s="302"/>
      <c r="C5" s="307" t="s">
        <v>273</v>
      </c>
      <c r="D5" s="308" t="s">
        <v>274</v>
      </c>
      <c r="E5" s="307"/>
      <c r="F5" s="307" t="s">
        <v>275</v>
      </c>
      <c r="G5" s="302"/>
      <c r="H5" s="308"/>
      <c r="I5" s="302"/>
      <c r="J5" s="309"/>
      <c r="K5" s="302" t="s">
        <v>276</v>
      </c>
      <c r="L5" s="307" t="s">
        <v>277</v>
      </c>
      <c r="M5" s="302" t="s">
        <v>278</v>
      </c>
      <c r="N5" s="307" t="s">
        <v>279</v>
      </c>
      <c r="O5" s="302"/>
      <c r="P5" s="307"/>
      <c r="Q5" s="308"/>
    </row>
    <row r="6" spans="1:17" s="296" customFormat="1" ht="16.5" customHeight="1">
      <c r="A6" s="310"/>
      <c r="B6" s="311"/>
      <c r="C6" s="311"/>
      <c r="D6" s="312"/>
      <c r="E6" s="311"/>
      <c r="F6" s="312"/>
      <c r="G6" s="311"/>
      <c r="H6" s="312"/>
      <c r="I6" s="313"/>
      <c r="J6" s="314"/>
      <c r="K6" s="315"/>
      <c r="L6" s="311"/>
      <c r="M6" s="315"/>
      <c r="N6" s="311"/>
      <c r="O6" s="315"/>
      <c r="P6" s="311"/>
      <c r="Q6" s="312"/>
    </row>
    <row r="7" spans="1:17" s="339" customFormat="1" ht="84" customHeight="1">
      <c r="A7" s="337">
        <v>2013</v>
      </c>
      <c r="B7" s="164">
        <f>SUM(C7:Q7)</f>
        <v>299598</v>
      </c>
      <c r="C7" s="338">
        <v>12980</v>
      </c>
      <c r="D7" s="338">
        <v>13927</v>
      </c>
      <c r="E7" s="164">
        <v>2463</v>
      </c>
      <c r="F7" s="164">
        <v>17797</v>
      </c>
      <c r="G7" s="338">
        <v>8431</v>
      </c>
      <c r="H7" s="338">
        <v>38296</v>
      </c>
      <c r="I7" s="164"/>
      <c r="J7" s="338">
        <v>4226</v>
      </c>
      <c r="K7" s="338">
        <v>122865</v>
      </c>
      <c r="L7" s="338">
        <v>1055</v>
      </c>
      <c r="M7" s="167">
        <v>8142</v>
      </c>
      <c r="N7" s="167">
        <v>32219</v>
      </c>
      <c r="O7" s="166" t="s">
        <v>253</v>
      </c>
      <c r="P7" s="167">
        <v>3876</v>
      </c>
      <c r="Q7" s="167">
        <v>33321</v>
      </c>
    </row>
    <row r="8" spans="1:17" s="339" customFormat="1" ht="84" customHeight="1">
      <c r="A8" s="337">
        <v>2014</v>
      </c>
      <c r="B8" s="340">
        <v>315418</v>
      </c>
      <c r="C8" s="167">
        <v>36992</v>
      </c>
      <c r="D8" s="167">
        <v>7389</v>
      </c>
      <c r="E8" s="167">
        <v>2963</v>
      </c>
      <c r="F8" s="167">
        <v>16694</v>
      </c>
      <c r="G8" s="167">
        <v>35304</v>
      </c>
      <c r="H8" s="167">
        <v>37789</v>
      </c>
      <c r="I8" s="167"/>
      <c r="J8" s="167">
        <v>4008</v>
      </c>
      <c r="K8" s="167">
        <v>91317</v>
      </c>
      <c r="L8" s="167">
        <v>4831</v>
      </c>
      <c r="M8" s="167">
        <v>4684</v>
      </c>
      <c r="N8" s="167">
        <v>19326</v>
      </c>
      <c r="O8" s="166" t="s">
        <v>253</v>
      </c>
      <c r="P8" s="167">
        <v>18909</v>
      </c>
      <c r="Q8" s="167">
        <v>35212</v>
      </c>
    </row>
    <row r="9" spans="1:17" s="342" customFormat="1" ht="84" customHeight="1">
      <c r="A9" s="337">
        <v>2015</v>
      </c>
      <c r="B9" s="341">
        <v>243283</v>
      </c>
      <c r="C9" s="185">
        <v>15544</v>
      </c>
      <c r="D9" s="185">
        <v>6974</v>
      </c>
      <c r="E9" s="185">
        <v>1903</v>
      </c>
      <c r="F9" s="185">
        <v>14192</v>
      </c>
      <c r="G9" s="185">
        <v>11076</v>
      </c>
      <c r="H9" s="185">
        <v>40038</v>
      </c>
      <c r="I9" s="185"/>
      <c r="J9" s="185">
        <v>4781</v>
      </c>
      <c r="K9" s="185">
        <v>86244</v>
      </c>
      <c r="L9" s="185">
        <v>2184</v>
      </c>
      <c r="M9" s="185">
        <v>5714</v>
      </c>
      <c r="N9" s="185">
        <v>19611</v>
      </c>
      <c r="O9" s="166" t="s">
        <v>253</v>
      </c>
      <c r="P9" s="166" t="s">
        <v>253</v>
      </c>
      <c r="Q9" s="185">
        <v>35023</v>
      </c>
    </row>
    <row r="10" spans="1:17" ht="84" customHeight="1">
      <c r="A10" s="337">
        <v>2016</v>
      </c>
      <c r="B10" s="341">
        <v>241828</v>
      </c>
      <c r="C10" s="185">
        <v>13047</v>
      </c>
      <c r="D10" s="185">
        <v>8407</v>
      </c>
      <c r="E10" s="185">
        <v>1963</v>
      </c>
      <c r="F10" s="185">
        <v>19187</v>
      </c>
      <c r="G10" s="185">
        <v>20318</v>
      </c>
      <c r="H10" s="185">
        <v>42866</v>
      </c>
      <c r="I10" s="185"/>
      <c r="J10" s="185">
        <v>5167</v>
      </c>
      <c r="K10" s="185">
        <v>67619</v>
      </c>
      <c r="L10" s="185">
        <v>1571</v>
      </c>
      <c r="M10" s="185">
        <v>6342</v>
      </c>
      <c r="N10" s="185">
        <v>17980</v>
      </c>
      <c r="O10" s="166" t="s">
        <v>174</v>
      </c>
      <c r="P10" s="166" t="s">
        <v>174</v>
      </c>
      <c r="Q10" s="185">
        <v>37361</v>
      </c>
    </row>
    <row r="11" spans="1:17" ht="84" customHeight="1" thickBot="1">
      <c r="A11" s="343">
        <v>2017</v>
      </c>
      <c r="B11" s="344">
        <f>SUM(C11:Q11)</f>
        <v>264292.45</v>
      </c>
      <c r="C11" s="193">
        <v>16432.37</v>
      </c>
      <c r="D11" s="193">
        <v>10647.98</v>
      </c>
      <c r="E11" s="193">
        <v>1747.76</v>
      </c>
      <c r="F11" s="193">
        <v>10769.65</v>
      </c>
      <c r="G11" s="193">
        <v>18961.86</v>
      </c>
      <c r="H11" s="193">
        <v>44684.98</v>
      </c>
      <c r="I11" s="402"/>
      <c r="J11" s="193">
        <v>5227.87</v>
      </c>
      <c r="K11" s="193">
        <v>87823.49</v>
      </c>
      <c r="L11" s="193">
        <v>8060.92</v>
      </c>
      <c r="M11" s="193">
        <v>6551.83</v>
      </c>
      <c r="N11" s="193">
        <v>13116.01</v>
      </c>
      <c r="O11" s="345" t="s">
        <v>352</v>
      </c>
      <c r="P11" s="345" t="s">
        <v>353</v>
      </c>
      <c r="Q11" s="193">
        <v>40267.730000000003</v>
      </c>
    </row>
    <row r="12" spans="1:17" ht="14.25" thickTop="1">
      <c r="A12" s="329" t="s">
        <v>280</v>
      </c>
      <c r="B12" s="330"/>
      <c r="C12" s="330"/>
      <c r="D12" s="330"/>
      <c r="E12" s="330"/>
      <c r="F12" s="330"/>
      <c r="G12" s="330"/>
      <c r="H12" s="330"/>
      <c r="I12" s="331"/>
      <c r="J12" s="330"/>
      <c r="K12" s="332"/>
      <c r="L12" s="330"/>
      <c r="M12" s="332"/>
      <c r="N12" s="330"/>
      <c r="O12" s="332"/>
      <c r="P12" s="330"/>
      <c r="Q12" s="330"/>
    </row>
    <row r="13" spans="1:17">
      <c r="A13" s="332"/>
      <c r="B13" s="330"/>
      <c r="C13" s="330"/>
      <c r="D13" s="330"/>
      <c r="E13" s="330"/>
      <c r="F13" s="330"/>
      <c r="G13" s="331"/>
      <c r="H13" s="330"/>
      <c r="I13" s="332"/>
      <c r="J13" s="330"/>
      <c r="K13" s="332"/>
      <c r="L13" s="330"/>
      <c r="M13" s="332"/>
      <c r="N13" s="330"/>
      <c r="O13" s="330"/>
      <c r="P13" s="333"/>
      <c r="Q13" s="333"/>
    </row>
    <row r="14" spans="1:17">
      <c r="G14" s="293"/>
      <c r="I14" s="335"/>
      <c r="O14" s="336"/>
      <c r="P14" s="333"/>
      <c r="Q14" s="333"/>
    </row>
    <row r="15" spans="1:17">
      <c r="G15" s="293"/>
      <c r="I15" s="335"/>
      <c r="O15" s="336"/>
      <c r="P15" s="333"/>
      <c r="Q15" s="333"/>
    </row>
    <row r="16" spans="1:17">
      <c r="G16" s="293"/>
      <c r="I16" s="335"/>
      <c r="O16" s="336"/>
      <c r="P16" s="333"/>
      <c r="Q16" s="333"/>
    </row>
  </sheetData>
  <protectedRanges>
    <protectedRange sqref="M7" name="범위1_7_1_1_2_1_1_1_1_1_1_1_2"/>
    <protectedRange sqref="N7 P7" name="범위1_7_1_1_2_1_2_1_1_1_1_1_1_2"/>
    <protectedRange sqref="Q7" name="범위1_7_1_1_2_1_3_1_1_1_1_1_1_2"/>
    <protectedRange sqref="Q9 M9:N9" name="범위1_7_1_1_2_1_1_2_1_1_1_1"/>
    <protectedRange sqref="Q10:Q11 M10:N11" name="범위1_7_1_1_2_1_1_2_1_1_1_1_1"/>
  </protectedRanges>
  <mergeCells count="2">
    <mergeCell ref="A1:H1"/>
    <mergeCell ref="J1:Q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90" zoomScaleNormal="90" zoomScaleSheetLayoutView="100" workbookViewId="0">
      <selection sqref="A1:C1"/>
    </sheetView>
  </sheetViews>
  <sheetFormatPr defaultRowHeight="13.5"/>
  <cols>
    <col min="1" max="1" width="21.77734375" style="228" customWidth="1"/>
    <col min="2" max="2" width="7.21875" style="285" customWidth="1"/>
    <col min="3" max="3" width="30.21875" style="285" customWidth="1"/>
    <col min="4" max="4" width="2.6640625" style="285" customWidth="1"/>
    <col min="5" max="6" width="35.6640625" style="285" customWidth="1"/>
    <col min="7" max="16384" width="8.88671875" style="229"/>
  </cols>
  <sheetData>
    <row r="1" spans="1:6" s="208" customFormat="1" ht="45" customHeight="1">
      <c r="A1" s="446" t="s">
        <v>281</v>
      </c>
      <c r="B1" s="446"/>
      <c r="C1" s="446"/>
      <c r="D1" s="346"/>
      <c r="E1" s="447" t="s">
        <v>282</v>
      </c>
      <c r="F1" s="447"/>
    </row>
    <row r="2" spans="1:6" s="213" customFormat="1" ht="25.5" customHeight="1" thickBot="1">
      <c r="A2" s="209" t="s">
        <v>283</v>
      </c>
      <c r="B2" s="232"/>
      <c r="C2" s="232"/>
      <c r="D2" s="347"/>
      <c r="E2" s="232"/>
      <c r="F2" s="212" t="s">
        <v>284</v>
      </c>
    </row>
    <row r="3" spans="1:6" s="351" customFormat="1" ht="16.5" customHeight="1" thickTop="1">
      <c r="A3" s="215" t="s">
        <v>285</v>
      </c>
      <c r="B3" s="348" t="s">
        <v>286</v>
      </c>
      <c r="C3" s="349" t="s">
        <v>287</v>
      </c>
      <c r="D3" s="239"/>
      <c r="E3" s="239" t="s">
        <v>288</v>
      </c>
      <c r="F3" s="350" t="s">
        <v>289</v>
      </c>
    </row>
    <row r="4" spans="1:6" s="351" customFormat="1" ht="16.5" customHeight="1">
      <c r="A4" s="215" t="s">
        <v>290</v>
      </c>
      <c r="B4" s="348"/>
      <c r="C4" s="348"/>
      <c r="D4" s="239"/>
      <c r="E4" s="239"/>
      <c r="F4" s="348"/>
    </row>
    <row r="5" spans="1:6" s="351" customFormat="1" ht="16.5" customHeight="1">
      <c r="A5" s="217" t="s">
        <v>291</v>
      </c>
      <c r="B5" s="238" t="s">
        <v>292</v>
      </c>
      <c r="C5" s="238" t="s">
        <v>293</v>
      </c>
      <c r="D5" s="239"/>
      <c r="E5" s="352" t="s">
        <v>294</v>
      </c>
      <c r="F5" s="238" t="s">
        <v>295</v>
      </c>
    </row>
    <row r="6" spans="1:6" s="213" customFormat="1" ht="30.95" customHeight="1">
      <c r="A6" s="214">
        <v>2013</v>
      </c>
      <c r="B6" s="353">
        <v>8</v>
      </c>
      <c r="C6" s="353">
        <v>67820</v>
      </c>
      <c r="D6" s="354"/>
      <c r="E6" s="353">
        <v>64406</v>
      </c>
      <c r="F6" s="353">
        <v>54297</v>
      </c>
    </row>
    <row r="7" spans="1:6" s="213" customFormat="1" ht="30.95" customHeight="1">
      <c r="A7" s="214">
        <v>2014</v>
      </c>
      <c r="B7" s="353">
        <v>8</v>
      </c>
      <c r="C7" s="353">
        <v>46355</v>
      </c>
      <c r="D7" s="354"/>
      <c r="E7" s="353">
        <v>47626</v>
      </c>
      <c r="F7" s="353">
        <v>36486</v>
      </c>
    </row>
    <row r="8" spans="1:6" s="213" customFormat="1" ht="30.95" customHeight="1">
      <c r="A8" s="214">
        <v>2015</v>
      </c>
      <c r="B8" s="353">
        <v>8</v>
      </c>
      <c r="C8" s="353">
        <v>39793</v>
      </c>
      <c r="D8" s="354"/>
      <c r="E8" s="353">
        <v>39720</v>
      </c>
      <c r="F8" s="353">
        <v>26802</v>
      </c>
    </row>
    <row r="9" spans="1:6" s="248" customFormat="1" ht="30.95" customHeight="1">
      <c r="A9" s="214">
        <v>2016</v>
      </c>
      <c r="B9" s="353">
        <v>5</v>
      </c>
      <c r="C9" s="353">
        <v>53604</v>
      </c>
      <c r="D9" s="354"/>
      <c r="E9" s="353">
        <v>54748</v>
      </c>
      <c r="F9" s="353">
        <v>35868</v>
      </c>
    </row>
    <row r="10" spans="1:6" s="248" customFormat="1" ht="30.95" customHeight="1">
      <c r="A10" s="355">
        <v>2017</v>
      </c>
      <c r="B10" s="356">
        <v>5</v>
      </c>
      <c r="C10" s="357">
        <f>SUM(C11:C15)</f>
        <v>52420.68</v>
      </c>
      <c r="D10" s="358"/>
      <c r="E10" s="357">
        <f>E11+E12+E13+E14+E15</f>
        <v>52784.689999999995</v>
      </c>
      <c r="F10" s="356">
        <f>SUM(F11:F15)</f>
        <v>28937.91</v>
      </c>
    </row>
    <row r="11" spans="1:6" s="213" customFormat="1" ht="30.95" customHeight="1">
      <c r="A11" s="359" t="s">
        <v>296</v>
      </c>
      <c r="B11" s="353"/>
      <c r="C11" s="353">
        <v>6363.42</v>
      </c>
      <c r="D11" s="360"/>
      <c r="E11" s="361">
        <v>6338.92</v>
      </c>
      <c r="F11" s="361">
        <v>5819.98</v>
      </c>
    </row>
    <row r="12" spans="1:6" s="213" customFormat="1" ht="30.95" customHeight="1">
      <c r="A12" s="359" t="s">
        <v>297</v>
      </c>
      <c r="B12" s="353"/>
      <c r="C12" s="353">
        <v>40018.79</v>
      </c>
      <c r="D12" s="360"/>
      <c r="E12" s="361">
        <v>40252.76</v>
      </c>
      <c r="F12" s="361">
        <v>19506.169999999998</v>
      </c>
    </row>
    <row r="13" spans="1:6" s="213" customFormat="1" ht="30.95" customHeight="1">
      <c r="A13" s="359" t="s">
        <v>298</v>
      </c>
      <c r="B13" s="353"/>
      <c r="C13" s="353">
        <v>403.11</v>
      </c>
      <c r="D13" s="360"/>
      <c r="E13" s="361">
        <v>403.99</v>
      </c>
      <c r="F13" s="361">
        <v>380.45</v>
      </c>
    </row>
    <row r="14" spans="1:6" s="248" customFormat="1" ht="30.95" customHeight="1">
      <c r="A14" s="359" t="s">
        <v>299</v>
      </c>
      <c r="B14" s="353"/>
      <c r="C14" s="353">
        <v>4635.3599999999997</v>
      </c>
      <c r="D14" s="360"/>
      <c r="E14" s="361">
        <v>4514.88</v>
      </c>
      <c r="F14" s="362">
        <v>2231.31</v>
      </c>
    </row>
    <row r="15" spans="1:6" s="248" customFormat="1" ht="30.95" customHeight="1">
      <c r="A15" s="359" t="s">
        <v>300</v>
      </c>
      <c r="B15" s="363"/>
      <c r="C15" s="364">
        <v>1000</v>
      </c>
      <c r="D15" s="365"/>
      <c r="E15" s="366">
        <v>1274.1400000000001</v>
      </c>
      <c r="F15" s="362">
        <v>1000</v>
      </c>
    </row>
    <row r="16" spans="1:6" s="248" customFormat="1" ht="30.95" customHeight="1">
      <c r="A16" s="367" t="s">
        <v>301</v>
      </c>
      <c r="B16" s="368"/>
      <c r="C16" s="368"/>
      <c r="D16" s="222"/>
      <c r="E16" s="368"/>
      <c r="F16" s="368"/>
    </row>
    <row r="17" spans="1:17" s="248" customFormat="1" ht="30.95" customHeight="1">
      <c r="A17" s="367" t="s">
        <v>302</v>
      </c>
      <c r="B17" s="368"/>
      <c r="C17" s="368"/>
      <c r="D17" s="222"/>
      <c r="E17" s="368"/>
      <c r="F17" s="368"/>
    </row>
    <row r="18" spans="1:17" ht="30.95" customHeight="1" thickBot="1">
      <c r="A18" s="369" t="s">
        <v>303</v>
      </c>
      <c r="B18" s="370"/>
      <c r="C18" s="370"/>
      <c r="D18" s="222"/>
      <c r="E18" s="370"/>
      <c r="F18" s="370"/>
    </row>
    <row r="19" spans="1:17" s="333" customFormat="1" ht="12" customHeight="1" thickTop="1">
      <c r="A19" s="329" t="s">
        <v>304</v>
      </c>
      <c r="B19" s="330"/>
      <c r="C19" s="330"/>
      <c r="D19" s="330"/>
      <c r="E19" s="330"/>
      <c r="F19" s="330"/>
      <c r="G19" s="330"/>
      <c r="H19" s="330"/>
      <c r="I19" s="331"/>
      <c r="J19" s="330"/>
      <c r="K19" s="332"/>
      <c r="L19" s="330"/>
      <c r="M19" s="332"/>
      <c r="N19" s="330"/>
      <c r="O19" s="332"/>
      <c r="P19" s="330"/>
      <c r="Q19" s="330"/>
    </row>
    <row r="20" spans="1:17">
      <c r="B20" s="371"/>
      <c r="C20" s="371"/>
      <c r="D20" s="371"/>
      <c r="E20" s="371"/>
      <c r="F20" s="371"/>
    </row>
    <row r="21" spans="1:17">
      <c r="B21" s="371"/>
      <c r="C21" s="229"/>
      <c r="D21" s="229"/>
      <c r="E21" s="229"/>
      <c r="F21" s="229"/>
    </row>
    <row r="22" spans="1:17">
      <c r="B22" s="371"/>
      <c r="C22" s="229"/>
      <c r="D22" s="229"/>
      <c r="E22" s="229"/>
      <c r="F22" s="229"/>
    </row>
    <row r="23" spans="1:17">
      <c r="B23" s="371"/>
      <c r="C23" s="229"/>
      <c r="D23" s="229"/>
      <c r="E23" s="229"/>
      <c r="F23" s="229"/>
    </row>
    <row r="24" spans="1:17">
      <c r="B24" s="371"/>
      <c r="C24" s="229"/>
      <c r="D24" s="229"/>
      <c r="E24" s="229"/>
      <c r="F24" s="229"/>
    </row>
    <row r="25" spans="1:17">
      <c r="B25" s="371"/>
      <c r="C25" s="229"/>
      <c r="D25" s="229"/>
      <c r="E25" s="229"/>
      <c r="F25" s="229"/>
    </row>
    <row r="26" spans="1:17">
      <c r="B26" s="371"/>
      <c r="C26" s="371"/>
      <c r="D26" s="371"/>
      <c r="E26" s="229"/>
      <c r="F26" s="229"/>
    </row>
    <row r="27" spans="1:17">
      <c r="B27" s="371"/>
      <c r="C27" s="371"/>
      <c r="D27" s="371"/>
      <c r="E27" s="229"/>
      <c r="F27" s="229"/>
    </row>
    <row r="28" spans="1:17">
      <c r="B28" s="371"/>
      <c r="C28" s="371"/>
      <c r="D28" s="371"/>
      <c r="E28" s="371"/>
      <c r="F28" s="371"/>
    </row>
    <row r="29" spans="1:17">
      <c r="B29" s="371"/>
      <c r="C29" s="371"/>
      <c r="D29" s="371"/>
      <c r="E29" s="371"/>
      <c r="F29" s="371"/>
    </row>
    <row r="30" spans="1:17">
      <c r="B30" s="371"/>
      <c r="C30" s="371"/>
      <c r="D30" s="371"/>
      <c r="E30" s="371"/>
      <c r="F30" s="371"/>
    </row>
  </sheetData>
  <mergeCells count="2">
    <mergeCell ref="A1:C1"/>
    <mergeCell ref="E1:F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84" orientation="landscape" r:id="rId1"/>
  <headerFooter alignWithMargins="0">
    <oddHeader>&amp;L&amp;"굴림체,굵게"&amp;12재   정&amp;R&amp;"Times New Roman,보통"&amp;12Public Finance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="90" zoomScaleNormal="90" zoomScaleSheetLayoutView="100" workbookViewId="0">
      <selection sqref="A1:F1"/>
    </sheetView>
  </sheetViews>
  <sheetFormatPr defaultRowHeight="13.5"/>
  <cols>
    <col min="1" max="1" width="14.5546875" style="37" customWidth="1"/>
    <col min="2" max="6" width="14" style="38" customWidth="1"/>
    <col min="7" max="7" width="2.77734375" style="376" customWidth="1"/>
    <col min="8" max="12" width="14.109375" style="38" customWidth="1"/>
    <col min="13" max="13" width="14.5546875" style="37" customWidth="1"/>
    <col min="14" max="17" width="16.6640625" style="38" customWidth="1"/>
    <col min="18" max="18" width="2.77734375" style="376" customWidth="1"/>
    <col min="19" max="22" width="18" style="38" customWidth="1"/>
    <col min="23" max="16384" width="8.88671875" style="36"/>
  </cols>
  <sheetData>
    <row r="1" spans="1:23" s="2" customFormat="1" ht="45" customHeight="1">
      <c r="A1" s="410" t="s">
        <v>305</v>
      </c>
      <c r="B1" s="410"/>
      <c r="C1" s="410"/>
      <c r="D1" s="410"/>
      <c r="E1" s="410"/>
      <c r="F1" s="410"/>
      <c r="G1" s="372"/>
      <c r="H1" s="453" t="s">
        <v>306</v>
      </c>
      <c r="I1" s="413"/>
      <c r="J1" s="413"/>
      <c r="K1" s="413"/>
      <c r="L1" s="413"/>
      <c r="M1" s="410" t="s">
        <v>307</v>
      </c>
      <c r="N1" s="410"/>
      <c r="O1" s="410"/>
      <c r="P1" s="410"/>
      <c r="Q1" s="410"/>
      <c r="S1" s="454" t="s">
        <v>308</v>
      </c>
      <c r="T1" s="455"/>
      <c r="U1" s="455"/>
      <c r="V1" s="455"/>
      <c r="W1" s="373"/>
    </row>
    <row r="2" spans="1:23" s="9" customFormat="1" ht="25.5" customHeight="1" thickBot="1">
      <c r="A2" s="374" t="s">
        <v>309</v>
      </c>
      <c r="B2" s="375"/>
      <c r="C2" s="375"/>
      <c r="D2" s="375"/>
      <c r="E2" s="375"/>
      <c r="F2" s="375"/>
      <c r="G2" s="376"/>
      <c r="H2" s="375"/>
      <c r="I2" s="375"/>
      <c r="J2" s="375"/>
      <c r="K2" s="375"/>
      <c r="L2" s="8" t="s">
        <v>310</v>
      </c>
      <c r="M2" s="374" t="s">
        <v>309</v>
      </c>
      <c r="N2" s="4"/>
      <c r="O2" s="4"/>
      <c r="P2" s="4"/>
      <c r="Q2" s="4"/>
      <c r="R2" s="377"/>
      <c r="S2" s="4"/>
      <c r="T2" s="4"/>
      <c r="U2" s="4"/>
      <c r="V2" s="8" t="s">
        <v>311</v>
      </c>
    </row>
    <row r="3" spans="1:23" s="9" customFormat="1" ht="17.100000000000001" customHeight="1" thickTop="1">
      <c r="A3" s="297"/>
      <c r="B3" s="60" t="s">
        <v>312</v>
      </c>
      <c r="C3" s="456" t="s">
        <v>313</v>
      </c>
      <c r="D3" s="457"/>
      <c r="E3" s="456" t="s">
        <v>314</v>
      </c>
      <c r="F3" s="458"/>
      <c r="G3" s="16"/>
      <c r="H3" s="458" t="s">
        <v>315</v>
      </c>
      <c r="I3" s="457"/>
      <c r="J3" s="456" t="s">
        <v>316</v>
      </c>
      <c r="K3" s="458"/>
      <c r="L3" s="458"/>
      <c r="M3" s="53" t="s">
        <v>317</v>
      </c>
      <c r="N3" s="456" t="s">
        <v>318</v>
      </c>
      <c r="O3" s="457"/>
      <c r="P3" s="456" t="s">
        <v>319</v>
      </c>
      <c r="Q3" s="458"/>
      <c r="R3" s="16"/>
      <c r="S3" s="458" t="s">
        <v>320</v>
      </c>
      <c r="T3" s="457"/>
      <c r="U3" s="459" t="s">
        <v>321</v>
      </c>
      <c r="V3" s="460"/>
    </row>
    <row r="4" spans="1:23" s="9" customFormat="1" ht="17.100000000000001" customHeight="1">
      <c r="A4" s="297" t="s">
        <v>9</v>
      </c>
      <c r="B4" s="378"/>
      <c r="C4" s="448" t="s">
        <v>322</v>
      </c>
      <c r="D4" s="450"/>
      <c r="E4" s="448" t="s">
        <v>323</v>
      </c>
      <c r="F4" s="449"/>
      <c r="G4" s="16"/>
      <c r="H4" s="449" t="s">
        <v>324</v>
      </c>
      <c r="I4" s="450"/>
      <c r="J4" s="411" t="s">
        <v>325</v>
      </c>
      <c r="K4" s="412"/>
      <c r="L4" s="412"/>
      <c r="M4" s="13" t="s">
        <v>326</v>
      </c>
      <c r="N4" s="448" t="s">
        <v>327</v>
      </c>
      <c r="O4" s="450"/>
      <c r="P4" s="448" t="s">
        <v>328</v>
      </c>
      <c r="Q4" s="449"/>
      <c r="R4" s="16"/>
      <c r="S4" s="449" t="s">
        <v>329</v>
      </c>
      <c r="T4" s="450"/>
      <c r="U4" s="451" t="s">
        <v>330</v>
      </c>
      <c r="V4" s="452"/>
    </row>
    <row r="5" spans="1:23" s="9" customFormat="1" ht="17.100000000000001" customHeight="1">
      <c r="A5" s="297" t="s">
        <v>331</v>
      </c>
      <c r="B5" s="378"/>
      <c r="C5" s="60" t="s">
        <v>332</v>
      </c>
      <c r="D5" s="15" t="s">
        <v>333</v>
      </c>
      <c r="E5" s="60" t="s">
        <v>334</v>
      </c>
      <c r="F5" s="60" t="s">
        <v>333</v>
      </c>
      <c r="G5" s="16"/>
      <c r="H5" s="16" t="s">
        <v>335</v>
      </c>
      <c r="I5" s="15" t="s">
        <v>333</v>
      </c>
      <c r="J5" s="16" t="s">
        <v>336</v>
      </c>
      <c r="K5" s="60" t="s">
        <v>337</v>
      </c>
      <c r="L5" s="60" t="s">
        <v>338</v>
      </c>
      <c r="M5" s="12" t="s">
        <v>339</v>
      </c>
      <c r="N5" s="60" t="s">
        <v>340</v>
      </c>
      <c r="O5" s="60" t="s">
        <v>338</v>
      </c>
      <c r="P5" s="15" t="s">
        <v>341</v>
      </c>
      <c r="Q5" s="16" t="s">
        <v>338</v>
      </c>
      <c r="R5" s="16"/>
      <c r="S5" s="16" t="s">
        <v>335</v>
      </c>
      <c r="T5" s="60" t="s">
        <v>338</v>
      </c>
      <c r="U5" s="15" t="s">
        <v>342</v>
      </c>
      <c r="V5" s="16" t="s">
        <v>338</v>
      </c>
    </row>
    <row r="6" spans="1:23" s="9" customFormat="1" ht="17.100000000000001" customHeight="1">
      <c r="A6" s="310"/>
      <c r="B6" s="65" t="s">
        <v>68</v>
      </c>
      <c r="C6" s="65" t="s">
        <v>343</v>
      </c>
      <c r="D6" s="65" t="s">
        <v>344</v>
      </c>
      <c r="E6" s="65" t="s">
        <v>343</v>
      </c>
      <c r="F6" s="65" t="s">
        <v>344</v>
      </c>
      <c r="G6" s="12"/>
      <c r="H6" s="19" t="s">
        <v>345</v>
      </c>
      <c r="I6" s="18" t="s">
        <v>344</v>
      </c>
      <c r="J6" s="379" t="s">
        <v>346</v>
      </c>
      <c r="K6" s="65" t="s">
        <v>347</v>
      </c>
      <c r="L6" s="65" t="s">
        <v>344</v>
      </c>
      <c r="M6" s="64" t="s">
        <v>79</v>
      </c>
      <c r="N6" s="65" t="s">
        <v>345</v>
      </c>
      <c r="O6" s="65" t="s">
        <v>344</v>
      </c>
      <c r="P6" s="18" t="s">
        <v>348</v>
      </c>
      <c r="Q6" s="65" t="s">
        <v>344</v>
      </c>
      <c r="R6" s="12"/>
      <c r="S6" s="19" t="s">
        <v>345</v>
      </c>
      <c r="T6" s="65" t="s">
        <v>344</v>
      </c>
      <c r="U6" s="18" t="s">
        <v>349</v>
      </c>
      <c r="V6" s="65" t="s">
        <v>344</v>
      </c>
    </row>
    <row r="7" spans="1:23" s="383" customFormat="1" ht="99.75" customHeight="1">
      <c r="A7" s="380">
        <v>2013</v>
      </c>
      <c r="B7" s="381">
        <f>SUM(D7,F7,I7,Q7,T7,V7)</f>
        <v>1080118</v>
      </c>
      <c r="C7" s="382">
        <v>53435</v>
      </c>
      <c r="D7" s="382">
        <v>81856</v>
      </c>
      <c r="E7" s="382">
        <v>253</v>
      </c>
      <c r="F7" s="382">
        <v>181178</v>
      </c>
      <c r="H7" s="384">
        <v>50</v>
      </c>
      <c r="I7" s="384">
        <v>853</v>
      </c>
      <c r="J7" s="79">
        <v>0</v>
      </c>
      <c r="K7" s="79">
        <v>0</v>
      </c>
      <c r="L7" s="79">
        <v>0</v>
      </c>
      <c r="M7" s="380">
        <v>2013</v>
      </c>
      <c r="N7" s="79">
        <v>0</v>
      </c>
      <c r="O7" s="79">
        <v>0</v>
      </c>
      <c r="P7" s="384">
        <v>164140</v>
      </c>
      <c r="Q7" s="384">
        <v>21735</v>
      </c>
      <c r="S7" s="384">
        <v>8650</v>
      </c>
      <c r="T7" s="384">
        <v>789101</v>
      </c>
      <c r="U7" s="384">
        <v>197</v>
      </c>
      <c r="V7" s="384">
        <v>5395</v>
      </c>
    </row>
    <row r="8" spans="1:23" s="383" customFormat="1" ht="99.75" customHeight="1">
      <c r="A8" s="380">
        <v>2014</v>
      </c>
      <c r="B8" s="381">
        <v>1120222</v>
      </c>
      <c r="C8" s="382">
        <v>53176</v>
      </c>
      <c r="D8" s="382">
        <v>83915</v>
      </c>
      <c r="E8" s="382">
        <v>257</v>
      </c>
      <c r="F8" s="382">
        <v>188167</v>
      </c>
      <c r="H8" s="384">
        <v>50</v>
      </c>
      <c r="I8" s="384">
        <v>852</v>
      </c>
      <c r="J8" s="79" t="s">
        <v>350</v>
      </c>
      <c r="K8" s="79" t="s">
        <v>350</v>
      </c>
      <c r="L8" s="79" t="s">
        <v>350</v>
      </c>
      <c r="M8" s="380">
        <v>2014</v>
      </c>
      <c r="N8" s="79" t="s">
        <v>350</v>
      </c>
      <c r="O8" s="79" t="s">
        <v>350</v>
      </c>
      <c r="P8" s="384">
        <v>164140</v>
      </c>
      <c r="Q8" s="384">
        <v>21734</v>
      </c>
      <c r="S8" s="384">
        <v>9153</v>
      </c>
      <c r="T8" s="384">
        <v>820158</v>
      </c>
      <c r="U8" s="384">
        <v>197</v>
      </c>
      <c r="V8" s="384">
        <v>5396</v>
      </c>
    </row>
    <row r="9" spans="1:23" s="383" customFormat="1" ht="99.75" customHeight="1">
      <c r="A9" s="380">
        <v>2015</v>
      </c>
      <c r="B9" s="381">
        <v>570977</v>
      </c>
      <c r="C9" s="382">
        <v>49723</v>
      </c>
      <c r="D9" s="382">
        <v>90103</v>
      </c>
      <c r="E9" s="382">
        <v>269</v>
      </c>
      <c r="F9" s="382">
        <v>197449</v>
      </c>
      <c r="H9" s="384">
        <v>1</v>
      </c>
      <c r="I9" s="384">
        <v>54</v>
      </c>
      <c r="J9" s="79">
        <v>0</v>
      </c>
      <c r="K9" s="79">
        <v>0</v>
      </c>
      <c r="L9" s="79">
        <v>0</v>
      </c>
      <c r="M9" s="380">
        <v>2015</v>
      </c>
      <c r="N9" s="79">
        <v>0</v>
      </c>
      <c r="O9" s="79">
        <v>0</v>
      </c>
      <c r="P9" s="384">
        <v>37544</v>
      </c>
      <c r="Q9" s="384">
        <v>4799</v>
      </c>
      <c r="S9" s="384">
        <v>4871</v>
      </c>
      <c r="T9" s="384">
        <v>275131</v>
      </c>
      <c r="U9" s="384">
        <v>113</v>
      </c>
      <c r="V9" s="384">
        <v>3441</v>
      </c>
    </row>
    <row r="10" spans="1:23" s="383" customFormat="1" ht="99.75" customHeight="1">
      <c r="A10" s="380">
        <v>2016</v>
      </c>
      <c r="B10" s="385">
        <v>765297</v>
      </c>
      <c r="C10" s="382">
        <v>48884</v>
      </c>
      <c r="D10" s="382">
        <v>93369</v>
      </c>
      <c r="E10" s="382">
        <v>294</v>
      </c>
      <c r="F10" s="382">
        <v>226424</v>
      </c>
      <c r="H10" s="384">
        <v>1</v>
      </c>
      <c r="I10" s="384">
        <v>54</v>
      </c>
      <c r="J10" s="79">
        <v>0</v>
      </c>
      <c r="K10" s="79">
        <v>0</v>
      </c>
      <c r="L10" s="79">
        <v>0</v>
      </c>
      <c r="M10" s="386">
        <v>2016</v>
      </c>
      <c r="N10" s="387">
        <v>0</v>
      </c>
      <c r="O10" s="79">
        <v>0</v>
      </c>
      <c r="P10" s="384">
        <v>37828</v>
      </c>
      <c r="Q10" s="384">
        <v>7743</v>
      </c>
      <c r="S10" s="384">
        <v>6436</v>
      </c>
      <c r="T10" s="384">
        <v>434266</v>
      </c>
      <c r="U10" s="384">
        <v>133</v>
      </c>
      <c r="V10" s="384">
        <v>3441</v>
      </c>
    </row>
    <row r="11" spans="1:23" s="395" customFormat="1" ht="99.75" customHeight="1" thickBot="1">
      <c r="A11" s="388">
        <v>2017</v>
      </c>
      <c r="B11" s="389">
        <v>782118</v>
      </c>
      <c r="C11" s="390">
        <v>49091</v>
      </c>
      <c r="D11" s="390">
        <v>106197</v>
      </c>
      <c r="E11" s="390">
        <v>292</v>
      </c>
      <c r="F11" s="390">
        <v>226883</v>
      </c>
      <c r="H11" s="391">
        <v>1</v>
      </c>
      <c r="I11" s="391">
        <v>54</v>
      </c>
      <c r="J11" s="392">
        <v>0</v>
      </c>
      <c r="K11" s="392">
        <v>0</v>
      </c>
      <c r="L11" s="392">
        <v>0</v>
      </c>
      <c r="M11" s="393">
        <v>2017</v>
      </c>
      <c r="N11" s="394">
        <v>0</v>
      </c>
      <c r="O11" s="392">
        <v>0</v>
      </c>
      <c r="P11" s="391">
        <v>45830</v>
      </c>
      <c r="Q11" s="391">
        <v>7803</v>
      </c>
      <c r="S11" s="391">
        <v>6523</v>
      </c>
      <c r="T11" s="391">
        <v>437726</v>
      </c>
      <c r="U11" s="391">
        <v>151</v>
      </c>
      <c r="V11" s="391">
        <v>3455</v>
      </c>
    </row>
    <row r="12" spans="1:23" ht="12" customHeight="1" thickTop="1">
      <c r="A12" s="396" t="s">
        <v>351</v>
      </c>
      <c r="B12" s="37"/>
      <c r="C12" s="93"/>
      <c r="D12" s="397"/>
      <c r="E12" s="93"/>
      <c r="F12" s="93"/>
      <c r="G12" s="93"/>
      <c r="H12" s="93"/>
      <c r="I12" s="94"/>
      <c r="J12" s="93"/>
      <c r="K12" s="376"/>
      <c r="L12" s="93"/>
      <c r="M12" s="396" t="s">
        <v>351</v>
      </c>
      <c r="N12" s="93"/>
      <c r="O12" s="93"/>
      <c r="P12" s="93"/>
      <c r="Q12" s="93"/>
      <c r="R12" s="38"/>
      <c r="S12" s="36"/>
      <c r="T12" s="36"/>
      <c r="U12" s="36"/>
      <c r="V12" s="36"/>
    </row>
    <row r="14" spans="1:23">
      <c r="A14" s="30"/>
      <c r="E14" s="398"/>
      <c r="F14" s="399"/>
      <c r="J14" s="93"/>
      <c r="K14" s="93"/>
      <c r="L14" s="93"/>
      <c r="M14" s="30"/>
      <c r="P14" s="400"/>
      <c r="Q14" s="93"/>
      <c r="S14" s="93"/>
      <c r="T14" s="93"/>
      <c r="U14" s="93"/>
      <c r="V14" s="93"/>
    </row>
    <row r="15" spans="1:23">
      <c r="D15" s="109"/>
      <c r="E15" s="93"/>
      <c r="J15" s="93"/>
      <c r="K15" s="93"/>
      <c r="L15" s="93"/>
      <c r="O15" s="93"/>
      <c r="P15" s="376"/>
      <c r="Q15" s="93"/>
      <c r="R15" s="93"/>
      <c r="S15" s="93"/>
      <c r="T15" s="93"/>
      <c r="U15" s="36"/>
      <c r="V15" s="36"/>
    </row>
    <row r="16" spans="1:23">
      <c r="D16" s="401"/>
      <c r="E16" s="93"/>
      <c r="J16" s="93"/>
      <c r="K16" s="93"/>
      <c r="L16" s="93"/>
      <c r="P16" s="376"/>
      <c r="R16" s="38"/>
      <c r="T16" s="93"/>
      <c r="U16" s="36"/>
      <c r="V16" s="36"/>
    </row>
    <row r="17" spans="4:22">
      <c r="D17" s="401"/>
      <c r="E17" s="93"/>
      <c r="J17" s="93"/>
      <c r="K17" s="93"/>
      <c r="L17" s="93"/>
      <c r="P17" s="376"/>
      <c r="R17" s="38"/>
      <c r="T17" s="93"/>
      <c r="U17" s="36"/>
      <c r="V17" s="36"/>
    </row>
    <row r="18" spans="4:22">
      <c r="E18" s="93"/>
      <c r="J18" s="93"/>
      <c r="K18" s="93"/>
      <c r="L18" s="93"/>
      <c r="V18" s="93"/>
    </row>
    <row r="19" spans="4:22">
      <c r="E19" s="93"/>
      <c r="J19" s="93"/>
      <c r="K19" s="93"/>
      <c r="L19" s="93"/>
      <c r="V19" s="93"/>
    </row>
    <row r="20" spans="4:22">
      <c r="E20" s="93"/>
      <c r="K20" s="93"/>
      <c r="L20" s="93"/>
      <c r="V20" s="93"/>
    </row>
    <row r="21" spans="4:22">
      <c r="V21" s="93"/>
    </row>
    <row r="22" spans="4:22">
      <c r="V22" s="93"/>
    </row>
    <row r="23" spans="4:22">
      <c r="V23" s="93"/>
    </row>
    <row r="24" spans="4:22">
      <c r="V24" s="93"/>
    </row>
    <row r="25" spans="4:22">
      <c r="V25" s="93"/>
    </row>
    <row r="26" spans="4:22">
      <c r="V26" s="93"/>
    </row>
  </sheetData>
  <protectedRanges>
    <protectedRange sqref="B7" name="범위1_1_1_1_2_1_1_2"/>
    <protectedRange sqref="C7:F7" name="범위1_4_1_2_2_1_1_2"/>
    <protectedRange sqref="H7:I7" name="범위1_1_7_3_2_1_1_2"/>
    <protectedRange sqref="B9" name="범위1_1_1_1_2_1_1_2_1"/>
    <protectedRange sqref="C9:F9" name="범위1_4_1_2_2_1_1_2_1_1"/>
    <protectedRange sqref="H9:I9" name="범위1_1_7_3_2_1_1_2_1_1"/>
    <protectedRange sqref="B10:B11" name="범위1_1_1_1_2_1_1_2_1_1"/>
    <protectedRange sqref="C10:F11" name="범위1_4_1_2_2_1_1_2_1_1_1"/>
    <protectedRange sqref="H10:I11" name="범위1_1_7_3_2_1_1_2_1_1_1"/>
  </protectedRanges>
  <mergeCells count="20">
    <mergeCell ref="A1:F1"/>
    <mergeCell ref="H1:L1"/>
    <mergeCell ref="M1:Q1"/>
    <mergeCell ref="S1:V1"/>
    <mergeCell ref="C3:D3"/>
    <mergeCell ref="E3:F3"/>
    <mergeCell ref="H3:I3"/>
    <mergeCell ref="J3:L3"/>
    <mergeCell ref="N3:O3"/>
    <mergeCell ref="P3:Q3"/>
    <mergeCell ref="S3:T3"/>
    <mergeCell ref="U3:V3"/>
    <mergeCell ref="P4:Q4"/>
    <mergeCell ref="S4:T4"/>
    <mergeCell ref="U4:V4"/>
    <mergeCell ref="C4:D4"/>
    <mergeCell ref="E4:F4"/>
    <mergeCell ref="H4:I4"/>
    <mergeCell ref="J4:L4"/>
    <mergeCell ref="N4:O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2</vt:i4>
      </vt:variant>
    </vt:vector>
  </HeadingPairs>
  <TitlesOfParts>
    <vt:vector size="11" baseType="lpstr">
      <vt:lpstr>1. 지방세부담</vt:lpstr>
      <vt:lpstr>2.지방세징수</vt:lpstr>
      <vt:lpstr>3.예산결산총괄</vt:lpstr>
      <vt:lpstr>4.일반회계세입예산개요</vt:lpstr>
      <vt:lpstr>5.일반회계세입결산</vt:lpstr>
      <vt:lpstr>6.일반회계세출예산개요</vt:lpstr>
      <vt:lpstr>7.일반회계세출결산</vt:lpstr>
      <vt:lpstr>8. 특별회계예산결산</vt:lpstr>
      <vt:lpstr>9.군공유재산</vt:lpstr>
      <vt:lpstr>'2.지방세징수'!Print_Area</vt:lpstr>
      <vt:lpstr>'4.일반회계세입예산개요'!Print_Area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dcterms:created xsi:type="dcterms:W3CDTF">2018-11-13T13:06:37Z</dcterms:created>
  <dcterms:modified xsi:type="dcterms:W3CDTF">2019-04-17T08:48:59Z</dcterms:modified>
</cp:coreProperties>
</file>