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20" windowHeight="6555" firstSheet="6" activeTab="9"/>
  </bookViews>
  <sheets>
    <sheet name="1.의료기관분포현황" sheetId="1" r:id="rId1"/>
    <sheet name="2.의료기관종사의료인력" sheetId="2" r:id="rId2"/>
    <sheet name="3.보건소(보건의료원)인력" sheetId="3" r:id="rId3"/>
    <sheet name="4.보건지소의료인현황" sheetId="4" r:id="rId4"/>
    <sheet name="5.의약품판매업소현황" sheetId="5" r:id="rId5"/>
    <sheet name="6.예방접종" sheetId="6" r:id="rId6"/>
    <sheet name="7.나환자현황" sheetId="7" r:id="rId7"/>
    <sheet name="8.결핵환자현황" sheetId="8" r:id="rId8"/>
    <sheet name="9.모자보건사업실적" sheetId="9" r:id="rId9"/>
    <sheet name="10.보건의료원및지소사업실적" sheetId="10" r:id="rId10"/>
    <sheet name="11.법정전염병발생및사망현황" sheetId="11" r:id="rId11"/>
    <sheet name="12.식품위생관계업소" sheetId="12" r:id="rId12"/>
    <sheet name="13. 방문보건사업실적" sheetId="13" r:id="rId13"/>
    <sheet name="14 보건소 구강보건사업실적" sheetId="14" r:id="rId14"/>
  </sheets>
  <definedNames>
    <definedName name="_xlnm.Print_Area" localSheetId="2">'3.보건소(보건의료원)인력'!$A$1:$N$19</definedName>
  </definedNames>
  <calcPr fullCalcOnLoad="1"/>
</workbook>
</file>

<file path=xl/sharedStrings.xml><?xml version="1.0" encoding="utf-8"?>
<sst xmlns="http://schemas.openxmlformats.org/spreadsheetml/2006/main" count="1257" uniqueCount="263">
  <si>
    <t>(단위 : 개소)</t>
  </si>
  <si>
    <t>연별및</t>
  </si>
  <si>
    <t>합     계</t>
  </si>
  <si>
    <t>보건의료원</t>
  </si>
  <si>
    <t>읍면별</t>
  </si>
  <si>
    <t>-</t>
  </si>
  <si>
    <t>자료 : 장수군 보건의료원</t>
  </si>
  <si>
    <t>2. 의료기관종사 의료인력</t>
  </si>
  <si>
    <t>(단위 : 명)</t>
  </si>
  <si>
    <t>의     사</t>
  </si>
  <si>
    <t>기타</t>
  </si>
  <si>
    <t>4. 보건지소 의료인 현황</t>
  </si>
  <si>
    <t>보  건  지  소</t>
  </si>
  <si>
    <t>계</t>
  </si>
  <si>
    <t>의   사</t>
  </si>
  <si>
    <t>보  건  진  료 소</t>
  </si>
  <si>
    <t>5. 의약품 판매업소 현황</t>
  </si>
  <si>
    <t>총   계</t>
  </si>
  <si>
    <t>약   국</t>
  </si>
  <si>
    <t>의약품</t>
  </si>
  <si>
    <t>약업자</t>
  </si>
  <si>
    <t>한약업자</t>
  </si>
  <si>
    <t>매약상</t>
  </si>
  <si>
    <t>의료용구및</t>
  </si>
  <si>
    <t>도매업</t>
  </si>
  <si>
    <t>위생용품상</t>
  </si>
  <si>
    <t>수출입업체</t>
  </si>
  <si>
    <t>6. 예  방  접  종</t>
  </si>
  <si>
    <t>증     가</t>
  </si>
  <si>
    <t>년  말  등  록  수</t>
  </si>
  <si>
    <t>양   성</t>
  </si>
  <si>
    <t>음   성</t>
  </si>
  <si>
    <t>요관찰자</t>
  </si>
  <si>
    <t>전   입</t>
  </si>
  <si>
    <t>복   귀</t>
  </si>
  <si>
    <t>모자보건관리</t>
  </si>
  <si>
    <t>건강진단사업</t>
  </si>
  <si>
    <t>분만개조</t>
  </si>
  <si>
    <t>모자보건교육</t>
  </si>
  <si>
    <t>임 산 부</t>
  </si>
  <si>
    <t>영 유 아</t>
  </si>
  <si>
    <t>일반음식점</t>
  </si>
  <si>
    <t>유흥음식점</t>
  </si>
  <si>
    <t>휴게음식점</t>
  </si>
  <si>
    <t>단란주점</t>
  </si>
  <si>
    <t>집단급식소</t>
  </si>
  <si>
    <t>즉석판매</t>
  </si>
  <si>
    <t>식품제조</t>
  </si>
  <si>
    <t>식품소분</t>
  </si>
  <si>
    <t>제조가공업</t>
  </si>
  <si>
    <t>가공업</t>
  </si>
  <si>
    <t>판  매  업</t>
  </si>
  <si>
    <t>치과
의사</t>
  </si>
  <si>
    <t>조산사</t>
  </si>
  <si>
    <t>치과
위생사</t>
  </si>
  <si>
    <t>마을
건강원</t>
  </si>
  <si>
    <t>보건
진료원</t>
  </si>
  <si>
    <t xml:space="preserve"> </t>
  </si>
  <si>
    <t>( 단위 : 개소 )</t>
  </si>
  <si>
    <t>식      품</t>
  </si>
  <si>
    <t>-</t>
  </si>
  <si>
    <t>9. 모자보건 사업실적</t>
  </si>
  <si>
    <t>10. 보건의료원 및 지소사업실적</t>
  </si>
  <si>
    <t>11. 법정 전염병 발생 및 사망현황</t>
  </si>
  <si>
    <t>12. 식품위생 관계업소</t>
  </si>
  <si>
    <t>13. 방문보건 사업실적</t>
  </si>
  <si>
    <t>투약/
투약관리</t>
  </si>
  <si>
    <t>집단교육</t>
  </si>
  <si>
    <t>의    뢰</t>
  </si>
  <si>
    <t>전문의료
기    관</t>
  </si>
  <si>
    <t>가족건강
기록부
작성</t>
  </si>
  <si>
    <t>가   정   방   문</t>
  </si>
  <si>
    <t>(단위 : 개소)</t>
  </si>
  <si>
    <t>합     계</t>
  </si>
  <si>
    <t>종  합  병  원</t>
  </si>
  <si>
    <t>병     원</t>
  </si>
  <si>
    <t>의     원</t>
  </si>
  <si>
    <t>치과병(의)원</t>
  </si>
  <si>
    <t>한방병(의)원</t>
  </si>
  <si>
    <t>조  산  소</t>
  </si>
  <si>
    <t>보건의료원</t>
  </si>
  <si>
    <t>보   건</t>
  </si>
  <si>
    <t>보    건</t>
  </si>
  <si>
    <t>읍면별</t>
  </si>
  <si>
    <t>병원수</t>
  </si>
  <si>
    <t>병상수</t>
  </si>
  <si>
    <t>지소수</t>
  </si>
  <si>
    <t>진료소수</t>
  </si>
  <si>
    <t>-</t>
  </si>
  <si>
    <t>자료 : 장수군 보건의료원</t>
  </si>
  <si>
    <t>1. 의료기관 분포현황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</si>
  <si>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</si>
  <si>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</si>
  <si>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</si>
  <si>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</si>
  <si>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</si>
  <si>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</si>
  <si>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</si>
  <si>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</si>
  <si>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한의사</t>
  </si>
  <si>
    <t>간호사</t>
  </si>
  <si>
    <t>약   사</t>
  </si>
  <si>
    <t>상근의사</t>
  </si>
  <si>
    <t>비상근의사</t>
  </si>
  <si>
    <t>연도및</t>
  </si>
  <si>
    <t>간   호
조무사</t>
  </si>
  <si>
    <t>의 료
기 사</t>
  </si>
  <si>
    <t>의  무
기록사</t>
  </si>
  <si>
    <t>합   계</t>
  </si>
  <si>
    <t>(단위 : 명)</t>
  </si>
  <si>
    <t>합    계</t>
  </si>
  <si>
    <t>-</t>
  </si>
  <si>
    <t>연도별</t>
  </si>
  <si>
    <t>연도별</t>
  </si>
  <si>
    <t>번암면</t>
  </si>
  <si>
    <t>폴리오
Polio</t>
  </si>
  <si>
    <t>인플루
엔   자</t>
  </si>
  <si>
    <t>유행성
출혈열</t>
  </si>
  <si>
    <t>기타</t>
  </si>
  <si>
    <t>일 본
뇌 염</t>
  </si>
  <si>
    <t>장티
푸스</t>
  </si>
  <si>
    <t>B형
감염</t>
  </si>
  <si>
    <t>결 핵
B.C.G</t>
  </si>
  <si>
    <t>홍역,유행성
이하선염, 풍진
MMR</t>
  </si>
  <si>
    <t>백일해,디프테
리아  파상풍</t>
  </si>
  <si>
    <t>디프테리아,
파상풍 DT</t>
  </si>
  <si>
    <t>총     계</t>
  </si>
  <si>
    <t>정     착</t>
  </si>
  <si>
    <t>제     가</t>
  </si>
  <si>
    <t>수     용</t>
  </si>
  <si>
    <t>신발견</t>
  </si>
  <si>
    <t>감      소</t>
  </si>
  <si>
    <t>남</t>
  </si>
  <si>
    <t>여</t>
  </si>
  <si>
    <t>완치</t>
  </si>
  <si>
    <t>사망</t>
  </si>
  <si>
    <t>전출</t>
  </si>
  <si>
    <t>중단</t>
  </si>
  <si>
    <t>7. 나환자 현황</t>
  </si>
  <si>
    <t>관리
전환</t>
  </si>
  <si>
    <t>관찰
완료</t>
  </si>
  <si>
    <t>타기관
진  료</t>
  </si>
  <si>
    <t>진단
변경</t>
  </si>
  <si>
    <t>8. 결핵환자 현황</t>
  </si>
  <si>
    <t>검진발견
(X.객담)</t>
  </si>
  <si>
    <t>임산부</t>
  </si>
  <si>
    <t>영유아</t>
  </si>
  <si>
    <t>실      적</t>
  </si>
  <si>
    <t>회   수</t>
  </si>
  <si>
    <t>인원수</t>
  </si>
  <si>
    <t>등록관리</t>
  </si>
  <si>
    <t>(조산사직접)</t>
  </si>
  <si>
    <t xml:space="preserve"> </t>
  </si>
  <si>
    <t>(단위 : 명)</t>
  </si>
  <si>
    <t>집   단   검   진   수</t>
  </si>
  <si>
    <t>환   자   치   료   연   인   원</t>
  </si>
  <si>
    <t>총   계</t>
  </si>
  <si>
    <t>결   핵</t>
  </si>
  <si>
    <t>성   병</t>
  </si>
  <si>
    <t>치   과</t>
  </si>
  <si>
    <t>기   타</t>
  </si>
  <si>
    <t>소아과</t>
  </si>
  <si>
    <t>산부인과</t>
  </si>
  <si>
    <t>기생충</t>
  </si>
  <si>
    <t>장계면</t>
  </si>
  <si>
    <t>(단위 : 명)</t>
  </si>
  <si>
    <t xml:space="preserve"> </t>
  </si>
  <si>
    <t>1   종   전   염   볌</t>
  </si>
  <si>
    <t>2   종   전   염   병</t>
  </si>
  <si>
    <t>장 티 푸 스</t>
  </si>
  <si>
    <t>파 라 티 푸 스</t>
  </si>
  <si>
    <t>디 프 테 리 아</t>
  </si>
  <si>
    <t>세 균 성 이 질</t>
  </si>
  <si>
    <t>콜  레  라</t>
  </si>
  <si>
    <t>백 일 해</t>
  </si>
  <si>
    <t>유행성이하선염</t>
  </si>
  <si>
    <t>읍면별</t>
  </si>
  <si>
    <t>발   생</t>
  </si>
  <si>
    <t>사   망</t>
  </si>
  <si>
    <t>-</t>
  </si>
  <si>
    <t>자료 : 장수군 보건의료원</t>
  </si>
  <si>
    <t>기  타
(뇌염,렙토스피라등)</t>
  </si>
  <si>
    <t xml:space="preserve">식  품  접  객  업  소 </t>
  </si>
  <si>
    <t>운 반 업</t>
  </si>
  <si>
    <t>23(14)</t>
  </si>
  <si>
    <t>17(8)</t>
  </si>
  <si>
    <t>시설방문</t>
  </si>
  <si>
    <t>방 문 간 호 서 비 스 제 공</t>
  </si>
  <si>
    <t>기관수</t>
  </si>
  <si>
    <t>명</t>
  </si>
  <si>
    <t>가 구</t>
  </si>
  <si>
    <t>가구원</t>
  </si>
  <si>
    <t>합 계</t>
  </si>
  <si>
    <t>사정및
진단</t>
  </si>
  <si>
    <t>검 사</t>
  </si>
  <si>
    <t>처 치</t>
  </si>
  <si>
    <t>환자 및
중상관리</t>
  </si>
  <si>
    <t>교육 및 상담</t>
  </si>
  <si>
    <t>보건소
타부서</t>
  </si>
  <si>
    <t>행정
지원</t>
  </si>
  <si>
    <t>복지
지원</t>
  </si>
  <si>
    <t>개별교육</t>
  </si>
  <si>
    <t>방문간호서비스제공</t>
  </si>
  <si>
    <t>14. 보건소 구강보건 사업실적</t>
  </si>
  <si>
    <t xml:space="preserve"> </t>
  </si>
  <si>
    <t>구강보건교육</t>
  </si>
  <si>
    <t>홈메우기</t>
  </si>
  <si>
    <t>치면세마</t>
  </si>
  <si>
    <t>불소도포</t>
  </si>
  <si>
    <t>불소용액양치</t>
  </si>
  <si>
    <t>기타</t>
  </si>
  <si>
    <t>읍면별</t>
  </si>
  <si>
    <t>건  수</t>
  </si>
  <si>
    <t>인  원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</si>
  <si>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</si>
  <si>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</si>
  <si>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</si>
  <si>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</si>
  <si>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</si>
  <si>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</si>
  <si>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</si>
  <si>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</si>
  <si>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(단위 : 명)</t>
  </si>
  <si>
    <t>자료 : 장수군 보건의료원</t>
  </si>
  <si>
    <t>-</t>
  </si>
  <si>
    <t>간호
조무사</t>
  </si>
  <si>
    <t>-</t>
  </si>
  <si>
    <t>-</t>
  </si>
  <si>
    <t>-</t>
  </si>
  <si>
    <t>-</t>
  </si>
  <si>
    <t>-</t>
  </si>
  <si>
    <t>-</t>
  </si>
  <si>
    <t>의 사</t>
  </si>
  <si>
    <t>치과의사</t>
  </si>
  <si>
    <t>면 허 . 자 격 종 별</t>
  </si>
  <si>
    <t>약사</t>
  </si>
  <si>
    <t>임상병리사</t>
  </si>
  <si>
    <t>방사선사</t>
  </si>
  <si>
    <t>물리치료사</t>
  </si>
  <si>
    <t>치과위생사</t>
  </si>
  <si>
    <t>소 계</t>
  </si>
  <si>
    <t>3. 보건소(보건의료원) 인력</t>
  </si>
  <si>
    <t>보건소(보건의료원) 인력(속)</t>
  </si>
  <si>
    <t>영양사</t>
  </si>
  <si>
    <t>간호조무사</t>
  </si>
  <si>
    <t>의무기록사</t>
  </si>
  <si>
    <t>위생사
위생시험사</t>
  </si>
  <si>
    <t>정신보건
전문요원</t>
  </si>
  <si>
    <t>정보처리
기   사</t>
  </si>
  <si>
    <t>응급구조사</t>
  </si>
  <si>
    <t>소계</t>
  </si>
  <si>
    <t>보건직</t>
  </si>
  <si>
    <t>행정직</t>
  </si>
  <si>
    <t>기  타</t>
  </si>
  <si>
    <t>면허.자격종별</t>
  </si>
  <si>
    <t>면 허 . 자 격 종 별 외</t>
  </si>
  <si>
    <t>-</t>
  </si>
  <si>
    <t>자료 : 장수군 보건의료원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</si>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</sst>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-"/>
    <numFmt numFmtId="178" formatCode="0_);[Red]\(0\)"/>
    <numFmt numFmtId="179" formatCode="#,##0_);[Red]\(#,##0\)"/>
    <numFmt numFmtId="180" formatCode="\-\ "/>
    <numFmt numFmtId="181" formatCode="0_ "/>
  </numFmts>
  <fonts count="7">
    <font>
      <sz val="11"/>
      <name val="돋움"/>
      <family val="3"/>
    </font>
    <font>
      <sz val="8"/>
      <name val="돋움"/>
      <family val="3"/>
    </font>
    <font>
      <sz val="11"/>
      <name val="새굴림"/>
      <family val="1"/>
    </font>
    <font>
      <b/>
      <sz val="12"/>
      <name val="새굴림"/>
      <family val="1"/>
    </font>
    <font>
      <sz val="12"/>
      <name val="새굴림"/>
      <family val="1"/>
    </font>
    <font>
      <b/>
      <sz val="20"/>
      <name val="새굴림"/>
      <family val="1"/>
    </font>
    <font>
      <sz val="12"/>
      <color indexed="10"/>
      <name val="새굴림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179" fontId="4" fillId="0" borderId="0" xfId="0" applyNumberFormat="1" applyFont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78" fontId="4" fillId="0" borderId="0" xfId="0" applyNumberFormat="1" applyFont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179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 vertical="center" shrinkToFit="1"/>
      <protection/>
    </xf>
    <xf numFmtId="0" fontId="4" fillId="0" borderId="7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 wrapText="1" shrinkToFi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3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178" fontId="4" fillId="0" borderId="0" xfId="0" applyNumberFormat="1" applyFont="1" applyAlignment="1" applyProtection="1">
      <alignment horizontal="center" vertical="center"/>
      <protection locked="0"/>
    </xf>
    <xf numFmtId="178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79" fontId="3" fillId="0" borderId="0" xfId="0" applyNumberFormat="1" applyFont="1" applyFill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shrinkToFit="1"/>
      <protection/>
    </xf>
    <xf numFmtId="0" fontId="4" fillId="0" borderId="1" xfId="0" applyFont="1" applyBorder="1" applyAlignment="1" applyProtection="1">
      <alignment shrinkToFit="1"/>
      <protection/>
    </xf>
    <xf numFmtId="176" fontId="3" fillId="0" borderId="0" xfId="0" applyNumberFormat="1" applyFont="1" applyFill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shrinkToFit="1"/>
      <protection locked="0"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79" fontId="4" fillId="0" borderId="1" xfId="0" applyNumberFormat="1" applyFont="1" applyFill="1" applyBorder="1" applyAlignment="1" applyProtection="1">
      <alignment horizontal="center" vertical="center"/>
      <protection/>
    </xf>
    <xf numFmtId="17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/>
    </xf>
    <xf numFmtId="17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/>
    </xf>
    <xf numFmtId="41" fontId="4" fillId="0" borderId="0" xfId="17" applyFont="1" applyFill="1" applyBorder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Border="1" applyAlignment="1" applyProtection="1">
      <alignment/>
      <protection locked="0"/>
    </xf>
    <xf numFmtId="41" fontId="4" fillId="0" borderId="1" xfId="17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 shrinkToFit="1"/>
      <protection/>
    </xf>
    <xf numFmtId="176" fontId="4" fillId="0" borderId="1" xfId="0" applyNumberFormat="1" applyFont="1" applyFill="1" applyBorder="1" applyAlignment="1" applyProtection="1">
      <alignment horizontal="center" vertical="center" shrinkToFit="1"/>
      <protection/>
    </xf>
    <xf numFmtId="178" fontId="4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 shrinkToFit="1"/>
      <protection/>
    </xf>
    <xf numFmtId="0" fontId="4" fillId="0" borderId="4" xfId="0" applyFont="1" applyBorder="1" applyAlignment="1" applyProtection="1">
      <alignment horizontal="center" vertical="center" wrapText="1" shrinkToFit="1"/>
      <protection/>
    </xf>
    <xf numFmtId="0" fontId="4" fillId="0" borderId="7" xfId="0" applyFont="1" applyBorder="1" applyAlignment="1" applyProtection="1">
      <alignment horizontal="center" vertical="center"/>
      <protection locked="0"/>
    </xf>
    <xf numFmtId="178" fontId="4" fillId="0" borderId="1" xfId="0" applyNumberFormat="1" applyFont="1" applyBorder="1" applyAlignment="1" applyProtection="1">
      <alignment horizontal="center" vertical="center"/>
      <protection/>
    </xf>
    <xf numFmtId="178" fontId="3" fillId="0" borderId="1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181" fontId="4" fillId="0" borderId="0" xfId="0" applyNumberFormat="1" applyFont="1" applyAlignment="1" applyProtection="1">
      <alignment horizontal="center" vertical="center"/>
      <protection locked="0"/>
    </xf>
    <xf numFmtId="181" fontId="4" fillId="0" borderId="1" xfId="0" applyNumberFormat="1" applyFont="1" applyBorder="1" applyAlignment="1" applyProtection="1">
      <alignment horizontal="center" vertical="center"/>
      <protection locked="0"/>
    </xf>
    <xf numFmtId="178" fontId="6" fillId="0" borderId="1" xfId="0" applyNumberFormat="1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4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78" fontId="4" fillId="0" borderId="0" xfId="0" applyNumberFormat="1" applyFont="1" applyBorder="1" applyAlignment="1" applyProtection="1">
      <alignment horizontal="center" vertical="center"/>
      <protection/>
    </xf>
    <xf numFmtId="178" fontId="3" fillId="0" borderId="22" xfId="0" applyNumberFormat="1" applyFont="1" applyFill="1" applyBorder="1" applyAlignment="1" applyProtection="1">
      <alignment horizontal="center" vertical="center"/>
      <protection locked="0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 wrapText="1" shrinkToFit="1"/>
      <protection/>
    </xf>
    <xf numFmtId="0" fontId="4" fillId="0" borderId="7" xfId="0" applyFont="1" applyBorder="1" applyAlignment="1" applyProtection="1">
      <alignment horizontal="center" vertical="center" shrinkToFit="1"/>
      <protection/>
    </xf>
    <xf numFmtId="178" fontId="3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79" fontId="3" fillId="0" borderId="0" xfId="0" applyNumberFormat="1" applyFont="1" applyBorder="1" applyAlignment="1" applyProtection="1">
      <alignment horizontal="center" vertical="center"/>
      <protection/>
    </xf>
    <xf numFmtId="179" fontId="3" fillId="0" borderId="1" xfId="0" applyNumberFormat="1" applyFont="1" applyBorder="1" applyAlignment="1" applyProtection="1">
      <alignment horizontal="center" vertical="center"/>
      <protection/>
    </xf>
    <xf numFmtId="179" fontId="4" fillId="0" borderId="6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177" fontId="4" fillId="0" borderId="1" xfId="0" applyNumberFormat="1" applyFont="1" applyBorder="1" applyAlignment="1" applyProtection="1">
      <alignment horizontal="center" vertical="center"/>
      <protection/>
    </xf>
    <xf numFmtId="176" fontId="4" fillId="0" borderId="6" xfId="0" applyNumberFormat="1" applyFont="1" applyFill="1" applyBorder="1" applyAlignment="1" applyProtection="1">
      <alignment horizontal="center" vertical="center"/>
      <protection locked="0"/>
    </xf>
    <xf numFmtId="176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81" fontId="4" fillId="0" borderId="0" xfId="0" applyNumberFormat="1" applyFont="1" applyBorder="1" applyAlignment="1" applyProtection="1">
      <alignment horizontal="center" vertical="center"/>
      <protection locked="0"/>
    </xf>
    <xf numFmtId="181" fontId="4" fillId="0" borderId="1" xfId="0" applyNumberFormat="1" applyFont="1" applyBorder="1" applyAlignment="1" applyProtection="1">
      <alignment horizontal="center" vertical="center"/>
      <protection locked="0"/>
    </xf>
    <xf numFmtId="178" fontId="4" fillId="0" borderId="6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9" xfId="0" applyFont="1" applyBorder="1" applyAlignment="1" applyProtection="1">
      <alignment horizontal="center" vertical="center" shrinkToFi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76" fontId="4" fillId="0" borderId="0" xfId="17" applyNumberFormat="1" applyFont="1" applyFill="1" applyBorder="1" applyAlignment="1" applyProtection="1">
      <alignment horizontal="center" vertical="center" shrinkToFit="1"/>
      <protection locked="0"/>
    </xf>
    <xf numFmtId="176" fontId="4" fillId="0" borderId="1" xfId="17" applyNumberFormat="1" applyFont="1" applyFill="1" applyBorder="1" applyAlignment="1" applyProtection="1">
      <alignment horizontal="center" vertical="center" shrinkToFit="1"/>
      <protection locked="0"/>
    </xf>
    <xf numFmtId="179" fontId="3" fillId="0" borderId="0" xfId="17" applyNumberFormat="1" applyFont="1" applyAlignment="1" applyProtection="1">
      <alignment horizontal="center" vertical="center" shrinkToFit="1"/>
      <protection/>
    </xf>
    <xf numFmtId="179" fontId="4" fillId="0" borderId="0" xfId="17" applyNumberFormat="1" applyFont="1" applyFill="1" applyBorder="1" applyAlignment="1" applyProtection="1">
      <alignment horizontal="center" vertical="center" shrinkToFit="1"/>
      <protection locked="0"/>
    </xf>
    <xf numFmtId="179" fontId="4" fillId="0" borderId="0" xfId="17" applyNumberFormat="1" applyFont="1" applyFill="1" applyBorder="1" applyAlignment="1" applyProtection="1">
      <alignment horizontal="center" vertical="center" shrinkToFit="1"/>
      <protection/>
    </xf>
    <xf numFmtId="179" fontId="4" fillId="0" borderId="1" xfId="17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zoomScale="70" zoomScaleNormal="7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3" sqref="R13"/>
    </sheetView>
  </sheetViews>
  <sheetFormatPr defaultColWidth="8.88671875" defaultRowHeight="13.5"/>
  <cols>
    <col min="1" max="1" width="8.3359375" style="1" customWidth="1"/>
    <col min="2" max="9" width="8.77734375" style="1" customWidth="1"/>
    <col min="10" max="19" width="7.77734375" style="1" customWidth="1"/>
    <col min="20" max="16384" width="8.88671875" style="1" customWidth="1"/>
  </cols>
  <sheetData>
    <row r="1" spans="1:19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0" customHeight="1">
      <c r="A2" s="150" t="s">
        <v>90</v>
      </c>
      <c r="B2" s="150"/>
      <c r="C2" s="150"/>
      <c r="D2" s="150"/>
      <c r="E2" s="150"/>
      <c r="F2" s="150"/>
      <c r="G2" s="150"/>
      <c r="H2" s="150"/>
      <c r="I2" s="150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30" customHeight="1" thickBot="1">
      <c r="A3" s="146"/>
      <c r="B3" s="146"/>
      <c r="C3" s="14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51" t="s">
        <v>72</v>
      </c>
      <c r="S3" s="151"/>
    </row>
    <row r="4" spans="1:19" s="2" customFormat="1" ht="30" customHeight="1">
      <c r="A4" s="7" t="s">
        <v>91</v>
      </c>
      <c r="B4" s="147" t="s">
        <v>73</v>
      </c>
      <c r="C4" s="147"/>
      <c r="D4" s="147" t="s">
        <v>74</v>
      </c>
      <c r="E4" s="147"/>
      <c r="F4" s="147" t="s">
        <v>75</v>
      </c>
      <c r="G4" s="147"/>
      <c r="H4" s="147" t="s">
        <v>76</v>
      </c>
      <c r="I4" s="148"/>
      <c r="J4" s="149" t="s">
        <v>77</v>
      </c>
      <c r="K4" s="147"/>
      <c r="L4" s="147" t="s">
        <v>78</v>
      </c>
      <c r="M4" s="147"/>
      <c r="N4" s="147" t="s">
        <v>79</v>
      </c>
      <c r="O4" s="147"/>
      <c r="P4" s="147" t="s">
        <v>80</v>
      </c>
      <c r="Q4" s="147"/>
      <c r="R4" s="11" t="s">
        <v>81</v>
      </c>
      <c r="S4" s="11" t="s">
        <v>82</v>
      </c>
    </row>
    <row r="5" spans="1:19" s="2" customFormat="1" ht="30" customHeight="1">
      <c r="A5" s="10" t="s">
        <v>83</v>
      </c>
      <c r="B5" s="13" t="s">
        <v>84</v>
      </c>
      <c r="C5" s="13" t="s">
        <v>85</v>
      </c>
      <c r="D5" s="13" t="s">
        <v>84</v>
      </c>
      <c r="E5" s="13" t="s">
        <v>85</v>
      </c>
      <c r="F5" s="13" t="s">
        <v>84</v>
      </c>
      <c r="G5" s="13" t="s">
        <v>85</v>
      </c>
      <c r="H5" s="13" t="s">
        <v>84</v>
      </c>
      <c r="I5" s="14" t="s">
        <v>85</v>
      </c>
      <c r="J5" s="15" t="s">
        <v>84</v>
      </c>
      <c r="K5" s="13" t="s">
        <v>85</v>
      </c>
      <c r="L5" s="13" t="s">
        <v>84</v>
      </c>
      <c r="M5" s="13" t="s">
        <v>85</v>
      </c>
      <c r="N5" s="13" t="s">
        <v>84</v>
      </c>
      <c r="O5" s="13" t="s">
        <v>85</v>
      </c>
      <c r="P5" s="13" t="s">
        <v>84</v>
      </c>
      <c r="Q5" s="13" t="s">
        <v>85</v>
      </c>
      <c r="R5" s="9" t="s">
        <v>86</v>
      </c>
      <c r="S5" s="9" t="s">
        <v>87</v>
      </c>
    </row>
    <row r="6" spans="1:19" s="2" customFormat="1" ht="45" customHeight="1">
      <c r="A6" s="7">
        <v>1998</v>
      </c>
      <c r="B6" s="16">
        <f>SUM(D6,F6,H6,J6,L6,N6,P6,R6,S6)</f>
        <v>29</v>
      </c>
      <c r="C6" s="16">
        <f>SUM(E6,G6,I6,K6,M6,O6,Q6)</f>
        <v>77</v>
      </c>
      <c r="D6" s="12" t="s">
        <v>88</v>
      </c>
      <c r="E6" s="12" t="s">
        <v>88</v>
      </c>
      <c r="F6" s="12" t="s">
        <v>88</v>
      </c>
      <c r="G6" s="12" t="s">
        <v>88</v>
      </c>
      <c r="H6" s="16">
        <v>7</v>
      </c>
      <c r="I6" s="16">
        <v>47</v>
      </c>
      <c r="J6" s="16">
        <v>2</v>
      </c>
      <c r="K6" s="16" t="s">
        <v>88</v>
      </c>
      <c r="L6" s="16">
        <v>2</v>
      </c>
      <c r="M6" s="12" t="s">
        <v>88</v>
      </c>
      <c r="N6" s="12" t="s">
        <v>88</v>
      </c>
      <c r="O6" s="12" t="s">
        <v>88</v>
      </c>
      <c r="P6" s="12">
        <v>1</v>
      </c>
      <c r="Q6" s="12">
        <v>30</v>
      </c>
      <c r="R6" s="12">
        <v>5</v>
      </c>
      <c r="S6" s="12">
        <v>12</v>
      </c>
    </row>
    <row r="7" spans="1:19" s="2" customFormat="1" ht="45" customHeight="1">
      <c r="A7" s="7">
        <v>1999</v>
      </c>
      <c r="B7" s="16">
        <f>SUM(D7,F7,H7,J7,L7,N7,P7,R7,S7)</f>
        <v>28</v>
      </c>
      <c r="C7" s="16">
        <f>SUM(E7,G7,I7,K7,M7,O7,Q7)</f>
        <v>81</v>
      </c>
      <c r="D7" s="12" t="s">
        <v>88</v>
      </c>
      <c r="E7" s="12" t="s">
        <v>88</v>
      </c>
      <c r="F7" s="12" t="s">
        <v>88</v>
      </c>
      <c r="G7" s="12" t="s">
        <v>88</v>
      </c>
      <c r="H7" s="16">
        <v>7</v>
      </c>
      <c r="I7" s="16">
        <v>52</v>
      </c>
      <c r="J7" s="16">
        <v>2</v>
      </c>
      <c r="K7" s="16" t="s">
        <v>88</v>
      </c>
      <c r="L7" s="16">
        <v>2</v>
      </c>
      <c r="M7" s="12" t="s">
        <v>88</v>
      </c>
      <c r="N7" s="12" t="s">
        <v>88</v>
      </c>
      <c r="O7" s="12" t="s">
        <v>88</v>
      </c>
      <c r="P7" s="12">
        <v>1</v>
      </c>
      <c r="Q7" s="12">
        <v>29</v>
      </c>
      <c r="R7" s="12">
        <v>5</v>
      </c>
      <c r="S7" s="12">
        <v>11</v>
      </c>
    </row>
    <row r="8" spans="1:19" s="2" customFormat="1" ht="45" customHeight="1">
      <c r="A8" s="7">
        <v>2000</v>
      </c>
      <c r="B8" s="16">
        <f>SUM(D8,F8,H8,J8,L8,N8)</f>
        <v>11</v>
      </c>
      <c r="C8" s="16">
        <f>SUM(E8,G8,I8,K8,M8,O8)</f>
        <v>52</v>
      </c>
      <c r="D8" s="12" t="s">
        <v>88</v>
      </c>
      <c r="E8" s="12" t="s">
        <v>88</v>
      </c>
      <c r="F8" s="12" t="s">
        <v>88</v>
      </c>
      <c r="G8" s="12" t="s">
        <v>88</v>
      </c>
      <c r="H8" s="16">
        <v>7</v>
      </c>
      <c r="I8" s="16">
        <v>52</v>
      </c>
      <c r="J8" s="16">
        <v>2</v>
      </c>
      <c r="K8" s="16" t="s">
        <v>88</v>
      </c>
      <c r="L8" s="16">
        <v>2</v>
      </c>
      <c r="M8" s="12" t="s">
        <v>88</v>
      </c>
      <c r="N8" s="12" t="s">
        <v>88</v>
      </c>
      <c r="O8" s="12" t="s">
        <v>88</v>
      </c>
      <c r="P8" s="12">
        <v>1</v>
      </c>
      <c r="Q8" s="12">
        <v>29</v>
      </c>
      <c r="R8" s="12">
        <v>5</v>
      </c>
      <c r="S8" s="12">
        <v>12</v>
      </c>
    </row>
    <row r="9" spans="1:19" s="2" customFormat="1" ht="45" customHeight="1">
      <c r="A9" s="7">
        <v>2001</v>
      </c>
      <c r="B9" s="16">
        <v>14</v>
      </c>
      <c r="C9" s="16">
        <v>73</v>
      </c>
      <c r="D9" s="12" t="s">
        <v>88</v>
      </c>
      <c r="E9" s="12" t="s">
        <v>88</v>
      </c>
      <c r="F9" s="12" t="s">
        <v>88</v>
      </c>
      <c r="G9" s="12" t="s">
        <v>88</v>
      </c>
      <c r="H9" s="16">
        <v>8</v>
      </c>
      <c r="I9" s="16">
        <v>44</v>
      </c>
      <c r="J9" s="16">
        <v>3</v>
      </c>
      <c r="K9" s="16" t="s">
        <v>88</v>
      </c>
      <c r="L9" s="16">
        <v>2</v>
      </c>
      <c r="M9" s="12" t="s">
        <v>88</v>
      </c>
      <c r="N9" s="12" t="s">
        <v>88</v>
      </c>
      <c r="O9" s="12" t="s">
        <v>88</v>
      </c>
      <c r="P9" s="12">
        <v>1</v>
      </c>
      <c r="Q9" s="12">
        <v>29</v>
      </c>
      <c r="R9" s="12">
        <v>5</v>
      </c>
      <c r="S9" s="12">
        <v>12</v>
      </c>
    </row>
    <row r="10" spans="1:39" s="2" customFormat="1" ht="45" customHeight="1">
      <c r="A10" s="7">
        <v>2002</v>
      </c>
      <c r="B10" s="16">
        <f aca="true" t="shared" si="0" ref="B10:C12">SUM(D10,F10,H10,J10,L10,N10,P10,R10)</f>
        <v>17</v>
      </c>
      <c r="C10" s="16">
        <f t="shared" si="0"/>
        <v>85</v>
      </c>
      <c r="D10" s="17">
        <v>0</v>
      </c>
      <c r="E10" s="17">
        <v>0</v>
      </c>
      <c r="F10" s="17">
        <v>0</v>
      </c>
      <c r="G10" s="17">
        <v>0</v>
      </c>
      <c r="H10" s="16">
        <v>7</v>
      </c>
      <c r="I10" s="16">
        <v>44</v>
      </c>
      <c r="J10" s="16">
        <v>2</v>
      </c>
      <c r="K10" s="17">
        <v>0</v>
      </c>
      <c r="L10" s="16">
        <v>2</v>
      </c>
      <c r="M10" s="17">
        <v>0</v>
      </c>
      <c r="N10" s="17">
        <v>0</v>
      </c>
      <c r="O10" s="17">
        <v>0</v>
      </c>
      <c r="P10" s="18">
        <v>1</v>
      </c>
      <c r="Q10" s="16">
        <v>29</v>
      </c>
      <c r="R10" s="18">
        <v>5</v>
      </c>
      <c r="S10" s="18">
        <v>12</v>
      </c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</row>
    <row r="11" spans="1:39" s="61" customFormat="1" ht="45" customHeight="1">
      <c r="A11" s="19">
        <v>2003</v>
      </c>
      <c r="B11" s="20">
        <f t="shared" si="0"/>
        <v>18</v>
      </c>
      <c r="C11" s="20">
        <f t="shared" si="0"/>
        <v>84</v>
      </c>
      <c r="D11" s="17">
        <v>0</v>
      </c>
      <c r="E11" s="17">
        <v>0</v>
      </c>
      <c r="F11" s="17">
        <v>0</v>
      </c>
      <c r="G11" s="17">
        <v>0</v>
      </c>
      <c r="H11" s="20">
        <f>SUM(H12:H18)</f>
        <v>7</v>
      </c>
      <c r="I11" s="20">
        <f>SUM(I12:I18)</f>
        <v>44</v>
      </c>
      <c r="J11" s="20">
        <f>SUM(J12:J18)</f>
        <v>2</v>
      </c>
      <c r="K11" s="17">
        <v>0</v>
      </c>
      <c r="L11" s="20">
        <f>SUM(L12:L18)</f>
        <v>3</v>
      </c>
      <c r="M11" s="17">
        <v>0</v>
      </c>
      <c r="N11" s="17">
        <v>0</v>
      </c>
      <c r="O11" s="17">
        <v>0</v>
      </c>
      <c r="P11" s="20">
        <f>SUM(P12:P18)</f>
        <v>1</v>
      </c>
      <c r="Q11" s="20">
        <v>30</v>
      </c>
      <c r="R11" s="20">
        <f>SUM(R12:R18)</f>
        <v>5</v>
      </c>
      <c r="S11" s="20">
        <f>SUM(S12:S18)</f>
        <v>10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</row>
    <row r="12" spans="1:19" s="49" customFormat="1" ht="45" customHeight="1">
      <c r="A12" s="70" t="s">
        <v>92</v>
      </c>
      <c r="B12" s="63">
        <f t="shared" si="0"/>
        <v>5</v>
      </c>
      <c r="C12" s="63">
        <f>SUM(E12,G12,I12,K12,M12,O12,Q12,S12)</f>
        <v>39</v>
      </c>
      <c r="D12" s="62" t="s">
        <v>5</v>
      </c>
      <c r="E12" s="62" t="s">
        <v>5</v>
      </c>
      <c r="F12" s="62" t="s">
        <v>5</v>
      </c>
      <c r="G12" s="62" t="s">
        <v>5</v>
      </c>
      <c r="H12" s="62">
        <v>2</v>
      </c>
      <c r="I12" s="62">
        <v>8</v>
      </c>
      <c r="J12" s="62">
        <v>1</v>
      </c>
      <c r="K12" s="62" t="s">
        <v>258</v>
      </c>
      <c r="L12" s="62">
        <v>1</v>
      </c>
      <c r="M12" s="17">
        <v>0</v>
      </c>
      <c r="N12" s="17">
        <v>0</v>
      </c>
      <c r="O12" s="17">
        <v>0</v>
      </c>
      <c r="P12" s="62">
        <v>1</v>
      </c>
      <c r="Q12" s="62">
        <v>30</v>
      </c>
      <c r="R12" s="62" t="s">
        <v>5</v>
      </c>
      <c r="S12" s="62">
        <v>1</v>
      </c>
    </row>
    <row r="13" spans="1:19" s="49" customFormat="1" ht="45" customHeight="1">
      <c r="A13" s="70" t="s">
        <v>93</v>
      </c>
      <c r="B13" s="63">
        <f aca="true" t="shared" si="1" ref="B13:B18">SUM(D13,F13,H13,J13,L13,N13,P13,R13)</f>
        <v>2</v>
      </c>
      <c r="C13" s="63">
        <f aca="true" t="shared" si="2" ref="C13:C18">SUM(E13,G13,I13,K13,M13,O13,Q13,S13)</f>
        <v>1</v>
      </c>
      <c r="D13" s="62" t="s">
        <v>5</v>
      </c>
      <c r="E13" s="62" t="s">
        <v>5</v>
      </c>
      <c r="F13" s="62" t="s">
        <v>5</v>
      </c>
      <c r="G13" s="62" t="s">
        <v>5</v>
      </c>
      <c r="H13" s="62">
        <v>1</v>
      </c>
      <c r="I13" s="62" t="s">
        <v>5</v>
      </c>
      <c r="J13" s="62" t="s">
        <v>5</v>
      </c>
      <c r="K13" s="62" t="s">
        <v>5</v>
      </c>
      <c r="L13" s="62" t="s">
        <v>5</v>
      </c>
      <c r="M13" s="62" t="s">
        <v>5</v>
      </c>
      <c r="N13" s="62" t="s">
        <v>5</v>
      </c>
      <c r="O13" s="62" t="s">
        <v>5</v>
      </c>
      <c r="P13" s="62" t="s">
        <v>5</v>
      </c>
      <c r="Q13" s="62" t="s">
        <v>5</v>
      </c>
      <c r="R13" s="62">
        <v>1</v>
      </c>
      <c r="S13" s="62">
        <v>1</v>
      </c>
    </row>
    <row r="14" spans="1:19" s="49" customFormat="1" ht="45" customHeight="1">
      <c r="A14" s="70" t="s">
        <v>94</v>
      </c>
      <c r="B14" s="63">
        <f t="shared" si="1"/>
        <v>1</v>
      </c>
      <c r="C14" s="63">
        <f t="shared" si="2"/>
        <v>2</v>
      </c>
      <c r="D14" s="62" t="s">
        <v>5</v>
      </c>
      <c r="E14" s="62" t="s">
        <v>5</v>
      </c>
      <c r="F14" s="62" t="s">
        <v>5</v>
      </c>
      <c r="G14" s="62" t="s">
        <v>5</v>
      </c>
      <c r="H14" s="62" t="s">
        <v>5</v>
      </c>
      <c r="I14" s="62" t="s">
        <v>5</v>
      </c>
      <c r="J14" s="62" t="s">
        <v>5</v>
      </c>
      <c r="K14" s="62" t="s">
        <v>5</v>
      </c>
      <c r="L14" s="62" t="s">
        <v>5</v>
      </c>
      <c r="M14" s="62" t="s">
        <v>5</v>
      </c>
      <c r="N14" s="62" t="s">
        <v>5</v>
      </c>
      <c r="O14" s="62" t="s">
        <v>5</v>
      </c>
      <c r="P14" s="62" t="s">
        <v>5</v>
      </c>
      <c r="Q14" s="62" t="s">
        <v>5</v>
      </c>
      <c r="R14" s="62">
        <v>1</v>
      </c>
      <c r="S14" s="62">
        <v>2</v>
      </c>
    </row>
    <row r="15" spans="1:19" s="49" customFormat="1" ht="45" customHeight="1">
      <c r="A15" s="70" t="s">
        <v>95</v>
      </c>
      <c r="B15" s="63">
        <f t="shared" si="1"/>
        <v>7</v>
      </c>
      <c r="C15" s="63">
        <f t="shared" si="2"/>
        <v>38</v>
      </c>
      <c r="D15" s="62" t="s">
        <v>5</v>
      </c>
      <c r="E15" s="62" t="s">
        <v>5</v>
      </c>
      <c r="F15" s="62" t="s">
        <v>5</v>
      </c>
      <c r="G15" s="62" t="s">
        <v>5</v>
      </c>
      <c r="H15" s="62">
        <v>4</v>
      </c>
      <c r="I15" s="62">
        <v>36</v>
      </c>
      <c r="J15" s="62">
        <v>1</v>
      </c>
      <c r="K15" s="62" t="s">
        <v>5</v>
      </c>
      <c r="L15" s="62">
        <v>2</v>
      </c>
      <c r="M15" s="62" t="s">
        <v>5</v>
      </c>
      <c r="N15" s="62" t="s">
        <v>5</v>
      </c>
      <c r="O15" s="62" t="s">
        <v>5</v>
      </c>
      <c r="P15" s="62" t="s">
        <v>5</v>
      </c>
      <c r="Q15" s="62" t="s">
        <v>5</v>
      </c>
      <c r="R15" s="62" t="s">
        <v>5</v>
      </c>
      <c r="S15" s="62">
        <v>2</v>
      </c>
    </row>
    <row r="16" spans="1:19" s="49" customFormat="1" ht="45" customHeight="1">
      <c r="A16" s="70" t="s">
        <v>96</v>
      </c>
      <c r="B16" s="63">
        <f t="shared" si="1"/>
        <v>1</v>
      </c>
      <c r="C16" s="63">
        <f t="shared" si="2"/>
        <v>2</v>
      </c>
      <c r="D16" s="62" t="s">
        <v>5</v>
      </c>
      <c r="E16" s="62" t="s">
        <v>5</v>
      </c>
      <c r="F16" s="62" t="s">
        <v>5</v>
      </c>
      <c r="G16" s="62" t="s">
        <v>5</v>
      </c>
      <c r="H16" s="62" t="s">
        <v>5</v>
      </c>
      <c r="I16" s="62" t="s">
        <v>5</v>
      </c>
      <c r="J16" s="62" t="s">
        <v>5</v>
      </c>
      <c r="K16" s="62" t="s">
        <v>5</v>
      </c>
      <c r="L16" s="62" t="s">
        <v>5</v>
      </c>
      <c r="M16" s="62" t="s">
        <v>5</v>
      </c>
      <c r="N16" s="62" t="s">
        <v>5</v>
      </c>
      <c r="O16" s="62" t="s">
        <v>5</v>
      </c>
      <c r="P16" s="62" t="s">
        <v>5</v>
      </c>
      <c r="Q16" s="62" t="s">
        <v>5</v>
      </c>
      <c r="R16" s="62">
        <v>1</v>
      </c>
      <c r="S16" s="62">
        <v>2</v>
      </c>
    </row>
    <row r="17" spans="1:19" s="49" customFormat="1" ht="45" customHeight="1">
      <c r="A17" s="70" t="s">
        <v>97</v>
      </c>
      <c r="B17" s="63">
        <f t="shared" si="1"/>
        <v>1</v>
      </c>
      <c r="C17" s="63">
        <f t="shared" si="2"/>
        <v>1</v>
      </c>
      <c r="D17" s="62" t="s">
        <v>5</v>
      </c>
      <c r="E17" s="62" t="s">
        <v>5</v>
      </c>
      <c r="F17" s="62" t="s">
        <v>5</v>
      </c>
      <c r="G17" s="62" t="s">
        <v>5</v>
      </c>
      <c r="H17" s="62" t="s">
        <v>5</v>
      </c>
      <c r="I17" s="62" t="s">
        <v>5</v>
      </c>
      <c r="J17" s="62" t="s">
        <v>5</v>
      </c>
      <c r="K17" s="62" t="s">
        <v>5</v>
      </c>
      <c r="L17" s="62" t="s">
        <v>5</v>
      </c>
      <c r="M17" s="62" t="s">
        <v>5</v>
      </c>
      <c r="N17" s="62" t="s">
        <v>5</v>
      </c>
      <c r="O17" s="62" t="s">
        <v>5</v>
      </c>
      <c r="P17" s="62" t="s">
        <v>5</v>
      </c>
      <c r="Q17" s="62" t="s">
        <v>5</v>
      </c>
      <c r="R17" s="62">
        <v>1</v>
      </c>
      <c r="S17" s="62">
        <v>1</v>
      </c>
    </row>
    <row r="18" spans="1:19" s="49" customFormat="1" ht="45" customHeight="1" thickBot="1">
      <c r="A18" s="71" t="s">
        <v>98</v>
      </c>
      <c r="B18" s="72">
        <f t="shared" si="1"/>
        <v>1</v>
      </c>
      <c r="C18" s="72">
        <f t="shared" si="2"/>
        <v>1</v>
      </c>
      <c r="D18" s="73" t="s">
        <v>5</v>
      </c>
      <c r="E18" s="73" t="s">
        <v>5</v>
      </c>
      <c r="F18" s="73" t="s">
        <v>5</v>
      </c>
      <c r="G18" s="73" t="s">
        <v>5</v>
      </c>
      <c r="H18" s="73" t="s">
        <v>5</v>
      </c>
      <c r="I18" s="73" t="s">
        <v>5</v>
      </c>
      <c r="J18" s="73" t="s">
        <v>5</v>
      </c>
      <c r="K18" s="73" t="s">
        <v>5</v>
      </c>
      <c r="L18" s="73" t="s">
        <v>5</v>
      </c>
      <c r="M18" s="73" t="s">
        <v>5</v>
      </c>
      <c r="N18" s="73" t="s">
        <v>5</v>
      </c>
      <c r="O18" s="73" t="s">
        <v>5</v>
      </c>
      <c r="P18" s="73" t="s">
        <v>5</v>
      </c>
      <c r="Q18" s="73" t="s">
        <v>5</v>
      </c>
      <c r="R18" s="73">
        <v>1</v>
      </c>
      <c r="S18" s="73">
        <v>1</v>
      </c>
    </row>
    <row r="19" spans="1:19" ht="14.25">
      <c r="A19" s="145"/>
      <c r="B19" s="145"/>
      <c r="C19" s="145"/>
      <c r="D19" s="145"/>
      <c r="Q19" s="152" t="s">
        <v>89</v>
      </c>
      <c r="R19" s="152"/>
      <c r="S19" s="152"/>
    </row>
  </sheetData>
  <sheetProtection selectLockedCells="1"/>
  <mergeCells count="13">
    <mergeCell ref="N4:O4"/>
    <mergeCell ref="P4:Q4"/>
    <mergeCell ref="R3:S3"/>
    <mergeCell ref="Q19:S19"/>
    <mergeCell ref="L4:M4"/>
    <mergeCell ref="A2:I2"/>
    <mergeCell ref="B4:C4"/>
    <mergeCell ref="D4:E4"/>
    <mergeCell ref="F4:G4"/>
    <mergeCell ref="A19:D19"/>
    <mergeCell ref="A3:C3"/>
    <mergeCell ref="H4:I4"/>
    <mergeCell ref="J4:K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21"/>
  <sheetViews>
    <sheetView tabSelected="1" zoomScale="60" zoomScaleNormal="60" workbookViewId="0" topLeftCell="A4">
      <selection activeCell="J17" sqref="J17"/>
    </sheetView>
  </sheetViews>
  <sheetFormatPr defaultColWidth="8.88671875" defaultRowHeight="13.5"/>
  <cols>
    <col min="1" max="1" width="11.88671875" style="1" customWidth="1"/>
    <col min="2" max="3" width="12.21484375" style="1" customWidth="1"/>
    <col min="4" max="4" width="12.6640625" style="1" customWidth="1"/>
    <col min="5" max="5" width="12.10546875" style="1" customWidth="1"/>
    <col min="6" max="6" width="12.77734375" style="1" customWidth="1"/>
    <col min="7" max="7" width="10.99609375" style="1" customWidth="1"/>
    <col min="8" max="14" width="10.77734375" style="1" customWidth="1"/>
    <col min="15" max="16384" width="8.88671875" style="1" customWidth="1"/>
  </cols>
  <sheetData>
    <row r="1" spans="1:14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0" customHeight="1">
      <c r="A2" s="153" t="s">
        <v>62</v>
      </c>
      <c r="B2" s="153"/>
      <c r="C2" s="153"/>
      <c r="D2" s="153"/>
      <c r="E2" s="153"/>
      <c r="F2" s="153"/>
      <c r="G2" s="153"/>
      <c r="H2" s="50"/>
      <c r="I2" s="50"/>
      <c r="J2" s="50"/>
      <c r="K2" s="50"/>
      <c r="L2" s="50"/>
      <c r="M2" s="50"/>
      <c r="N2" s="50"/>
    </row>
    <row r="3" spans="1:14" ht="30" customHeight="1" thickBot="1">
      <c r="A3" s="146"/>
      <c r="B3" s="146"/>
      <c r="C3" s="5"/>
      <c r="D3" s="5"/>
      <c r="E3" s="5"/>
      <c r="F3" s="6" t="s">
        <v>152</v>
      </c>
      <c r="G3" s="5"/>
      <c r="H3" s="5"/>
      <c r="I3" s="5"/>
      <c r="J3" s="5"/>
      <c r="K3" s="5"/>
      <c r="L3" s="5"/>
      <c r="M3" s="5"/>
      <c r="N3" s="6" t="s">
        <v>153</v>
      </c>
    </row>
    <row r="4" spans="1:14" ht="30" customHeight="1">
      <c r="A4" s="31" t="s">
        <v>104</v>
      </c>
      <c r="B4" s="147" t="s">
        <v>154</v>
      </c>
      <c r="C4" s="147"/>
      <c r="D4" s="147"/>
      <c r="E4" s="147"/>
      <c r="F4" s="148"/>
      <c r="G4" s="125" t="s">
        <v>155</v>
      </c>
      <c r="H4" s="125"/>
      <c r="I4" s="125"/>
      <c r="J4" s="125"/>
      <c r="K4" s="125"/>
      <c r="L4" s="125"/>
      <c r="M4" s="125"/>
      <c r="N4" s="125"/>
    </row>
    <row r="5" spans="1:14" ht="30" customHeight="1">
      <c r="A5" s="31"/>
      <c r="B5" s="155" t="s">
        <v>156</v>
      </c>
      <c r="C5" s="155" t="s">
        <v>157</v>
      </c>
      <c r="D5" s="155" t="s">
        <v>158</v>
      </c>
      <c r="E5" s="155" t="s">
        <v>159</v>
      </c>
      <c r="F5" s="155" t="s">
        <v>160</v>
      </c>
      <c r="G5" s="164" t="s">
        <v>156</v>
      </c>
      <c r="H5" s="119" t="s">
        <v>157</v>
      </c>
      <c r="I5" s="119" t="s">
        <v>158</v>
      </c>
      <c r="J5" s="119" t="s">
        <v>161</v>
      </c>
      <c r="K5" s="119" t="s">
        <v>162</v>
      </c>
      <c r="L5" s="119" t="s">
        <v>159</v>
      </c>
      <c r="M5" s="119" t="s">
        <v>163</v>
      </c>
      <c r="N5" s="118" t="s">
        <v>160</v>
      </c>
    </row>
    <row r="6" spans="1:14" ht="30" customHeight="1">
      <c r="A6" s="33" t="s">
        <v>83</v>
      </c>
      <c r="B6" s="155"/>
      <c r="C6" s="155"/>
      <c r="D6" s="155"/>
      <c r="E6" s="155"/>
      <c r="F6" s="155"/>
      <c r="G6" s="149"/>
      <c r="H6" s="147"/>
      <c r="I6" s="147"/>
      <c r="J6" s="147"/>
      <c r="K6" s="147"/>
      <c r="L6" s="147"/>
      <c r="M6" s="147"/>
      <c r="N6" s="148"/>
    </row>
    <row r="7" spans="1:14" ht="39.75" customHeight="1">
      <c r="A7" s="7">
        <v>1998</v>
      </c>
      <c r="B7" s="43">
        <f>C7+E7</f>
        <v>4519</v>
      </c>
      <c r="C7" s="43">
        <v>400</v>
      </c>
      <c r="D7" s="12" t="s">
        <v>88</v>
      </c>
      <c r="E7" s="43">
        <v>4119</v>
      </c>
      <c r="F7" s="12" t="s">
        <v>88</v>
      </c>
      <c r="G7" s="16">
        <f>SUM(H7:N7)</f>
        <v>217352</v>
      </c>
      <c r="H7" s="43">
        <v>47</v>
      </c>
      <c r="I7" s="43">
        <v>4</v>
      </c>
      <c r="J7" s="43">
        <v>25794</v>
      </c>
      <c r="K7" s="43">
        <v>16191</v>
      </c>
      <c r="L7" s="43">
        <v>4083</v>
      </c>
      <c r="M7" s="43" t="s">
        <v>88</v>
      </c>
      <c r="N7" s="43">
        <v>171233</v>
      </c>
    </row>
    <row r="8" spans="1:14" ht="39.75" customHeight="1">
      <c r="A8" s="7">
        <v>1999</v>
      </c>
      <c r="B8" s="43">
        <f>C8+E8</f>
        <v>2091</v>
      </c>
      <c r="C8" s="43">
        <v>417</v>
      </c>
      <c r="D8" s="12" t="s">
        <v>88</v>
      </c>
      <c r="E8" s="43">
        <v>1674</v>
      </c>
      <c r="F8" s="12" t="s">
        <v>88</v>
      </c>
      <c r="G8" s="16">
        <f>SUM(H8:N8)</f>
        <v>278810</v>
      </c>
      <c r="H8" s="43">
        <v>34</v>
      </c>
      <c r="I8" s="43">
        <v>5</v>
      </c>
      <c r="J8" s="43">
        <v>31449</v>
      </c>
      <c r="K8" s="43">
        <v>10602</v>
      </c>
      <c r="L8" s="43">
        <v>10160</v>
      </c>
      <c r="M8" s="43" t="s">
        <v>88</v>
      </c>
      <c r="N8" s="43">
        <v>226560</v>
      </c>
    </row>
    <row r="9" spans="1:14" ht="39.75" customHeight="1">
      <c r="A9" s="7">
        <v>2000</v>
      </c>
      <c r="B9" s="43">
        <f>E9</f>
        <v>4750</v>
      </c>
      <c r="C9" s="12" t="s">
        <v>88</v>
      </c>
      <c r="D9" s="12" t="s">
        <v>88</v>
      </c>
      <c r="E9" s="43">
        <v>4750</v>
      </c>
      <c r="F9" s="12" t="s">
        <v>88</v>
      </c>
      <c r="G9" s="16">
        <f>SUM(H9:N9)</f>
        <v>363469</v>
      </c>
      <c r="H9" s="43" t="s">
        <v>88</v>
      </c>
      <c r="I9" s="43">
        <v>1</v>
      </c>
      <c r="J9" s="43">
        <v>18963</v>
      </c>
      <c r="K9" s="43">
        <v>6988</v>
      </c>
      <c r="L9" s="43">
        <v>4293</v>
      </c>
      <c r="M9" s="43" t="s">
        <v>88</v>
      </c>
      <c r="N9" s="43">
        <v>333224</v>
      </c>
    </row>
    <row r="10" spans="1:14" ht="39.75" customHeight="1">
      <c r="A10" s="7">
        <v>2001</v>
      </c>
      <c r="B10" s="43">
        <v>1538</v>
      </c>
      <c r="C10" s="12">
        <v>417</v>
      </c>
      <c r="D10" s="12" t="s">
        <v>88</v>
      </c>
      <c r="E10" s="43">
        <v>1121</v>
      </c>
      <c r="F10" s="12" t="s">
        <v>88</v>
      </c>
      <c r="G10" s="16">
        <v>381474</v>
      </c>
      <c r="H10" s="43">
        <v>30</v>
      </c>
      <c r="I10" s="43" t="s">
        <v>88</v>
      </c>
      <c r="J10" s="43">
        <v>21532</v>
      </c>
      <c r="K10" s="43">
        <v>6961</v>
      </c>
      <c r="L10" s="43">
        <v>8559</v>
      </c>
      <c r="M10" s="43" t="s">
        <v>88</v>
      </c>
      <c r="N10" s="43">
        <v>344392</v>
      </c>
    </row>
    <row r="11" spans="1:14" ht="39.75" customHeight="1">
      <c r="A11" s="7">
        <v>2002</v>
      </c>
      <c r="B11" s="16">
        <f aca="true" t="shared" si="0" ref="B11:B16">SUM(C11:F11)</f>
        <v>5021</v>
      </c>
      <c r="C11" s="16">
        <v>427</v>
      </c>
      <c r="D11" s="16" t="s">
        <v>5</v>
      </c>
      <c r="E11" s="16">
        <v>4594</v>
      </c>
      <c r="F11" s="16" t="s">
        <v>5</v>
      </c>
      <c r="G11" s="20">
        <f>SUM(H11:N11)</f>
        <v>332262</v>
      </c>
      <c r="H11" s="16">
        <v>21</v>
      </c>
      <c r="I11" s="16" t="s">
        <v>5</v>
      </c>
      <c r="J11" s="16">
        <v>20147</v>
      </c>
      <c r="K11" s="16">
        <v>5962</v>
      </c>
      <c r="L11" s="16">
        <v>4600</v>
      </c>
      <c r="M11" s="16" t="s">
        <v>5</v>
      </c>
      <c r="N11" s="16">
        <v>301532</v>
      </c>
    </row>
    <row r="12" spans="1:14" ht="39.75" customHeight="1">
      <c r="A12" s="19">
        <v>2003</v>
      </c>
      <c r="B12" s="16">
        <f t="shared" si="0"/>
        <v>430</v>
      </c>
      <c r="C12" s="20">
        <f aca="true" t="shared" si="1" ref="C12:N12">SUM(C13:C20)</f>
        <v>430</v>
      </c>
      <c r="D12" s="20" t="s">
        <v>227</v>
      </c>
      <c r="E12" s="20" t="s">
        <v>228</v>
      </c>
      <c r="F12" s="20" t="s">
        <v>229</v>
      </c>
      <c r="G12" s="184">
        <f>SUM(H12:N12)</f>
        <v>410601</v>
      </c>
      <c r="H12" s="184">
        <f t="shared" si="1"/>
        <v>14</v>
      </c>
      <c r="I12" s="184" t="s">
        <v>230</v>
      </c>
      <c r="J12" s="184">
        <f t="shared" si="1"/>
        <v>12543</v>
      </c>
      <c r="K12" s="184">
        <f t="shared" si="1"/>
        <v>3399</v>
      </c>
      <c r="L12" s="184">
        <f t="shared" si="1"/>
        <v>100395</v>
      </c>
      <c r="M12" s="184" t="s">
        <v>231</v>
      </c>
      <c r="N12" s="184">
        <f t="shared" si="1"/>
        <v>294250</v>
      </c>
    </row>
    <row r="13" spans="1:44" s="76" customFormat="1" ht="39.75" customHeight="1">
      <c r="A13" s="70" t="s">
        <v>80</v>
      </c>
      <c r="B13" s="63" t="s">
        <v>261</v>
      </c>
      <c r="C13" s="63" t="s">
        <v>261</v>
      </c>
      <c r="D13" s="63" t="s">
        <v>261</v>
      </c>
      <c r="E13" s="63" t="s">
        <v>261</v>
      </c>
      <c r="F13" s="63" t="s">
        <v>261</v>
      </c>
      <c r="G13" s="186">
        <f aca="true" t="shared" si="2" ref="G13:G20">SUM(H13:N13)</f>
        <v>217742</v>
      </c>
      <c r="H13" s="185" t="s">
        <v>5</v>
      </c>
      <c r="I13" s="185" t="s">
        <v>5</v>
      </c>
      <c r="J13" s="185">
        <v>12543</v>
      </c>
      <c r="K13" s="185">
        <v>3399</v>
      </c>
      <c r="L13" s="185">
        <v>4096</v>
      </c>
      <c r="M13" s="185" t="s">
        <v>5</v>
      </c>
      <c r="N13" s="185">
        <v>197704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</row>
    <row r="14" spans="1:44" s="76" customFormat="1" ht="39.75" customHeight="1">
      <c r="A14" s="70" t="s">
        <v>92</v>
      </c>
      <c r="B14" s="63">
        <f t="shared" si="0"/>
        <v>168</v>
      </c>
      <c r="C14" s="62">
        <v>168</v>
      </c>
      <c r="D14" s="63" t="s">
        <v>261</v>
      </c>
      <c r="E14" s="63" t="s">
        <v>261</v>
      </c>
      <c r="F14" s="63" t="s">
        <v>261</v>
      </c>
      <c r="G14" s="186">
        <f t="shared" si="2"/>
        <v>2</v>
      </c>
      <c r="H14" s="182">
        <v>2</v>
      </c>
      <c r="I14" s="78" t="s">
        <v>5</v>
      </c>
      <c r="J14" s="78" t="s">
        <v>5</v>
      </c>
      <c r="K14" s="78" t="s">
        <v>5</v>
      </c>
      <c r="L14" s="182" t="s">
        <v>5</v>
      </c>
      <c r="M14" s="78" t="s">
        <v>5</v>
      </c>
      <c r="N14" s="78" t="s">
        <v>5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</row>
    <row r="15" spans="1:44" s="76" customFormat="1" ht="39.75" customHeight="1">
      <c r="A15" s="70" t="s">
        <v>93</v>
      </c>
      <c r="B15" s="63">
        <f t="shared" si="0"/>
        <v>147</v>
      </c>
      <c r="C15" s="62">
        <v>147</v>
      </c>
      <c r="D15" s="63" t="s">
        <v>261</v>
      </c>
      <c r="E15" s="63" t="s">
        <v>261</v>
      </c>
      <c r="F15" s="63" t="s">
        <v>261</v>
      </c>
      <c r="G15" s="186">
        <f t="shared" si="2"/>
        <v>26355</v>
      </c>
      <c r="H15" s="78" t="s">
        <v>5</v>
      </c>
      <c r="I15" s="78" t="s">
        <v>5</v>
      </c>
      <c r="J15" s="78" t="s">
        <v>5</v>
      </c>
      <c r="K15" s="78" t="s">
        <v>5</v>
      </c>
      <c r="L15" s="182">
        <v>8823</v>
      </c>
      <c r="M15" s="78" t="s">
        <v>5</v>
      </c>
      <c r="N15" s="78">
        <v>17532</v>
      </c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</row>
    <row r="16" spans="1:44" s="76" customFormat="1" ht="39.75" customHeight="1">
      <c r="A16" s="70" t="s">
        <v>114</v>
      </c>
      <c r="B16" s="63">
        <f t="shared" si="0"/>
        <v>115</v>
      </c>
      <c r="C16" s="62">
        <v>115</v>
      </c>
      <c r="D16" s="63" t="s">
        <v>261</v>
      </c>
      <c r="E16" s="63" t="s">
        <v>261</v>
      </c>
      <c r="F16" s="63" t="s">
        <v>261</v>
      </c>
      <c r="G16" s="186">
        <f t="shared" si="2"/>
        <v>73536</v>
      </c>
      <c r="H16" s="182">
        <v>1</v>
      </c>
      <c r="I16" s="78" t="s">
        <v>5</v>
      </c>
      <c r="J16" s="78" t="s">
        <v>5</v>
      </c>
      <c r="K16" s="78" t="s">
        <v>5</v>
      </c>
      <c r="L16" s="182">
        <v>11840</v>
      </c>
      <c r="M16" s="78" t="s">
        <v>5</v>
      </c>
      <c r="N16" s="78">
        <v>61695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</row>
    <row r="17" spans="1:44" s="76" customFormat="1" ht="39.75" customHeight="1">
      <c r="A17" s="70" t="s">
        <v>164</v>
      </c>
      <c r="B17" s="139" t="s">
        <v>5</v>
      </c>
      <c r="C17" s="63" t="s">
        <v>5</v>
      </c>
      <c r="D17" s="63" t="s">
        <v>261</v>
      </c>
      <c r="E17" s="63" t="s">
        <v>261</v>
      </c>
      <c r="F17" s="63" t="s">
        <v>261</v>
      </c>
      <c r="G17" s="186">
        <f t="shared" si="2"/>
        <v>3</v>
      </c>
      <c r="H17" s="182">
        <v>3</v>
      </c>
      <c r="I17" s="78" t="s">
        <v>5</v>
      </c>
      <c r="J17" s="78" t="s">
        <v>5</v>
      </c>
      <c r="K17" s="78" t="s">
        <v>5</v>
      </c>
      <c r="L17" s="182" t="s">
        <v>5</v>
      </c>
      <c r="M17" s="78" t="s">
        <v>5</v>
      </c>
      <c r="N17" s="78" t="s">
        <v>5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</row>
    <row r="18" spans="1:44" s="76" customFormat="1" ht="39.75" customHeight="1">
      <c r="A18" s="70" t="s">
        <v>96</v>
      </c>
      <c r="B18" s="139" t="s">
        <v>5</v>
      </c>
      <c r="C18" s="63" t="s">
        <v>5</v>
      </c>
      <c r="D18" s="63" t="s">
        <v>261</v>
      </c>
      <c r="E18" s="63" t="s">
        <v>261</v>
      </c>
      <c r="F18" s="63" t="s">
        <v>261</v>
      </c>
      <c r="G18" s="186">
        <f t="shared" si="2"/>
        <v>31265</v>
      </c>
      <c r="H18" s="182">
        <v>3</v>
      </c>
      <c r="I18" s="78" t="s">
        <v>5</v>
      </c>
      <c r="J18" s="78" t="s">
        <v>5</v>
      </c>
      <c r="K18" s="78" t="s">
        <v>5</v>
      </c>
      <c r="L18" s="182">
        <v>13943</v>
      </c>
      <c r="M18" s="78" t="s">
        <v>5</v>
      </c>
      <c r="N18" s="78">
        <v>17319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</row>
    <row r="19" spans="1:44" s="76" customFormat="1" ht="39.75" customHeight="1">
      <c r="A19" s="70" t="s">
        <v>97</v>
      </c>
      <c r="B19" s="139" t="s">
        <v>5</v>
      </c>
      <c r="C19" s="63" t="s">
        <v>5</v>
      </c>
      <c r="D19" s="63" t="s">
        <v>261</v>
      </c>
      <c r="E19" s="63" t="s">
        <v>261</v>
      </c>
      <c r="F19" s="63" t="s">
        <v>261</v>
      </c>
      <c r="G19" s="186">
        <f t="shared" si="2"/>
        <v>33011</v>
      </c>
      <c r="H19" s="182">
        <v>2</v>
      </c>
      <c r="I19" s="78" t="s">
        <v>5</v>
      </c>
      <c r="J19" s="78" t="s">
        <v>5</v>
      </c>
      <c r="K19" s="78" t="s">
        <v>5</v>
      </c>
      <c r="L19" s="182">
        <v>33009</v>
      </c>
      <c r="M19" s="78" t="s">
        <v>5</v>
      </c>
      <c r="N19" s="78" t="s">
        <v>5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</row>
    <row r="20" spans="1:44" s="76" customFormat="1" ht="39.75" customHeight="1" thickBot="1">
      <c r="A20" s="71" t="s">
        <v>98</v>
      </c>
      <c r="B20" s="140" t="s">
        <v>5</v>
      </c>
      <c r="C20" s="72" t="s">
        <v>5</v>
      </c>
      <c r="D20" s="72" t="s">
        <v>261</v>
      </c>
      <c r="E20" s="72" t="s">
        <v>261</v>
      </c>
      <c r="F20" s="72" t="s">
        <v>261</v>
      </c>
      <c r="G20" s="187">
        <f t="shared" si="2"/>
        <v>28687</v>
      </c>
      <c r="H20" s="183">
        <v>3</v>
      </c>
      <c r="I20" s="80" t="s">
        <v>5</v>
      </c>
      <c r="J20" s="80" t="s">
        <v>5</v>
      </c>
      <c r="K20" s="80" t="s">
        <v>5</v>
      </c>
      <c r="L20" s="183">
        <v>28684</v>
      </c>
      <c r="M20" s="80" t="s">
        <v>5</v>
      </c>
      <c r="N20" s="80" t="s">
        <v>5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</row>
    <row r="21" spans="1:14" ht="14.25">
      <c r="A21" s="145"/>
      <c r="B21" s="145"/>
      <c r="D21" s="49"/>
      <c r="E21" s="152" t="s">
        <v>152</v>
      </c>
      <c r="F21" s="152"/>
      <c r="G21" s="145"/>
      <c r="H21" s="145"/>
      <c r="L21" s="152" t="s">
        <v>89</v>
      </c>
      <c r="M21" s="152"/>
      <c r="N21" s="152"/>
    </row>
  </sheetData>
  <sheetProtection selectLockedCells="1"/>
  <mergeCells count="21">
    <mergeCell ref="A3:B3"/>
    <mergeCell ref="D5:D6"/>
    <mergeCell ref="L5:L6"/>
    <mergeCell ref="M5:M6"/>
    <mergeCell ref="B4:F4"/>
    <mergeCell ref="B5:B6"/>
    <mergeCell ref="C5:C6"/>
    <mergeCell ref="A21:B21"/>
    <mergeCell ref="G21:H21"/>
    <mergeCell ref="E21:F21"/>
    <mergeCell ref="L21:N21"/>
    <mergeCell ref="A2:G2"/>
    <mergeCell ref="E5:E6"/>
    <mergeCell ref="F5:F6"/>
    <mergeCell ref="G4:N4"/>
    <mergeCell ref="G5:G6"/>
    <mergeCell ref="H5:H6"/>
    <mergeCell ref="I5:I6"/>
    <mergeCell ref="J5:J6"/>
    <mergeCell ref="K5:K6"/>
    <mergeCell ref="N5:N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Q19"/>
  <sheetViews>
    <sheetView zoomScale="70" zoomScaleNormal="7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8" sqref="P18"/>
    </sheetView>
  </sheetViews>
  <sheetFormatPr defaultColWidth="8.88671875" defaultRowHeight="13.5"/>
  <cols>
    <col min="1" max="1" width="8.3359375" style="1" customWidth="1"/>
    <col min="2" max="17" width="8.77734375" style="1" customWidth="1"/>
    <col min="18" max="16384" width="8.88671875" style="1" customWidth="1"/>
  </cols>
  <sheetData>
    <row r="1" s="3" customFormat="1" ht="30" customHeight="1"/>
    <row r="2" spans="1:17" s="3" customFormat="1" ht="30" customHeight="1">
      <c r="A2" s="153" t="s">
        <v>63</v>
      </c>
      <c r="B2" s="153"/>
      <c r="C2" s="153"/>
      <c r="D2" s="153"/>
      <c r="E2" s="153"/>
      <c r="F2" s="153"/>
      <c r="G2" s="153"/>
      <c r="H2" s="153"/>
      <c r="I2" s="153"/>
      <c r="J2" s="168"/>
      <c r="K2" s="168"/>
      <c r="L2" s="168"/>
      <c r="M2" s="168"/>
      <c r="N2" s="168"/>
      <c r="O2" s="168"/>
      <c r="P2" s="168"/>
      <c r="Q2" s="168"/>
    </row>
    <row r="3" spans="1:17" s="3" customFormat="1" ht="30" customHeight="1" thickBot="1">
      <c r="A3" s="146"/>
      <c r="B3" s="146"/>
      <c r="C3" s="5"/>
      <c r="D3" s="5"/>
      <c r="E3" s="5"/>
      <c r="F3" s="5"/>
      <c r="G3" s="5"/>
      <c r="H3" s="5"/>
      <c r="I3" s="6" t="s">
        <v>166</v>
      </c>
      <c r="J3" s="5"/>
      <c r="K3" s="5"/>
      <c r="L3" s="5"/>
      <c r="M3" s="5"/>
      <c r="N3" s="5"/>
      <c r="O3" s="5"/>
      <c r="P3" s="151" t="s">
        <v>165</v>
      </c>
      <c r="Q3" s="151"/>
    </row>
    <row r="4" spans="1:17" s="3" customFormat="1" ht="30" customHeight="1">
      <c r="A4" s="7" t="s">
        <v>104</v>
      </c>
      <c r="B4" s="117" t="s">
        <v>167</v>
      </c>
      <c r="C4" s="117"/>
      <c r="D4" s="117"/>
      <c r="E4" s="117"/>
      <c r="F4" s="117"/>
      <c r="G4" s="117"/>
      <c r="H4" s="117"/>
      <c r="I4" s="117"/>
      <c r="J4" s="125" t="s">
        <v>168</v>
      </c>
      <c r="K4" s="125"/>
      <c r="L4" s="125"/>
      <c r="M4" s="125"/>
      <c r="N4" s="125"/>
      <c r="O4" s="125"/>
      <c r="P4" s="125"/>
      <c r="Q4" s="131"/>
    </row>
    <row r="5" spans="1:17" s="3" customFormat="1" ht="34.5" customHeight="1">
      <c r="A5" s="7"/>
      <c r="B5" s="169" t="s">
        <v>169</v>
      </c>
      <c r="C5" s="165"/>
      <c r="D5" s="169" t="s">
        <v>170</v>
      </c>
      <c r="E5" s="165"/>
      <c r="F5" s="169" t="s">
        <v>171</v>
      </c>
      <c r="G5" s="165"/>
      <c r="H5" s="169" t="s">
        <v>172</v>
      </c>
      <c r="I5" s="170"/>
      <c r="J5" s="165" t="s">
        <v>173</v>
      </c>
      <c r="K5" s="155"/>
      <c r="L5" s="155" t="s">
        <v>174</v>
      </c>
      <c r="M5" s="155"/>
      <c r="N5" s="155" t="s">
        <v>175</v>
      </c>
      <c r="O5" s="155"/>
      <c r="P5" s="166" t="s">
        <v>181</v>
      </c>
      <c r="Q5" s="155"/>
    </row>
    <row r="6" spans="1:17" s="3" customFormat="1" ht="30" customHeight="1">
      <c r="A6" s="10" t="s">
        <v>176</v>
      </c>
      <c r="B6" s="15" t="s">
        <v>177</v>
      </c>
      <c r="C6" s="13" t="s">
        <v>178</v>
      </c>
      <c r="D6" s="13" t="s">
        <v>177</v>
      </c>
      <c r="E6" s="13" t="s">
        <v>178</v>
      </c>
      <c r="F6" s="13" t="s">
        <v>177</v>
      </c>
      <c r="G6" s="13" t="s">
        <v>178</v>
      </c>
      <c r="H6" s="13" t="s">
        <v>177</v>
      </c>
      <c r="I6" s="14" t="s">
        <v>178</v>
      </c>
      <c r="J6" s="15" t="s">
        <v>177</v>
      </c>
      <c r="K6" s="13" t="s">
        <v>178</v>
      </c>
      <c r="L6" s="13" t="s">
        <v>177</v>
      </c>
      <c r="M6" s="13" t="s">
        <v>178</v>
      </c>
      <c r="N6" s="13" t="s">
        <v>177</v>
      </c>
      <c r="O6" s="13" t="s">
        <v>178</v>
      </c>
      <c r="P6" s="13" t="s">
        <v>177</v>
      </c>
      <c r="Q6" s="13" t="s">
        <v>178</v>
      </c>
    </row>
    <row r="7" spans="1:17" s="3" customFormat="1" ht="45" customHeight="1">
      <c r="A7" s="65">
        <v>1999</v>
      </c>
      <c r="B7" s="12" t="s">
        <v>179</v>
      </c>
      <c r="C7" s="12" t="s">
        <v>179</v>
      </c>
      <c r="D7" s="12" t="s">
        <v>179</v>
      </c>
      <c r="E7" s="12" t="s">
        <v>179</v>
      </c>
      <c r="F7" s="12" t="s">
        <v>179</v>
      </c>
      <c r="G7" s="12" t="s">
        <v>179</v>
      </c>
      <c r="H7" s="12" t="s">
        <v>179</v>
      </c>
      <c r="I7" s="12" t="s">
        <v>179</v>
      </c>
      <c r="J7" s="12" t="s">
        <v>179</v>
      </c>
      <c r="K7" s="12" t="s">
        <v>179</v>
      </c>
      <c r="L7" s="12" t="s">
        <v>179</v>
      </c>
      <c r="M7" s="12" t="s">
        <v>179</v>
      </c>
      <c r="N7" s="12" t="s">
        <v>179</v>
      </c>
      <c r="O7" s="12" t="s">
        <v>179</v>
      </c>
      <c r="P7" s="12">
        <v>5</v>
      </c>
      <c r="Q7" s="12" t="s">
        <v>179</v>
      </c>
    </row>
    <row r="8" spans="1:17" s="3" customFormat="1" ht="45" customHeight="1">
      <c r="A8" s="7">
        <v>2000</v>
      </c>
      <c r="B8" s="12" t="s">
        <v>179</v>
      </c>
      <c r="C8" s="12" t="s">
        <v>179</v>
      </c>
      <c r="D8" s="12" t="s">
        <v>179</v>
      </c>
      <c r="E8" s="12" t="s">
        <v>179</v>
      </c>
      <c r="F8" s="12" t="s">
        <v>179</v>
      </c>
      <c r="G8" s="12" t="s">
        <v>179</v>
      </c>
      <c r="H8" s="12" t="s">
        <v>179</v>
      </c>
      <c r="I8" s="12" t="s">
        <v>179</v>
      </c>
      <c r="J8" s="12" t="s">
        <v>179</v>
      </c>
      <c r="K8" s="12" t="s">
        <v>179</v>
      </c>
      <c r="L8" s="12" t="s">
        <v>179</v>
      </c>
      <c r="M8" s="12" t="s">
        <v>179</v>
      </c>
      <c r="N8" s="12" t="s">
        <v>179</v>
      </c>
      <c r="O8" s="12" t="s">
        <v>179</v>
      </c>
      <c r="P8" s="12">
        <v>17</v>
      </c>
      <c r="Q8" s="12" t="s">
        <v>179</v>
      </c>
    </row>
    <row r="9" spans="1:17" s="3" customFormat="1" ht="45" customHeight="1">
      <c r="A9" s="7">
        <v>2001</v>
      </c>
      <c r="B9" s="12" t="s">
        <v>60</v>
      </c>
      <c r="C9" s="12" t="s">
        <v>60</v>
      </c>
      <c r="D9" s="12" t="s">
        <v>60</v>
      </c>
      <c r="E9" s="12" t="s">
        <v>60</v>
      </c>
      <c r="F9" s="12" t="s">
        <v>60</v>
      </c>
      <c r="G9" s="12" t="s">
        <v>60</v>
      </c>
      <c r="H9" s="12" t="s">
        <v>60</v>
      </c>
      <c r="I9" s="12" t="s">
        <v>60</v>
      </c>
      <c r="J9" s="12" t="s">
        <v>60</v>
      </c>
      <c r="K9" s="12" t="s">
        <v>60</v>
      </c>
      <c r="L9" s="12" t="s">
        <v>60</v>
      </c>
      <c r="M9" s="12" t="s">
        <v>60</v>
      </c>
      <c r="N9" s="12" t="s">
        <v>60</v>
      </c>
      <c r="O9" s="12" t="s">
        <v>60</v>
      </c>
      <c r="P9" s="12">
        <v>30</v>
      </c>
      <c r="Q9" s="12" t="s">
        <v>60</v>
      </c>
    </row>
    <row r="10" spans="1:17" s="3" customFormat="1" ht="45" customHeight="1">
      <c r="A10" s="7">
        <v>2002</v>
      </c>
      <c r="B10" s="12" t="s">
        <v>5</v>
      </c>
      <c r="C10" s="12" t="s">
        <v>5</v>
      </c>
      <c r="D10" s="12" t="s">
        <v>5</v>
      </c>
      <c r="E10" s="12" t="s">
        <v>5</v>
      </c>
      <c r="F10" s="12" t="s">
        <v>5</v>
      </c>
      <c r="G10" s="12" t="s">
        <v>5</v>
      </c>
      <c r="H10" s="12" t="s">
        <v>5</v>
      </c>
      <c r="I10" s="12" t="s">
        <v>5</v>
      </c>
      <c r="J10" s="12" t="s">
        <v>5</v>
      </c>
      <c r="K10" s="12" t="s">
        <v>5</v>
      </c>
      <c r="L10" s="12" t="s">
        <v>5</v>
      </c>
      <c r="M10" s="12" t="s">
        <v>5</v>
      </c>
      <c r="N10" s="12" t="s">
        <v>5</v>
      </c>
      <c r="O10" s="12" t="s">
        <v>5</v>
      </c>
      <c r="P10" s="12">
        <v>41</v>
      </c>
      <c r="Q10" s="12" t="s">
        <v>5</v>
      </c>
    </row>
    <row r="11" spans="1:17" s="3" customFormat="1" ht="45" customHeight="1">
      <c r="A11" s="19">
        <v>2003</v>
      </c>
      <c r="B11" s="12" t="s">
        <v>5</v>
      </c>
      <c r="C11" s="12" t="s">
        <v>5</v>
      </c>
      <c r="D11" s="12" t="s">
        <v>5</v>
      </c>
      <c r="E11" s="12" t="s">
        <v>5</v>
      </c>
      <c r="F11" s="12" t="s">
        <v>5</v>
      </c>
      <c r="G11" s="12" t="s">
        <v>5</v>
      </c>
      <c r="H11" s="12" t="s">
        <v>5</v>
      </c>
      <c r="I11" s="12" t="s">
        <v>5</v>
      </c>
      <c r="J11" s="12" t="s">
        <v>5</v>
      </c>
      <c r="K11" s="12" t="s">
        <v>5</v>
      </c>
      <c r="L11" s="12" t="s">
        <v>5</v>
      </c>
      <c r="M11" s="12" t="s">
        <v>5</v>
      </c>
      <c r="N11" s="12" t="s">
        <v>5</v>
      </c>
      <c r="O11" s="12" t="s">
        <v>5</v>
      </c>
      <c r="P11" s="21">
        <f>SUM(P12:P18)</f>
        <v>20</v>
      </c>
      <c r="Q11" s="12" t="s">
        <v>5</v>
      </c>
    </row>
    <row r="12" spans="1:17" s="76" customFormat="1" ht="45" customHeight="1">
      <c r="A12" s="82" t="s">
        <v>92</v>
      </c>
      <c r="B12" s="143" t="s">
        <v>5</v>
      </c>
      <c r="C12" s="81" t="s">
        <v>5</v>
      </c>
      <c r="D12" s="81" t="s">
        <v>5</v>
      </c>
      <c r="E12" s="81" t="s">
        <v>5</v>
      </c>
      <c r="F12" s="81" t="s">
        <v>5</v>
      </c>
      <c r="G12" s="81" t="s">
        <v>5</v>
      </c>
      <c r="H12" s="81" t="s">
        <v>5</v>
      </c>
      <c r="I12" s="81" t="s">
        <v>5</v>
      </c>
      <c r="J12" s="81" t="s">
        <v>5</v>
      </c>
      <c r="K12" s="81" t="s">
        <v>5</v>
      </c>
      <c r="L12" s="81" t="s">
        <v>5</v>
      </c>
      <c r="M12" s="81" t="s">
        <v>5</v>
      </c>
      <c r="N12" s="81" t="s">
        <v>5</v>
      </c>
      <c r="O12" s="81" t="s">
        <v>5</v>
      </c>
      <c r="P12" s="81">
        <v>5</v>
      </c>
      <c r="Q12" s="81" t="s">
        <v>5</v>
      </c>
    </row>
    <row r="13" spans="1:17" s="76" customFormat="1" ht="45" customHeight="1">
      <c r="A13" s="82" t="s">
        <v>93</v>
      </c>
      <c r="B13" s="143" t="s">
        <v>5</v>
      </c>
      <c r="C13" s="81" t="s">
        <v>5</v>
      </c>
      <c r="D13" s="81" t="s">
        <v>5</v>
      </c>
      <c r="E13" s="81" t="s">
        <v>5</v>
      </c>
      <c r="F13" s="81" t="s">
        <v>5</v>
      </c>
      <c r="G13" s="81" t="s">
        <v>5</v>
      </c>
      <c r="H13" s="81" t="s">
        <v>5</v>
      </c>
      <c r="I13" s="81" t="s">
        <v>5</v>
      </c>
      <c r="J13" s="81" t="s">
        <v>5</v>
      </c>
      <c r="K13" s="81" t="s">
        <v>5</v>
      </c>
      <c r="L13" s="81" t="s">
        <v>5</v>
      </c>
      <c r="M13" s="81" t="s">
        <v>5</v>
      </c>
      <c r="N13" s="81" t="s">
        <v>5</v>
      </c>
      <c r="O13" s="81" t="s">
        <v>5</v>
      </c>
      <c r="P13" s="81">
        <v>1</v>
      </c>
      <c r="Q13" s="81" t="s">
        <v>5</v>
      </c>
    </row>
    <row r="14" spans="1:17" s="76" customFormat="1" ht="45" customHeight="1">
      <c r="A14" s="82" t="s">
        <v>114</v>
      </c>
      <c r="B14" s="143" t="s">
        <v>5</v>
      </c>
      <c r="C14" s="81" t="s">
        <v>5</v>
      </c>
      <c r="D14" s="81" t="s">
        <v>5</v>
      </c>
      <c r="E14" s="81" t="s">
        <v>5</v>
      </c>
      <c r="F14" s="81" t="s">
        <v>5</v>
      </c>
      <c r="G14" s="81" t="s">
        <v>5</v>
      </c>
      <c r="H14" s="81" t="s">
        <v>5</v>
      </c>
      <c r="I14" s="81" t="s">
        <v>5</v>
      </c>
      <c r="J14" s="81" t="s">
        <v>5</v>
      </c>
      <c r="K14" s="81" t="s">
        <v>5</v>
      </c>
      <c r="L14" s="81" t="s">
        <v>5</v>
      </c>
      <c r="M14" s="81" t="s">
        <v>5</v>
      </c>
      <c r="N14" s="81" t="s">
        <v>5</v>
      </c>
      <c r="O14" s="81" t="s">
        <v>5</v>
      </c>
      <c r="P14" s="81">
        <v>5</v>
      </c>
      <c r="Q14" s="81" t="s">
        <v>5</v>
      </c>
    </row>
    <row r="15" spans="1:17" s="76" customFormat="1" ht="45" customHeight="1">
      <c r="A15" s="82" t="s">
        <v>95</v>
      </c>
      <c r="B15" s="143" t="s">
        <v>5</v>
      </c>
      <c r="C15" s="81" t="s">
        <v>5</v>
      </c>
      <c r="D15" s="81" t="s">
        <v>5</v>
      </c>
      <c r="E15" s="81" t="s">
        <v>5</v>
      </c>
      <c r="F15" s="81" t="s">
        <v>5</v>
      </c>
      <c r="G15" s="81" t="s">
        <v>5</v>
      </c>
      <c r="H15" s="81" t="s">
        <v>5</v>
      </c>
      <c r="I15" s="81" t="s">
        <v>5</v>
      </c>
      <c r="J15" s="81" t="s">
        <v>5</v>
      </c>
      <c r="K15" s="81" t="s">
        <v>5</v>
      </c>
      <c r="L15" s="81" t="s">
        <v>5</v>
      </c>
      <c r="M15" s="81" t="s">
        <v>5</v>
      </c>
      <c r="N15" s="81" t="s">
        <v>5</v>
      </c>
      <c r="O15" s="81" t="s">
        <v>5</v>
      </c>
      <c r="P15" s="81">
        <v>3</v>
      </c>
      <c r="Q15" s="81" t="s">
        <v>5</v>
      </c>
    </row>
    <row r="16" spans="1:17" s="76" customFormat="1" ht="45" customHeight="1">
      <c r="A16" s="82" t="s">
        <v>96</v>
      </c>
      <c r="B16" s="143" t="s">
        <v>5</v>
      </c>
      <c r="C16" s="81" t="s">
        <v>5</v>
      </c>
      <c r="D16" s="81" t="s">
        <v>5</v>
      </c>
      <c r="E16" s="81" t="s">
        <v>5</v>
      </c>
      <c r="F16" s="81" t="s">
        <v>5</v>
      </c>
      <c r="G16" s="81" t="s">
        <v>5</v>
      </c>
      <c r="H16" s="81" t="s">
        <v>5</v>
      </c>
      <c r="I16" s="81" t="s">
        <v>5</v>
      </c>
      <c r="J16" s="81" t="s">
        <v>5</v>
      </c>
      <c r="K16" s="81" t="s">
        <v>5</v>
      </c>
      <c r="L16" s="81" t="s">
        <v>5</v>
      </c>
      <c r="M16" s="81" t="s">
        <v>5</v>
      </c>
      <c r="N16" s="81" t="s">
        <v>5</v>
      </c>
      <c r="O16" s="81" t="s">
        <v>5</v>
      </c>
      <c r="P16" s="81">
        <v>5</v>
      </c>
      <c r="Q16" s="81" t="s">
        <v>5</v>
      </c>
    </row>
    <row r="17" spans="1:17" s="76" customFormat="1" ht="45" customHeight="1">
      <c r="A17" s="82" t="s">
        <v>97</v>
      </c>
      <c r="B17" s="143" t="s">
        <v>5</v>
      </c>
      <c r="C17" s="81" t="s">
        <v>5</v>
      </c>
      <c r="D17" s="81" t="s">
        <v>5</v>
      </c>
      <c r="E17" s="81" t="s">
        <v>5</v>
      </c>
      <c r="F17" s="81" t="s">
        <v>5</v>
      </c>
      <c r="G17" s="81" t="s">
        <v>5</v>
      </c>
      <c r="H17" s="81" t="s">
        <v>5</v>
      </c>
      <c r="I17" s="81" t="s">
        <v>5</v>
      </c>
      <c r="J17" s="81" t="s">
        <v>5</v>
      </c>
      <c r="K17" s="81" t="s">
        <v>5</v>
      </c>
      <c r="L17" s="81" t="s">
        <v>5</v>
      </c>
      <c r="M17" s="81" t="s">
        <v>5</v>
      </c>
      <c r="N17" s="81" t="s">
        <v>5</v>
      </c>
      <c r="O17" s="81" t="s">
        <v>5</v>
      </c>
      <c r="P17" s="81" t="s">
        <v>5</v>
      </c>
      <c r="Q17" s="81" t="s">
        <v>5</v>
      </c>
    </row>
    <row r="18" spans="1:17" s="76" customFormat="1" ht="45" customHeight="1" thickBot="1">
      <c r="A18" s="83" t="s">
        <v>98</v>
      </c>
      <c r="B18" s="144" t="s">
        <v>5</v>
      </c>
      <c r="C18" s="84" t="s">
        <v>5</v>
      </c>
      <c r="D18" s="84" t="s">
        <v>5</v>
      </c>
      <c r="E18" s="84" t="s">
        <v>5</v>
      </c>
      <c r="F18" s="84" t="s">
        <v>5</v>
      </c>
      <c r="G18" s="84" t="s">
        <v>5</v>
      </c>
      <c r="H18" s="84" t="s">
        <v>5</v>
      </c>
      <c r="I18" s="84" t="s">
        <v>5</v>
      </c>
      <c r="J18" s="84" t="s">
        <v>5</v>
      </c>
      <c r="K18" s="84" t="s">
        <v>5</v>
      </c>
      <c r="L18" s="84" t="s">
        <v>5</v>
      </c>
      <c r="M18" s="84" t="s">
        <v>5</v>
      </c>
      <c r="N18" s="84" t="s">
        <v>5</v>
      </c>
      <c r="O18" s="84" t="s">
        <v>5</v>
      </c>
      <c r="P18" s="84">
        <v>1</v>
      </c>
      <c r="Q18" s="84" t="s">
        <v>5</v>
      </c>
    </row>
    <row r="19" spans="1:17" ht="14.25">
      <c r="A19" s="145"/>
      <c r="B19" s="145"/>
      <c r="C19" s="145"/>
      <c r="G19" s="152" t="s">
        <v>166</v>
      </c>
      <c r="H19" s="152"/>
      <c r="I19" s="152"/>
      <c r="J19" s="167"/>
      <c r="K19" s="167"/>
      <c r="O19" s="152" t="s">
        <v>180</v>
      </c>
      <c r="P19" s="152"/>
      <c r="Q19" s="152"/>
    </row>
  </sheetData>
  <sheetProtection selectLockedCells="1"/>
  <mergeCells count="18">
    <mergeCell ref="J2:Q2"/>
    <mergeCell ref="B4:I4"/>
    <mergeCell ref="B5:C5"/>
    <mergeCell ref="D5:E5"/>
    <mergeCell ref="F5:G5"/>
    <mergeCell ref="H5:I5"/>
    <mergeCell ref="A2:I2"/>
    <mergeCell ref="P3:Q3"/>
    <mergeCell ref="A19:C19"/>
    <mergeCell ref="A3:B3"/>
    <mergeCell ref="G19:I19"/>
    <mergeCell ref="J4:Q4"/>
    <mergeCell ref="J5:K5"/>
    <mergeCell ref="L5:M5"/>
    <mergeCell ref="N5:O5"/>
    <mergeCell ref="P5:Q5"/>
    <mergeCell ref="J19:K19"/>
    <mergeCell ref="O19:Q19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zoomScale="70" zoomScaleNormal="70" workbookViewId="0" topLeftCell="A1">
      <pane xSplit="1" ySplit="5" topLeftCell="C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0" sqref="E20"/>
    </sheetView>
  </sheetViews>
  <sheetFormatPr defaultColWidth="8.88671875" defaultRowHeight="13.5"/>
  <cols>
    <col min="1" max="1" width="7.21484375" style="1" customWidth="1"/>
    <col min="2" max="2" width="10.10546875" style="1" customWidth="1"/>
    <col min="3" max="6" width="14.5546875" style="1" customWidth="1"/>
    <col min="7" max="11" width="14.77734375" style="1" customWidth="1"/>
    <col min="12" max="16384" width="8.88671875" style="1" customWidth="1"/>
  </cols>
  <sheetData>
    <row r="1" spans="1:11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153" t="s">
        <v>64</v>
      </c>
      <c r="B2" s="153"/>
      <c r="C2" s="153"/>
      <c r="D2" s="153"/>
      <c r="E2" s="153"/>
      <c r="F2" s="153"/>
      <c r="G2" s="51"/>
      <c r="H2" s="51"/>
      <c r="I2" s="51"/>
      <c r="J2" s="52"/>
      <c r="K2" s="52"/>
    </row>
    <row r="3" spans="1:11" ht="30" customHeight="1" thickBot="1">
      <c r="A3" s="171"/>
      <c r="B3" s="171"/>
      <c r="C3" s="34"/>
      <c r="D3" s="34"/>
      <c r="E3" s="34"/>
      <c r="F3" s="53" t="s">
        <v>57</v>
      </c>
      <c r="G3" s="34"/>
      <c r="H3" s="34"/>
      <c r="I3" s="34"/>
      <c r="J3" s="34"/>
      <c r="K3" s="6" t="s">
        <v>58</v>
      </c>
    </row>
    <row r="4" spans="1:11" ht="30" customHeight="1">
      <c r="A4" s="30" t="s">
        <v>104</v>
      </c>
      <c r="B4" s="172" t="s">
        <v>182</v>
      </c>
      <c r="C4" s="172"/>
      <c r="D4" s="172"/>
      <c r="E4" s="172"/>
      <c r="F4" s="172"/>
      <c r="G4" s="123" t="s">
        <v>45</v>
      </c>
      <c r="H4" s="54" t="s">
        <v>46</v>
      </c>
      <c r="I4" s="55" t="s">
        <v>47</v>
      </c>
      <c r="J4" s="109" t="s">
        <v>59</v>
      </c>
      <c r="K4" s="110" t="s">
        <v>48</v>
      </c>
    </row>
    <row r="5" spans="1:11" ht="30" customHeight="1">
      <c r="A5" s="10" t="s">
        <v>4</v>
      </c>
      <c r="B5" s="85" t="s">
        <v>2</v>
      </c>
      <c r="C5" s="9" t="s">
        <v>41</v>
      </c>
      <c r="D5" s="9" t="s">
        <v>42</v>
      </c>
      <c r="E5" s="8" t="s">
        <v>43</v>
      </c>
      <c r="F5" s="9" t="s">
        <v>44</v>
      </c>
      <c r="G5" s="149"/>
      <c r="H5" s="8" t="s">
        <v>49</v>
      </c>
      <c r="I5" s="9" t="s">
        <v>50</v>
      </c>
      <c r="J5" s="9" t="s">
        <v>183</v>
      </c>
      <c r="K5" s="111" t="s">
        <v>51</v>
      </c>
    </row>
    <row r="6" spans="1:11" ht="39.75" customHeight="1">
      <c r="A6" s="7">
        <v>1998</v>
      </c>
      <c r="B6" s="12">
        <f>SUM(C6:F6)</f>
        <v>327</v>
      </c>
      <c r="C6" s="12">
        <v>265</v>
      </c>
      <c r="D6" s="12">
        <v>14</v>
      </c>
      <c r="E6" s="12">
        <v>44</v>
      </c>
      <c r="F6" s="12">
        <v>4</v>
      </c>
      <c r="G6" s="12" t="s">
        <v>184</v>
      </c>
      <c r="H6" s="12">
        <v>53</v>
      </c>
      <c r="I6" s="12">
        <v>14</v>
      </c>
      <c r="J6" s="12" t="s">
        <v>5</v>
      </c>
      <c r="K6" s="12">
        <v>3</v>
      </c>
    </row>
    <row r="7" spans="1:11" ht="39.75" customHeight="1">
      <c r="A7" s="7">
        <v>1999</v>
      </c>
      <c r="B7" s="12">
        <f>SUM(C7:F7)</f>
        <v>339</v>
      </c>
      <c r="C7" s="12">
        <v>277</v>
      </c>
      <c r="D7" s="12">
        <v>15</v>
      </c>
      <c r="E7" s="12">
        <v>44</v>
      </c>
      <c r="F7" s="12">
        <v>3</v>
      </c>
      <c r="G7" s="12" t="s">
        <v>185</v>
      </c>
      <c r="H7" s="12">
        <v>53</v>
      </c>
      <c r="I7" s="12">
        <v>15</v>
      </c>
      <c r="J7" s="12" t="s">
        <v>5</v>
      </c>
      <c r="K7" s="12">
        <v>5</v>
      </c>
    </row>
    <row r="8" spans="1:11" ht="39.75" customHeight="1">
      <c r="A8" s="7">
        <v>2000</v>
      </c>
      <c r="B8" s="12">
        <f>SUM(C8:F8)</f>
        <v>337</v>
      </c>
      <c r="C8" s="12">
        <v>274</v>
      </c>
      <c r="D8" s="12">
        <v>15</v>
      </c>
      <c r="E8" s="12">
        <v>45</v>
      </c>
      <c r="F8" s="12">
        <v>3</v>
      </c>
      <c r="G8" s="12">
        <v>6</v>
      </c>
      <c r="H8" s="12">
        <v>54</v>
      </c>
      <c r="I8" s="12">
        <v>15</v>
      </c>
      <c r="J8" s="12" t="s">
        <v>5</v>
      </c>
      <c r="K8" s="12">
        <v>7</v>
      </c>
    </row>
    <row r="9" spans="1:11" ht="39.75" customHeight="1">
      <c r="A9" s="7">
        <v>2001</v>
      </c>
      <c r="B9" s="12">
        <v>352</v>
      </c>
      <c r="C9" s="12">
        <v>286</v>
      </c>
      <c r="D9" s="12">
        <v>15</v>
      </c>
      <c r="E9" s="12">
        <v>48</v>
      </c>
      <c r="F9" s="12">
        <v>3</v>
      </c>
      <c r="G9" s="12">
        <v>17</v>
      </c>
      <c r="H9" s="12">
        <v>54</v>
      </c>
      <c r="I9" s="12">
        <v>16</v>
      </c>
      <c r="J9" s="12">
        <v>1</v>
      </c>
      <c r="K9" s="12">
        <v>2</v>
      </c>
    </row>
    <row r="10" spans="1:11" ht="39.75" customHeight="1">
      <c r="A10" s="7">
        <v>2002</v>
      </c>
      <c r="B10" s="12">
        <f>SUM(C10:F10)</f>
        <v>348</v>
      </c>
      <c r="C10" s="12">
        <v>286</v>
      </c>
      <c r="D10" s="12">
        <v>14</v>
      </c>
      <c r="E10" s="12">
        <v>44</v>
      </c>
      <c r="F10" s="12">
        <v>4</v>
      </c>
      <c r="G10" s="12">
        <v>17</v>
      </c>
      <c r="H10" s="12">
        <v>55</v>
      </c>
      <c r="I10" s="12">
        <v>17</v>
      </c>
      <c r="J10" s="17">
        <f>SUM(J12:J18)</f>
        <v>0</v>
      </c>
      <c r="K10" s="18">
        <v>7</v>
      </c>
    </row>
    <row r="11" spans="1:11" ht="39.75" customHeight="1">
      <c r="A11" s="19">
        <v>2003</v>
      </c>
      <c r="B11" s="16">
        <f aca="true" t="shared" si="0" ref="B11:B18">SUM(C11:F11)</f>
        <v>344</v>
      </c>
      <c r="C11" s="64">
        <f>SUM(C12:C18)</f>
        <v>288</v>
      </c>
      <c r="D11" s="64">
        <f aca="true" t="shared" si="1" ref="D11:K11">SUM(D12:D18)</f>
        <v>13</v>
      </c>
      <c r="E11" s="64">
        <f t="shared" si="1"/>
        <v>39</v>
      </c>
      <c r="F11" s="64">
        <f t="shared" si="1"/>
        <v>4</v>
      </c>
      <c r="G11" s="64">
        <f t="shared" si="1"/>
        <v>18</v>
      </c>
      <c r="H11" s="64">
        <f t="shared" si="1"/>
        <v>56</v>
      </c>
      <c r="I11" s="64">
        <f t="shared" si="1"/>
        <v>20</v>
      </c>
      <c r="J11" s="64" t="s">
        <v>5</v>
      </c>
      <c r="K11" s="64">
        <f t="shared" si="1"/>
        <v>4</v>
      </c>
    </row>
    <row r="12" spans="1:11" s="76" customFormat="1" ht="39.75" customHeight="1">
      <c r="A12" s="70" t="s">
        <v>92</v>
      </c>
      <c r="B12" s="63">
        <f t="shared" si="0"/>
        <v>108</v>
      </c>
      <c r="C12" s="62">
        <v>87</v>
      </c>
      <c r="D12" s="62">
        <v>6</v>
      </c>
      <c r="E12" s="62">
        <v>14</v>
      </c>
      <c r="F12" s="62">
        <v>1</v>
      </c>
      <c r="G12" s="62">
        <v>7</v>
      </c>
      <c r="H12" s="62">
        <v>16</v>
      </c>
      <c r="I12" s="62">
        <v>6</v>
      </c>
      <c r="J12" s="62" t="s">
        <v>5</v>
      </c>
      <c r="K12" s="62">
        <v>2</v>
      </c>
    </row>
    <row r="13" spans="1:11" s="76" customFormat="1" ht="39.75" customHeight="1">
      <c r="A13" s="70" t="s">
        <v>93</v>
      </c>
      <c r="B13" s="63">
        <f t="shared" si="0"/>
        <v>25</v>
      </c>
      <c r="C13" s="62">
        <v>23</v>
      </c>
      <c r="D13" s="62" t="s">
        <v>5</v>
      </c>
      <c r="E13" s="62">
        <v>2</v>
      </c>
      <c r="F13" s="62" t="s">
        <v>5</v>
      </c>
      <c r="G13" s="62">
        <v>2</v>
      </c>
      <c r="H13" s="62">
        <v>8</v>
      </c>
      <c r="I13" s="62">
        <v>2</v>
      </c>
      <c r="J13" s="62" t="s">
        <v>5</v>
      </c>
      <c r="K13" s="62" t="s">
        <v>5</v>
      </c>
    </row>
    <row r="14" spans="1:11" s="76" customFormat="1" ht="39.75" customHeight="1">
      <c r="A14" s="70" t="s">
        <v>114</v>
      </c>
      <c r="B14" s="63">
        <f t="shared" si="0"/>
        <v>51</v>
      </c>
      <c r="C14" s="62">
        <v>43</v>
      </c>
      <c r="D14" s="62">
        <v>1</v>
      </c>
      <c r="E14" s="62">
        <v>5</v>
      </c>
      <c r="F14" s="62">
        <v>2</v>
      </c>
      <c r="G14" s="62">
        <v>1</v>
      </c>
      <c r="H14" s="62">
        <v>5</v>
      </c>
      <c r="I14" s="62" t="s">
        <v>5</v>
      </c>
      <c r="J14" s="62" t="s">
        <v>5</v>
      </c>
      <c r="K14" s="62" t="s">
        <v>5</v>
      </c>
    </row>
    <row r="15" spans="1:11" s="76" customFormat="1" ht="39.75" customHeight="1">
      <c r="A15" s="70" t="s">
        <v>164</v>
      </c>
      <c r="B15" s="63">
        <f t="shared" si="0"/>
        <v>102</v>
      </c>
      <c r="C15" s="62">
        <v>87</v>
      </c>
      <c r="D15" s="62">
        <v>5</v>
      </c>
      <c r="E15" s="62">
        <v>10</v>
      </c>
      <c r="F15" s="62" t="s">
        <v>5</v>
      </c>
      <c r="G15" s="62">
        <v>4</v>
      </c>
      <c r="H15" s="62">
        <v>16</v>
      </c>
      <c r="I15" s="62">
        <v>6</v>
      </c>
      <c r="J15" s="62" t="s">
        <v>5</v>
      </c>
      <c r="K15" s="62">
        <v>2</v>
      </c>
    </row>
    <row r="16" spans="1:11" s="76" customFormat="1" ht="39.75" customHeight="1">
      <c r="A16" s="70" t="s">
        <v>96</v>
      </c>
      <c r="B16" s="63">
        <f t="shared" si="0"/>
        <v>28</v>
      </c>
      <c r="C16" s="62">
        <v>23</v>
      </c>
      <c r="D16" s="62" t="s">
        <v>5</v>
      </c>
      <c r="E16" s="62">
        <v>4</v>
      </c>
      <c r="F16" s="62">
        <v>1</v>
      </c>
      <c r="G16" s="62">
        <v>2</v>
      </c>
      <c r="H16" s="62">
        <v>5</v>
      </c>
      <c r="I16" s="62">
        <v>2</v>
      </c>
      <c r="J16" s="49" t="s">
        <v>5</v>
      </c>
      <c r="K16" s="62" t="s">
        <v>5</v>
      </c>
    </row>
    <row r="17" spans="1:11" s="76" customFormat="1" ht="39.75" customHeight="1">
      <c r="A17" s="70" t="s">
        <v>97</v>
      </c>
      <c r="B17" s="63">
        <f t="shared" si="0"/>
        <v>17</v>
      </c>
      <c r="C17" s="62">
        <v>14</v>
      </c>
      <c r="D17" s="62">
        <v>1</v>
      </c>
      <c r="E17" s="62">
        <v>2</v>
      </c>
      <c r="F17" s="62" t="s">
        <v>5</v>
      </c>
      <c r="G17" s="62">
        <v>1</v>
      </c>
      <c r="H17" s="62">
        <v>2</v>
      </c>
      <c r="I17" s="62">
        <v>1</v>
      </c>
      <c r="J17" s="49" t="s">
        <v>5</v>
      </c>
      <c r="K17" s="62" t="s">
        <v>5</v>
      </c>
    </row>
    <row r="18" spans="1:11" s="76" customFormat="1" ht="39.75" customHeight="1" thickBot="1">
      <c r="A18" s="71" t="s">
        <v>98</v>
      </c>
      <c r="B18" s="72">
        <f t="shared" si="0"/>
        <v>13</v>
      </c>
      <c r="C18" s="73">
        <v>11</v>
      </c>
      <c r="D18" s="73" t="s">
        <v>5</v>
      </c>
      <c r="E18" s="73">
        <v>2</v>
      </c>
      <c r="F18" s="73" t="s">
        <v>5</v>
      </c>
      <c r="G18" s="73">
        <v>1</v>
      </c>
      <c r="H18" s="73">
        <v>4</v>
      </c>
      <c r="I18" s="73">
        <v>3</v>
      </c>
      <c r="J18" s="90" t="s">
        <v>5</v>
      </c>
      <c r="K18" s="73" t="s">
        <v>5</v>
      </c>
    </row>
    <row r="19" spans="1:11" ht="14.25">
      <c r="A19" s="145"/>
      <c r="B19" s="145"/>
      <c r="C19" s="145"/>
      <c r="D19" s="145"/>
      <c r="E19" s="152"/>
      <c r="F19" s="152"/>
      <c r="G19" s="145"/>
      <c r="H19" s="145"/>
      <c r="I19" s="152" t="s">
        <v>6</v>
      </c>
      <c r="J19" s="152"/>
      <c r="K19" s="152"/>
    </row>
    <row r="21" spans="1:5" ht="22.5" customHeight="1">
      <c r="A21" s="26"/>
      <c r="B21" s="26"/>
      <c r="C21" s="26"/>
      <c r="D21" s="26"/>
      <c r="E21" s="26"/>
    </row>
  </sheetData>
  <sheetProtection selectLockedCells="1"/>
  <mergeCells count="8">
    <mergeCell ref="G19:H19"/>
    <mergeCell ref="E19:F19"/>
    <mergeCell ref="I19:K19"/>
    <mergeCell ref="A19:D19"/>
    <mergeCell ref="A3:B3"/>
    <mergeCell ref="A2:F2"/>
    <mergeCell ref="G4:G5"/>
    <mergeCell ref="B4:F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7"/>
  <sheetViews>
    <sheetView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12" sqref="R12"/>
    </sheetView>
  </sheetViews>
  <sheetFormatPr defaultColWidth="8.88671875" defaultRowHeight="13.5"/>
  <cols>
    <col min="1" max="1" width="8.77734375" style="1" customWidth="1"/>
    <col min="2" max="3" width="7.77734375" style="1" customWidth="1"/>
    <col min="4" max="4" width="7.77734375" style="69" customWidth="1"/>
    <col min="5" max="6" width="7.77734375" style="1" customWidth="1"/>
    <col min="7" max="7" width="8.10546875" style="1" customWidth="1"/>
    <col min="8" max="8" width="7.77734375" style="1" customWidth="1"/>
    <col min="9" max="9" width="8.5546875" style="1" customWidth="1"/>
    <col min="10" max="12" width="7.77734375" style="1" customWidth="1"/>
    <col min="13" max="13" width="8.88671875" style="1" customWidth="1"/>
    <col min="14" max="15" width="7.77734375" style="1" customWidth="1"/>
    <col min="16" max="16" width="8.88671875" style="1" customWidth="1"/>
    <col min="17" max="18" width="7.77734375" style="1" customWidth="1"/>
    <col min="19" max="46" width="8.77734375" style="1" customWidth="1"/>
    <col min="47" max="16384" width="8.88671875" style="1" customWidth="1"/>
  </cols>
  <sheetData>
    <row r="1" spans="1:18" ht="30" customHeight="1">
      <c r="A1" s="3"/>
      <c r="B1" s="3"/>
      <c r="C1" s="3"/>
      <c r="D1" s="6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0" customHeight="1">
      <c r="A2" s="153" t="s">
        <v>65</v>
      </c>
      <c r="B2" s="153"/>
      <c r="C2" s="153"/>
      <c r="D2" s="153"/>
      <c r="E2" s="153"/>
      <c r="F2" s="153"/>
      <c r="G2" s="153"/>
      <c r="H2" s="153"/>
      <c r="I2" s="153"/>
      <c r="J2" s="168"/>
      <c r="K2" s="168"/>
      <c r="L2" s="168"/>
      <c r="M2" s="168"/>
      <c r="N2" s="168"/>
      <c r="O2" s="168"/>
      <c r="P2" s="168"/>
      <c r="Q2" s="168"/>
      <c r="R2" s="168"/>
    </row>
    <row r="3" spans="1:18" ht="30" customHeight="1" thickBot="1">
      <c r="A3" s="146"/>
      <c r="B3" s="146"/>
      <c r="C3" s="5"/>
      <c r="D3" s="67"/>
      <c r="E3" s="5"/>
      <c r="F3" s="5"/>
      <c r="G3" s="5"/>
      <c r="H3" s="5"/>
      <c r="I3" s="6" t="s">
        <v>57</v>
      </c>
      <c r="J3" s="5"/>
      <c r="K3" s="5"/>
      <c r="L3" s="5"/>
      <c r="M3" s="5"/>
      <c r="N3" s="5"/>
      <c r="O3" s="5"/>
      <c r="P3" s="5"/>
      <c r="Q3" s="5"/>
      <c r="R3" s="6" t="s">
        <v>8</v>
      </c>
    </row>
    <row r="4" spans="1:18" ht="22.5" customHeight="1">
      <c r="A4" s="30" t="s">
        <v>104</v>
      </c>
      <c r="B4" s="125" t="s">
        <v>71</v>
      </c>
      <c r="C4" s="125"/>
      <c r="D4" s="125"/>
      <c r="E4" s="125"/>
      <c r="F4" s="125"/>
      <c r="G4" s="125"/>
      <c r="H4" s="125"/>
      <c r="I4" s="125"/>
      <c r="J4" s="125" t="s">
        <v>71</v>
      </c>
      <c r="K4" s="125"/>
      <c r="L4" s="125"/>
      <c r="M4" s="125"/>
      <c r="N4" s="125"/>
      <c r="O4" s="125"/>
      <c r="P4" s="125" t="s">
        <v>186</v>
      </c>
      <c r="Q4" s="125"/>
      <c r="R4" s="131"/>
    </row>
    <row r="5" spans="1:18" ht="32.25" customHeight="1">
      <c r="A5" s="157" t="s">
        <v>4</v>
      </c>
      <c r="B5" s="170" t="s">
        <v>150</v>
      </c>
      <c r="C5" s="165"/>
      <c r="D5" s="169" t="s">
        <v>187</v>
      </c>
      <c r="E5" s="170"/>
      <c r="F5" s="170"/>
      <c r="G5" s="170"/>
      <c r="H5" s="170"/>
      <c r="I5" s="170"/>
      <c r="J5" s="174" t="s">
        <v>202</v>
      </c>
      <c r="K5" s="175"/>
      <c r="L5" s="169" t="s">
        <v>68</v>
      </c>
      <c r="M5" s="170"/>
      <c r="N5" s="170"/>
      <c r="O5" s="165"/>
      <c r="P5" s="173" t="s">
        <v>70</v>
      </c>
      <c r="Q5" s="119" t="s">
        <v>188</v>
      </c>
      <c r="R5" s="119" t="s">
        <v>189</v>
      </c>
    </row>
    <row r="6" spans="1:18" ht="24" customHeight="1">
      <c r="A6" s="157"/>
      <c r="B6" s="176" t="s">
        <v>190</v>
      </c>
      <c r="C6" s="164" t="s">
        <v>191</v>
      </c>
      <c r="D6" s="177" t="s">
        <v>192</v>
      </c>
      <c r="E6" s="178" t="s">
        <v>193</v>
      </c>
      <c r="F6" s="118" t="s">
        <v>194</v>
      </c>
      <c r="G6" s="178" t="s">
        <v>66</v>
      </c>
      <c r="H6" s="118" t="s">
        <v>195</v>
      </c>
      <c r="I6" s="180" t="s">
        <v>196</v>
      </c>
      <c r="J6" s="170" t="s">
        <v>197</v>
      </c>
      <c r="K6" s="165"/>
      <c r="L6" s="173" t="s">
        <v>198</v>
      </c>
      <c r="M6" s="173" t="s">
        <v>69</v>
      </c>
      <c r="N6" s="173" t="s">
        <v>199</v>
      </c>
      <c r="O6" s="173" t="s">
        <v>200</v>
      </c>
      <c r="P6" s="130"/>
      <c r="Q6" s="130"/>
      <c r="R6" s="130"/>
    </row>
    <row r="7" spans="1:18" ht="20.25" customHeight="1">
      <c r="A7" s="149"/>
      <c r="B7" s="117"/>
      <c r="C7" s="149"/>
      <c r="D7" s="116"/>
      <c r="E7" s="179"/>
      <c r="F7" s="148"/>
      <c r="G7" s="179"/>
      <c r="H7" s="148"/>
      <c r="I7" s="181"/>
      <c r="J7" s="15" t="s">
        <v>67</v>
      </c>
      <c r="K7" s="13" t="s">
        <v>201</v>
      </c>
      <c r="L7" s="147"/>
      <c r="M7" s="147"/>
      <c r="N7" s="147"/>
      <c r="O7" s="147"/>
      <c r="P7" s="147"/>
      <c r="Q7" s="147"/>
      <c r="R7" s="147"/>
    </row>
    <row r="8" spans="1:18" ht="64.5" customHeight="1">
      <c r="A8" s="7">
        <v>2002</v>
      </c>
      <c r="B8" s="43">
        <v>1063</v>
      </c>
      <c r="C8" s="43">
        <v>1113</v>
      </c>
      <c r="D8" s="68">
        <f>SUM(E8:K8)</f>
        <v>14022</v>
      </c>
      <c r="E8" s="43">
        <v>2555</v>
      </c>
      <c r="F8" s="43">
        <v>1810</v>
      </c>
      <c r="G8" s="43">
        <v>2762</v>
      </c>
      <c r="H8" s="43">
        <v>813</v>
      </c>
      <c r="I8" s="43">
        <v>2598</v>
      </c>
      <c r="J8" s="43">
        <v>864</v>
      </c>
      <c r="K8" s="43">
        <v>2620</v>
      </c>
      <c r="L8" s="43">
        <v>74</v>
      </c>
      <c r="M8" s="43">
        <v>39</v>
      </c>
      <c r="N8" s="43">
        <v>8</v>
      </c>
      <c r="O8" s="43">
        <v>20</v>
      </c>
      <c r="P8" s="43">
        <v>1113</v>
      </c>
      <c r="Q8" s="43" t="s">
        <v>224</v>
      </c>
      <c r="R8" s="43" t="s">
        <v>224</v>
      </c>
    </row>
    <row r="9" spans="1:18" ht="64.5" customHeight="1">
      <c r="A9" s="19">
        <v>2003</v>
      </c>
      <c r="B9" s="56">
        <f>SUM(B10:B16)</f>
        <v>943</v>
      </c>
      <c r="C9" s="56">
        <f aca="true" t="shared" si="0" ref="C9:R9">SUM(C10:C16)</f>
        <v>35</v>
      </c>
      <c r="D9" s="68">
        <f>SUM(E9:K9)</f>
        <v>34532</v>
      </c>
      <c r="E9" s="56">
        <f t="shared" si="0"/>
        <v>5637</v>
      </c>
      <c r="F9" s="56">
        <f t="shared" si="0"/>
        <v>3397</v>
      </c>
      <c r="G9" s="56">
        <f t="shared" si="0"/>
        <v>5613</v>
      </c>
      <c r="H9" s="56">
        <f t="shared" si="0"/>
        <v>1443</v>
      </c>
      <c r="I9" s="56">
        <f t="shared" si="0"/>
        <v>4888</v>
      </c>
      <c r="J9" s="56">
        <f t="shared" si="0"/>
        <v>6462</v>
      </c>
      <c r="K9" s="56">
        <f t="shared" si="0"/>
        <v>7092</v>
      </c>
      <c r="L9" s="56">
        <f t="shared" si="0"/>
        <v>54</v>
      </c>
      <c r="M9" s="56">
        <f t="shared" si="0"/>
        <v>62</v>
      </c>
      <c r="N9" s="56">
        <f t="shared" si="0"/>
        <v>16</v>
      </c>
      <c r="O9" s="56">
        <f t="shared" si="0"/>
        <v>16</v>
      </c>
      <c r="P9" s="56">
        <f t="shared" si="0"/>
        <v>3349</v>
      </c>
      <c r="Q9" s="56">
        <f t="shared" si="0"/>
        <v>4</v>
      </c>
      <c r="R9" s="56">
        <f t="shared" si="0"/>
        <v>672</v>
      </c>
    </row>
    <row r="10" spans="1:18" s="76" customFormat="1" ht="64.5" customHeight="1">
      <c r="A10" s="70" t="s">
        <v>92</v>
      </c>
      <c r="B10" s="81">
        <v>118</v>
      </c>
      <c r="C10" s="81" t="s">
        <v>5</v>
      </c>
      <c r="D10" s="86">
        <f aca="true" t="shared" si="1" ref="D10:D16">SUM(E10:K10)</f>
        <v>2814</v>
      </c>
      <c r="E10" s="81">
        <v>221</v>
      </c>
      <c r="F10" s="81">
        <v>392</v>
      </c>
      <c r="G10" s="81">
        <v>392</v>
      </c>
      <c r="H10" s="81">
        <v>82</v>
      </c>
      <c r="I10" s="81">
        <v>361</v>
      </c>
      <c r="J10" s="81">
        <v>970</v>
      </c>
      <c r="K10" s="81">
        <v>396</v>
      </c>
      <c r="L10" s="81">
        <v>23</v>
      </c>
      <c r="M10" s="81">
        <v>18</v>
      </c>
      <c r="N10" s="81">
        <v>7</v>
      </c>
      <c r="O10" s="81">
        <v>1</v>
      </c>
      <c r="P10" s="81">
        <v>1418</v>
      </c>
      <c r="Q10" s="81">
        <v>2</v>
      </c>
      <c r="R10" s="81">
        <v>494</v>
      </c>
    </row>
    <row r="11" spans="1:18" s="76" customFormat="1" ht="60" customHeight="1">
      <c r="A11" s="70" t="s">
        <v>93</v>
      </c>
      <c r="B11" s="81">
        <v>137</v>
      </c>
      <c r="C11" s="81" t="s">
        <v>5</v>
      </c>
      <c r="D11" s="86">
        <f t="shared" si="1"/>
        <v>6341</v>
      </c>
      <c r="E11" s="81">
        <v>1076</v>
      </c>
      <c r="F11" s="81">
        <v>675</v>
      </c>
      <c r="G11" s="81">
        <v>805</v>
      </c>
      <c r="H11" s="81">
        <v>200</v>
      </c>
      <c r="I11" s="81">
        <v>1134</v>
      </c>
      <c r="J11" s="81">
        <v>1089</v>
      </c>
      <c r="K11" s="81">
        <v>1362</v>
      </c>
      <c r="L11" s="81">
        <v>1</v>
      </c>
      <c r="M11" s="81">
        <v>2</v>
      </c>
      <c r="N11" s="81" t="s">
        <v>5</v>
      </c>
      <c r="O11" s="81">
        <v>1</v>
      </c>
      <c r="P11" s="81">
        <v>322</v>
      </c>
      <c r="Q11" s="81" t="s">
        <v>5</v>
      </c>
      <c r="R11" s="81" t="s">
        <v>5</v>
      </c>
    </row>
    <row r="12" spans="1:18" s="76" customFormat="1" ht="60" customHeight="1">
      <c r="A12" s="70" t="s">
        <v>114</v>
      </c>
      <c r="B12" s="81">
        <v>190</v>
      </c>
      <c r="C12" s="81" t="s">
        <v>5</v>
      </c>
      <c r="D12" s="86">
        <f t="shared" si="1"/>
        <v>4779</v>
      </c>
      <c r="E12" s="81">
        <v>382</v>
      </c>
      <c r="F12" s="81">
        <v>310</v>
      </c>
      <c r="G12" s="81">
        <v>873</v>
      </c>
      <c r="H12" s="81">
        <v>290</v>
      </c>
      <c r="I12" s="81">
        <v>973</v>
      </c>
      <c r="J12" s="81">
        <v>915</v>
      </c>
      <c r="K12" s="81">
        <v>1036</v>
      </c>
      <c r="L12" s="81">
        <v>9</v>
      </c>
      <c r="M12" s="81">
        <v>19</v>
      </c>
      <c r="N12" s="81">
        <v>8</v>
      </c>
      <c r="O12" s="81">
        <v>3</v>
      </c>
      <c r="P12" s="81">
        <v>209</v>
      </c>
      <c r="Q12" s="81">
        <v>1</v>
      </c>
      <c r="R12" s="81">
        <v>52</v>
      </c>
    </row>
    <row r="13" spans="1:18" s="76" customFormat="1" ht="60" customHeight="1">
      <c r="A13" s="70" t="s">
        <v>95</v>
      </c>
      <c r="B13" s="81">
        <v>166</v>
      </c>
      <c r="C13" s="81" t="s">
        <v>5</v>
      </c>
      <c r="D13" s="86">
        <f t="shared" si="1"/>
        <v>4751</v>
      </c>
      <c r="E13" s="81">
        <v>805</v>
      </c>
      <c r="F13" s="81">
        <v>467</v>
      </c>
      <c r="G13" s="81">
        <v>913</v>
      </c>
      <c r="H13" s="81">
        <v>382</v>
      </c>
      <c r="I13" s="81">
        <v>672</v>
      </c>
      <c r="J13" s="81">
        <v>715</v>
      </c>
      <c r="K13" s="81">
        <v>797</v>
      </c>
      <c r="L13" s="81">
        <v>8</v>
      </c>
      <c r="M13" s="81">
        <v>13</v>
      </c>
      <c r="N13" s="81">
        <v>1</v>
      </c>
      <c r="O13" s="81">
        <v>5</v>
      </c>
      <c r="P13" s="81">
        <v>366</v>
      </c>
      <c r="Q13" s="81">
        <v>1</v>
      </c>
      <c r="R13" s="81" t="s">
        <v>5</v>
      </c>
    </row>
    <row r="14" spans="1:18" s="76" customFormat="1" ht="60" customHeight="1">
      <c r="A14" s="70" t="s">
        <v>96</v>
      </c>
      <c r="B14" s="81">
        <v>181</v>
      </c>
      <c r="C14" s="81" t="s">
        <v>5</v>
      </c>
      <c r="D14" s="86">
        <f t="shared" si="1"/>
        <v>9123</v>
      </c>
      <c r="E14" s="81">
        <v>1726</v>
      </c>
      <c r="F14" s="81">
        <v>815</v>
      </c>
      <c r="G14" s="81">
        <v>1758</v>
      </c>
      <c r="H14" s="81">
        <v>398</v>
      </c>
      <c r="I14" s="81">
        <v>1127</v>
      </c>
      <c r="J14" s="81">
        <v>1563</v>
      </c>
      <c r="K14" s="81">
        <v>1736</v>
      </c>
      <c r="L14" s="81">
        <v>13</v>
      </c>
      <c r="M14" s="81">
        <v>10</v>
      </c>
      <c r="N14" s="81" t="s">
        <v>5</v>
      </c>
      <c r="O14" s="81">
        <v>6</v>
      </c>
      <c r="P14" s="81">
        <v>202</v>
      </c>
      <c r="Q14" s="81" t="s">
        <v>5</v>
      </c>
      <c r="R14" s="81">
        <v>126</v>
      </c>
    </row>
    <row r="15" spans="1:18" s="76" customFormat="1" ht="60" customHeight="1">
      <c r="A15" s="70" t="s">
        <v>97</v>
      </c>
      <c r="B15" s="81">
        <v>123</v>
      </c>
      <c r="C15" s="81" t="s">
        <v>5</v>
      </c>
      <c r="D15" s="86">
        <f t="shared" si="1"/>
        <v>6374</v>
      </c>
      <c r="E15" s="81">
        <v>1310</v>
      </c>
      <c r="F15" s="81">
        <v>631</v>
      </c>
      <c r="G15" s="81">
        <v>787</v>
      </c>
      <c r="H15" s="81">
        <v>91</v>
      </c>
      <c r="I15" s="81">
        <v>594</v>
      </c>
      <c r="J15" s="81">
        <v>1196</v>
      </c>
      <c r="K15" s="81">
        <v>1765</v>
      </c>
      <c r="L15" s="81" t="s">
        <v>5</v>
      </c>
      <c r="M15" s="81" t="s">
        <v>5</v>
      </c>
      <c r="N15" s="81" t="s">
        <v>5</v>
      </c>
      <c r="O15" s="81" t="s">
        <v>5</v>
      </c>
      <c r="P15" s="81">
        <v>832</v>
      </c>
      <c r="Q15" s="81" t="s">
        <v>5</v>
      </c>
      <c r="R15" s="81" t="s">
        <v>5</v>
      </c>
    </row>
    <row r="16" spans="1:18" s="76" customFormat="1" ht="60" customHeight="1" thickBot="1">
      <c r="A16" s="71" t="s">
        <v>98</v>
      </c>
      <c r="B16" s="84">
        <v>28</v>
      </c>
      <c r="C16" s="84">
        <v>35</v>
      </c>
      <c r="D16" s="87">
        <f t="shared" si="1"/>
        <v>350</v>
      </c>
      <c r="E16" s="84">
        <v>117</v>
      </c>
      <c r="F16" s="84">
        <v>107</v>
      </c>
      <c r="G16" s="84">
        <v>85</v>
      </c>
      <c r="H16" s="84" t="s">
        <v>5</v>
      </c>
      <c r="I16" s="84">
        <v>27</v>
      </c>
      <c r="J16" s="84">
        <v>14</v>
      </c>
      <c r="K16" s="84" t="s">
        <v>5</v>
      </c>
      <c r="L16" s="84" t="s">
        <v>5</v>
      </c>
      <c r="M16" s="84" t="s">
        <v>5</v>
      </c>
      <c r="N16" s="84" t="s">
        <v>5</v>
      </c>
      <c r="O16" s="84" t="s">
        <v>5</v>
      </c>
      <c r="P16" s="84" t="s">
        <v>5</v>
      </c>
      <c r="Q16" s="84" t="s">
        <v>5</v>
      </c>
      <c r="R16" s="84" t="s">
        <v>5</v>
      </c>
    </row>
    <row r="17" spans="1:18" ht="14.25">
      <c r="A17" s="145"/>
      <c r="B17" s="145"/>
      <c r="C17" s="145"/>
      <c r="G17" s="152" t="s">
        <v>57</v>
      </c>
      <c r="H17" s="152"/>
      <c r="I17" s="152"/>
      <c r="J17" s="167"/>
      <c r="K17" s="167"/>
      <c r="P17" s="152" t="s">
        <v>6</v>
      </c>
      <c r="Q17" s="152"/>
      <c r="R17" s="152"/>
    </row>
  </sheetData>
  <sheetProtection selectLockedCells="1"/>
  <mergeCells count="31">
    <mergeCell ref="P17:R17"/>
    <mergeCell ref="O6:O7"/>
    <mergeCell ref="L6:L7"/>
    <mergeCell ref="M6:M7"/>
    <mergeCell ref="R5:R7"/>
    <mergeCell ref="A3:B3"/>
    <mergeCell ref="B5:C5"/>
    <mergeCell ref="A5:A7"/>
    <mergeCell ref="N6:N7"/>
    <mergeCell ref="I6:I7"/>
    <mergeCell ref="G6:G7"/>
    <mergeCell ref="H6:H7"/>
    <mergeCell ref="J17:K17"/>
    <mergeCell ref="B6:B7"/>
    <mergeCell ref="C6:C7"/>
    <mergeCell ref="D6:D7"/>
    <mergeCell ref="F6:F7"/>
    <mergeCell ref="E6:E7"/>
    <mergeCell ref="J6:K6"/>
    <mergeCell ref="A17:C17"/>
    <mergeCell ref="G17:I17"/>
    <mergeCell ref="A2:I2"/>
    <mergeCell ref="P5:P7"/>
    <mergeCell ref="J2:R2"/>
    <mergeCell ref="D5:I5"/>
    <mergeCell ref="J5:K5"/>
    <mergeCell ref="B4:I4"/>
    <mergeCell ref="J4:O4"/>
    <mergeCell ref="Q5:Q7"/>
    <mergeCell ref="P4:R4"/>
    <mergeCell ref="L5:O5"/>
  </mergeCells>
  <printOptions horizontalCentered="1"/>
  <pageMargins left="0.5905511811023623" right="0.5905511811023623" top="0.5905511811023623" bottom="0.2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5"/>
  <sheetViews>
    <sheetView zoomScale="65" zoomScaleNormal="65" workbookViewId="0" topLeftCell="A7">
      <selection activeCell="N10" sqref="N10"/>
    </sheetView>
  </sheetViews>
  <sheetFormatPr defaultColWidth="8.88671875" defaultRowHeight="13.5"/>
  <cols>
    <col min="1" max="1" width="10.6640625" style="1" customWidth="1"/>
    <col min="2" max="7" width="9.77734375" style="1" customWidth="1"/>
    <col min="8" max="13" width="12.77734375" style="1" customWidth="1"/>
    <col min="14" max="44" width="9.77734375" style="1" customWidth="1"/>
    <col min="45" max="16384" width="8.88671875" style="1" customWidth="1"/>
  </cols>
  <sheetData>
    <row r="1" s="3" customFormat="1" ht="30" customHeight="1"/>
    <row r="2" spans="1:13" s="3" customFormat="1" ht="30" customHeight="1">
      <c r="A2" s="153" t="s">
        <v>203</v>
      </c>
      <c r="B2" s="153"/>
      <c r="C2" s="153"/>
      <c r="D2" s="153"/>
      <c r="E2" s="153"/>
      <c r="F2" s="153"/>
      <c r="G2" s="153"/>
      <c r="H2" s="50"/>
      <c r="I2" s="50"/>
      <c r="J2" s="168"/>
      <c r="K2" s="168"/>
      <c r="L2" s="168"/>
      <c r="M2" s="168"/>
    </row>
    <row r="3" spans="1:13" s="3" customFormat="1" ht="30" customHeight="1" thickBot="1">
      <c r="A3" s="146"/>
      <c r="B3" s="146"/>
      <c r="C3" s="5"/>
      <c r="D3" s="5"/>
      <c r="E3" s="5"/>
      <c r="F3" s="5"/>
      <c r="G3" s="5"/>
      <c r="H3" s="5"/>
      <c r="I3" s="6" t="s">
        <v>204</v>
      </c>
      <c r="J3" s="5"/>
      <c r="K3" s="5"/>
      <c r="L3" s="5"/>
      <c r="M3" s="6" t="s">
        <v>222</v>
      </c>
    </row>
    <row r="4" spans="1:13" s="3" customFormat="1" ht="38.25" customHeight="1">
      <c r="A4" s="7" t="s">
        <v>214</v>
      </c>
      <c r="B4" s="169" t="s">
        <v>205</v>
      </c>
      <c r="C4" s="165"/>
      <c r="D4" s="169" t="s">
        <v>206</v>
      </c>
      <c r="E4" s="165"/>
      <c r="F4" s="169" t="s">
        <v>207</v>
      </c>
      <c r="G4" s="165"/>
      <c r="H4" s="169" t="s">
        <v>208</v>
      </c>
      <c r="I4" s="170"/>
      <c r="J4" s="165" t="s">
        <v>209</v>
      </c>
      <c r="K4" s="155"/>
      <c r="L4" s="155" t="s">
        <v>210</v>
      </c>
      <c r="M4" s="155"/>
    </row>
    <row r="5" spans="1:13" s="3" customFormat="1" ht="39" customHeight="1">
      <c r="A5" s="10" t="s">
        <v>211</v>
      </c>
      <c r="B5" s="15" t="s">
        <v>212</v>
      </c>
      <c r="C5" s="13" t="s">
        <v>213</v>
      </c>
      <c r="D5" s="15" t="s">
        <v>212</v>
      </c>
      <c r="E5" s="13" t="s">
        <v>213</v>
      </c>
      <c r="F5" s="15" t="s">
        <v>212</v>
      </c>
      <c r="G5" s="13" t="s">
        <v>213</v>
      </c>
      <c r="H5" s="15" t="s">
        <v>212</v>
      </c>
      <c r="I5" s="13" t="s">
        <v>213</v>
      </c>
      <c r="J5" s="15" t="s">
        <v>212</v>
      </c>
      <c r="K5" s="13" t="s">
        <v>213</v>
      </c>
      <c r="L5" s="15" t="s">
        <v>212</v>
      </c>
      <c r="M5" s="13" t="s">
        <v>213</v>
      </c>
    </row>
    <row r="6" spans="1:13" s="3" customFormat="1" ht="54.75" customHeight="1">
      <c r="A6" s="65">
        <v>2002</v>
      </c>
      <c r="B6" s="43">
        <v>123</v>
      </c>
      <c r="C6" s="43">
        <v>1613</v>
      </c>
      <c r="D6" s="43">
        <v>1151</v>
      </c>
      <c r="E6" s="43">
        <v>438</v>
      </c>
      <c r="F6" s="43">
        <v>1151</v>
      </c>
      <c r="G6" s="43">
        <v>438</v>
      </c>
      <c r="H6" s="43">
        <v>39</v>
      </c>
      <c r="I6" s="43">
        <v>1191</v>
      </c>
      <c r="J6" s="43">
        <v>11</v>
      </c>
      <c r="K6" s="43">
        <v>1537</v>
      </c>
      <c r="L6" s="43">
        <v>196</v>
      </c>
      <c r="M6" s="43">
        <v>4594</v>
      </c>
    </row>
    <row r="7" spans="1:13" s="3" customFormat="1" ht="54.75" customHeight="1">
      <c r="A7" s="19">
        <v>2003</v>
      </c>
      <c r="B7" s="56">
        <f>SUM(B8:B14)</f>
        <v>243</v>
      </c>
      <c r="C7" s="56">
        <f aca="true" t="shared" si="0" ref="C7:M7">SUM(C8:C14)</f>
        <v>2206</v>
      </c>
      <c r="D7" s="56">
        <f t="shared" si="0"/>
        <v>2344</v>
      </c>
      <c r="E7" s="56">
        <f t="shared" si="0"/>
        <v>766</v>
      </c>
      <c r="F7" s="56">
        <f t="shared" si="0"/>
        <v>2344</v>
      </c>
      <c r="G7" s="56">
        <f t="shared" si="0"/>
        <v>766</v>
      </c>
      <c r="H7" s="56">
        <f t="shared" si="0"/>
        <v>19</v>
      </c>
      <c r="I7" s="56">
        <f t="shared" si="0"/>
        <v>650</v>
      </c>
      <c r="J7" s="56">
        <f t="shared" si="0"/>
        <v>10</v>
      </c>
      <c r="K7" s="56">
        <f t="shared" si="0"/>
        <v>1414</v>
      </c>
      <c r="L7" s="56">
        <f t="shared" si="0"/>
        <v>180</v>
      </c>
      <c r="M7" s="56">
        <f t="shared" si="0"/>
        <v>3145</v>
      </c>
    </row>
    <row r="8" spans="1:13" s="76" customFormat="1" ht="54.75" customHeight="1">
      <c r="A8" s="70" t="s">
        <v>215</v>
      </c>
      <c r="B8" s="81">
        <v>72</v>
      </c>
      <c r="C8" s="81">
        <v>805</v>
      </c>
      <c r="D8" s="81">
        <v>317</v>
      </c>
      <c r="E8" s="81">
        <v>105</v>
      </c>
      <c r="F8" s="81">
        <v>317</v>
      </c>
      <c r="G8" s="81">
        <v>105</v>
      </c>
      <c r="H8" s="81">
        <v>8</v>
      </c>
      <c r="I8" s="81">
        <v>282</v>
      </c>
      <c r="J8" s="81">
        <v>2</v>
      </c>
      <c r="K8" s="81">
        <v>440</v>
      </c>
      <c r="L8" s="81">
        <v>73</v>
      </c>
      <c r="M8" s="81">
        <v>1652</v>
      </c>
    </row>
    <row r="9" spans="1:13" s="76" customFormat="1" ht="54.75" customHeight="1">
      <c r="A9" s="70" t="s">
        <v>216</v>
      </c>
      <c r="B9" s="81">
        <v>19</v>
      </c>
      <c r="C9" s="81">
        <v>266</v>
      </c>
      <c r="D9" s="81">
        <v>336</v>
      </c>
      <c r="E9" s="81">
        <v>118</v>
      </c>
      <c r="F9" s="81">
        <v>336</v>
      </c>
      <c r="G9" s="81">
        <v>118</v>
      </c>
      <c r="H9" s="81">
        <v>4</v>
      </c>
      <c r="I9" s="81">
        <v>48</v>
      </c>
      <c r="J9" s="81">
        <v>1</v>
      </c>
      <c r="K9" s="81">
        <v>145</v>
      </c>
      <c r="L9" s="81">
        <v>9</v>
      </c>
      <c r="M9" s="81">
        <v>87</v>
      </c>
    </row>
    <row r="10" spans="1:13" s="76" customFormat="1" ht="54.75" customHeight="1">
      <c r="A10" s="70" t="s">
        <v>217</v>
      </c>
      <c r="B10" s="81">
        <v>14</v>
      </c>
      <c r="C10" s="81">
        <v>198</v>
      </c>
      <c r="D10" s="81">
        <v>206</v>
      </c>
      <c r="E10" s="81">
        <v>70</v>
      </c>
      <c r="F10" s="81">
        <v>206</v>
      </c>
      <c r="G10" s="81">
        <v>70</v>
      </c>
      <c r="H10" s="81" t="s">
        <v>5</v>
      </c>
      <c r="I10" s="81" t="s">
        <v>5</v>
      </c>
      <c r="J10" s="81">
        <v>2</v>
      </c>
      <c r="K10" s="81">
        <v>123</v>
      </c>
      <c r="L10" s="81">
        <v>10</v>
      </c>
      <c r="M10" s="81">
        <v>163</v>
      </c>
    </row>
    <row r="11" spans="1:13" s="76" customFormat="1" ht="54.75" customHeight="1">
      <c r="A11" s="70" t="s">
        <v>218</v>
      </c>
      <c r="B11" s="81">
        <v>89</v>
      </c>
      <c r="C11" s="81">
        <v>509</v>
      </c>
      <c r="D11" s="81">
        <v>639</v>
      </c>
      <c r="E11" s="81">
        <v>250</v>
      </c>
      <c r="F11" s="81">
        <v>639</v>
      </c>
      <c r="G11" s="81">
        <v>250</v>
      </c>
      <c r="H11" s="81">
        <v>7</v>
      </c>
      <c r="I11" s="81">
        <v>320</v>
      </c>
      <c r="J11" s="81">
        <v>1</v>
      </c>
      <c r="K11" s="81">
        <v>415</v>
      </c>
      <c r="L11" s="81">
        <v>44</v>
      </c>
      <c r="M11" s="81">
        <v>792</v>
      </c>
    </row>
    <row r="12" spans="1:13" s="76" customFormat="1" ht="54.75" customHeight="1">
      <c r="A12" s="70" t="s">
        <v>219</v>
      </c>
      <c r="B12" s="81">
        <v>15</v>
      </c>
      <c r="C12" s="81">
        <v>140</v>
      </c>
      <c r="D12" s="81">
        <v>196</v>
      </c>
      <c r="E12" s="81">
        <v>64</v>
      </c>
      <c r="F12" s="81">
        <v>196</v>
      </c>
      <c r="G12" s="81">
        <v>64</v>
      </c>
      <c r="H12" s="81" t="s">
        <v>5</v>
      </c>
      <c r="I12" s="81" t="s">
        <v>5</v>
      </c>
      <c r="J12" s="81">
        <v>1</v>
      </c>
      <c r="K12" s="81">
        <v>104</v>
      </c>
      <c r="L12" s="81">
        <v>16</v>
      </c>
      <c r="M12" s="81">
        <v>157</v>
      </c>
    </row>
    <row r="13" spans="1:13" s="76" customFormat="1" ht="54.75" customHeight="1">
      <c r="A13" s="70" t="s">
        <v>220</v>
      </c>
      <c r="B13" s="81">
        <v>16</v>
      </c>
      <c r="C13" s="81">
        <v>162</v>
      </c>
      <c r="D13" s="81">
        <v>227</v>
      </c>
      <c r="E13" s="81">
        <v>62</v>
      </c>
      <c r="F13" s="81">
        <v>227</v>
      </c>
      <c r="G13" s="81">
        <v>62</v>
      </c>
      <c r="H13" s="81" t="s">
        <v>5</v>
      </c>
      <c r="I13" s="81" t="s">
        <v>5</v>
      </c>
      <c r="J13" s="81">
        <v>1</v>
      </c>
      <c r="K13" s="81">
        <v>78</v>
      </c>
      <c r="L13" s="81">
        <v>19</v>
      </c>
      <c r="M13" s="81">
        <v>188</v>
      </c>
    </row>
    <row r="14" spans="1:13" s="76" customFormat="1" ht="54.75" customHeight="1" thickBot="1">
      <c r="A14" s="71" t="s">
        <v>221</v>
      </c>
      <c r="B14" s="84">
        <v>18</v>
      </c>
      <c r="C14" s="84">
        <v>126</v>
      </c>
      <c r="D14" s="84">
        <v>423</v>
      </c>
      <c r="E14" s="84">
        <v>97</v>
      </c>
      <c r="F14" s="84">
        <v>423</v>
      </c>
      <c r="G14" s="84">
        <v>97</v>
      </c>
      <c r="H14" s="84" t="s">
        <v>5</v>
      </c>
      <c r="I14" s="84" t="s">
        <v>5</v>
      </c>
      <c r="J14" s="84">
        <v>2</v>
      </c>
      <c r="K14" s="84">
        <v>109</v>
      </c>
      <c r="L14" s="84">
        <v>9</v>
      </c>
      <c r="M14" s="84">
        <v>106</v>
      </c>
    </row>
    <row r="15" spans="1:13" ht="14.25">
      <c r="A15" s="145"/>
      <c r="B15" s="145"/>
      <c r="C15" s="145"/>
      <c r="G15" s="152" t="s">
        <v>204</v>
      </c>
      <c r="H15" s="152"/>
      <c r="I15" s="152"/>
      <c r="J15" s="167"/>
      <c r="K15" s="167"/>
      <c r="L15" s="152" t="s">
        <v>223</v>
      </c>
      <c r="M15" s="152"/>
    </row>
  </sheetData>
  <sheetProtection selectLockedCells="1"/>
  <mergeCells count="13">
    <mergeCell ref="J2:M2"/>
    <mergeCell ref="B4:C4"/>
    <mergeCell ref="D4:E4"/>
    <mergeCell ref="F4:G4"/>
    <mergeCell ref="H4:I4"/>
    <mergeCell ref="J4:K4"/>
    <mergeCell ref="L4:M4"/>
    <mergeCell ref="A2:G2"/>
    <mergeCell ref="L15:M15"/>
    <mergeCell ref="J15:K15"/>
    <mergeCell ref="A15:C15"/>
    <mergeCell ref="A3:B3"/>
    <mergeCell ref="G15:I15"/>
  </mergeCells>
  <printOptions horizontalCentered="1"/>
  <pageMargins left="0.5905511811023623" right="0.5905511811023623" top="0.45" bottom="0.4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7" sqref="O17"/>
    </sheetView>
  </sheetViews>
  <sheetFormatPr defaultColWidth="8.88671875" defaultRowHeight="19.5" customHeight="1"/>
  <cols>
    <col min="1" max="1" width="7.21484375" style="1" customWidth="1"/>
    <col min="2" max="2" width="6.4453125" style="1" customWidth="1"/>
    <col min="3" max="4" width="8.21484375" style="1" customWidth="1"/>
    <col min="5" max="5" width="5.4453125" style="1" customWidth="1"/>
    <col min="6" max="6" width="6.10546875" style="1" customWidth="1"/>
    <col min="7" max="8" width="5.5546875" style="1" customWidth="1"/>
    <col min="9" max="9" width="6.10546875" style="1" customWidth="1"/>
    <col min="10" max="10" width="7.21484375" style="1" customWidth="1"/>
    <col min="11" max="11" width="6.3359375" style="1" customWidth="1"/>
    <col min="12" max="12" width="5.5546875" style="1" customWidth="1"/>
    <col min="13" max="16384" width="8.88671875" style="1" customWidth="1"/>
  </cols>
  <sheetData>
    <row r="1" spans="1:12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153" t="s">
        <v>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30" customHeight="1" thickBot="1">
      <c r="A3" s="146" t="s">
        <v>8</v>
      </c>
      <c r="B3" s="146"/>
      <c r="C3" s="5"/>
      <c r="D3" s="5"/>
      <c r="E3" s="5"/>
      <c r="F3" s="5"/>
      <c r="G3" s="5"/>
      <c r="H3" s="5"/>
      <c r="I3" s="5"/>
      <c r="J3" s="5"/>
      <c r="K3" s="151"/>
      <c r="L3" s="151"/>
    </row>
    <row r="4" spans="1:12" s="2" customFormat="1" ht="30" customHeight="1">
      <c r="A4" s="7" t="s">
        <v>104</v>
      </c>
      <c r="B4" s="147" t="s">
        <v>108</v>
      </c>
      <c r="C4" s="147" t="s">
        <v>9</v>
      </c>
      <c r="D4" s="147"/>
      <c r="E4" s="154" t="s">
        <v>52</v>
      </c>
      <c r="F4" s="156" t="s">
        <v>99</v>
      </c>
      <c r="G4" s="157" t="s">
        <v>53</v>
      </c>
      <c r="H4" s="147" t="s">
        <v>100</v>
      </c>
      <c r="I4" s="154" t="s">
        <v>105</v>
      </c>
      <c r="J4" s="154" t="s">
        <v>106</v>
      </c>
      <c r="K4" s="154" t="s">
        <v>107</v>
      </c>
      <c r="L4" s="156" t="s">
        <v>101</v>
      </c>
    </row>
    <row r="5" spans="1:12" s="2" customFormat="1" ht="30" customHeight="1">
      <c r="A5" s="10" t="s">
        <v>4</v>
      </c>
      <c r="B5" s="155"/>
      <c r="C5" s="25" t="s">
        <v>102</v>
      </c>
      <c r="D5" s="25" t="s">
        <v>103</v>
      </c>
      <c r="E5" s="155"/>
      <c r="F5" s="148"/>
      <c r="G5" s="149"/>
      <c r="H5" s="155"/>
      <c r="I5" s="155"/>
      <c r="J5" s="155"/>
      <c r="K5" s="155"/>
      <c r="L5" s="148"/>
    </row>
    <row r="6" spans="1:12" s="2" customFormat="1" ht="45" customHeight="1">
      <c r="A6" s="7">
        <v>1999</v>
      </c>
      <c r="B6" s="12">
        <f>SUM(C6:F6,G6:L6)</f>
        <v>103</v>
      </c>
      <c r="C6" s="12">
        <v>21</v>
      </c>
      <c r="D6" s="12" t="s">
        <v>5</v>
      </c>
      <c r="E6" s="12">
        <v>5</v>
      </c>
      <c r="F6" s="12">
        <v>3</v>
      </c>
      <c r="G6" s="12" t="s">
        <v>5</v>
      </c>
      <c r="H6" s="12">
        <v>15</v>
      </c>
      <c r="I6" s="12">
        <v>36</v>
      </c>
      <c r="J6" s="12">
        <v>15</v>
      </c>
      <c r="K6" s="12">
        <v>1</v>
      </c>
      <c r="L6" s="12">
        <v>7</v>
      </c>
    </row>
    <row r="7" spans="1:12" s="2" customFormat="1" ht="45" customHeight="1">
      <c r="A7" s="7">
        <v>2000</v>
      </c>
      <c r="B7" s="12">
        <f>SUM(C7:F7,G7:L7)</f>
        <v>48</v>
      </c>
      <c r="C7" s="12">
        <v>7</v>
      </c>
      <c r="D7" s="12" t="s">
        <v>5</v>
      </c>
      <c r="E7" s="12">
        <v>2</v>
      </c>
      <c r="F7" s="12">
        <v>2</v>
      </c>
      <c r="G7" s="12" t="s">
        <v>5</v>
      </c>
      <c r="H7" s="12" t="s">
        <v>5</v>
      </c>
      <c r="I7" s="12">
        <v>22</v>
      </c>
      <c r="J7" s="12">
        <v>7</v>
      </c>
      <c r="K7" s="12" t="s">
        <v>5</v>
      </c>
      <c r="L7" s="12">
        <v>8</v>
      </c>
    </row>
    <row r="8" spans="1:12" s="2" customFormat="1" ht="45" customHeight="1">
      <c r="A8" s="7">
        <v>2001</v>
      </c>
      <c r="B8" s="12">
        <v>40</v>
      </c>
      <c r="C8" s="12">
        <v>7</v>
      </c>
      <c r="D8" s="12" t="s">
        <v>5</v>
      </c>
      <c r="E8" s="12">
        <v>2</v>
      </c>
      <c r="F8" s="12">
        <v>2</v>
      </c>
      <c r="G8" s="12" t="s">
        <v>5</v>
      </c>
      <c r="H8" s="12" t="s">
        <v>5</v>
      </c>
      <c r="I8" s="12">
        <v>18</v>
      </c>
      <c r="J8" s="12">
        <v>11</v>
      </c>
      <c r="K8" s="12" t="s">
        <v>5</v>
      </c>
      <c r="L8" s="12" t="s">
        <v>5</v>
      </c>
    </row>
    <row r="9" spans="1:12" s="2" customFormat="1" ht="45" customHeight="1">
      <c r="A9" s="7">
        <v>2002</v>
      </c>
      <c r="B9" s="12">
        <f>SUM(C9:L9)</f>
        <v>44</v>
      </c>
      <c r="C9" s="12">
        <v>7</v>
      </c>
      <c r="D9" s="17">
        <v>0</v>
      </c>
      <c r="E9" s="12">
        <v>2</v>
      </c>
      <c r="F9" s="12">
        <v>2</v>
      </c>
      <c r="G9" s="17">
        <v>0</v>
      </c>
      <c r="H9" s="17">
        <v>0</v>
      </c>
      <c r="I9" s="12">
        <v>16</v>
      </c>
      <c r="J9" s="12">
        <v>8</v>
      </c>
      <c r="K9" s="12" t="s">
        <v>5</v>
      </c>
      <c r="L9" s="12">
        <v>9</v>
      </c>
    </row>
    <row r="10" spans="1:12" s="61" customFormat="1" ht="45" customHeight="1">
      <c r="A10" s="19">
        <v>2003</v>
      </c>
      <c r="B10" s="16">
        <f>SUM(C10:L10)</f>
        <v>46</v>
      </c>
      <c r="C10" s="20">
        <f aca="true" t="shared" si="0" ref="C10:J10">SUM(C11:C17)</f>
        <v>7</v>
      </c>
      <c r="D10" s="17">
        <v>0</v>
      </c>
      <c r="E10" s="20">
        <f t="shared" si="0"/>
        <v>2</v>
      </c>
      <c r="F10" s="20">
        <f t="shared" si="0"/>
        <v>2</v>
      </c>
      <c r="G10" s="17">
        <v>0</v>
      </c>
      <c r="H10" s="17">
        <v>0</v>
      </c>
      <c r="I10" s="20">
        <f t="shared" si="0"/>
        <v>19</v>
      </c>
      <c r="J10" s="20">
        <f t="shared" si="0"/>
        <v>7</v>
      </c>
      <c r="K10" s="137" t="s">
        <v>5</v>
      </c>
      <c r="L10" s="20">
        <v>9</v>
      </c>
    </row>
    <row r="11" spans="1:12" s="49" customFormat="1" ht="45" customHeight="1">
      <c r="A11" s="70" t="s">
        <v>92</v>
      </c>
      <c r="B11" s="63">
        <f>SUM(C11:L11)</f>
        <v>15</v>
      </c>
      <c r="C11" s="62">
        <v>2</v>
      </c>
      <c r="D11" s="62" t="s">
        <v>5</v>
      </c>
      <c r="E11" s="62">
        <v>1</v>
      </c>
      <c r="F11" s="62" t="s">
        <v>5</v>
      </c>
      <c r="G11" s="62" t="s">
        <v>5</v>
      </c>
      <c r="H11" s="62" t="s">
        <v>5</v>
      </c>
      <c r="I11" s="62">
        <v>6</v>
      </c>
      <c r="J11" s="62">
        <v>2</v>
      </c>
      <c r="K11" s="137" t="s">
        <v>5</v>
      </c>
      <c r="L11" s="62">
        <v>4</v>
      </c>
    </row>
    <row r="12" spans="1:12" s="49" customFormat="1" ht="45" customHeight="1">
      <c r="A12" s="70" t="s">
        <v>93</v>
      </c>
      <c r="B12" s="63">
        <f>SUM(C12:L12)</f>
        <v>5</v>
      </c>
      <c r="C12" s="62">
        <v>1</v>
      </c>
      <c r="D12" s="62" t="s">
        <v>5</v>
      </c>
      <c r="E12" s="62" t="s">
        <v>5</v>
      </c>
      <c r="F12" s="62" t="s">
        <v>5</v>
      </c>
      <c r="G12" s="62" t="s">
        <v>5</v>
      </c>
      <c r="H12" s="62" t="s">
        <v>5</v>
      </c>
      <c r="I12" s="62">
        <v>2</v>
      </c>
      <c r="J12" s="62">
        <v>1</v>
      </c>
      <c r="K12" s="137" t="s">
        <v>5</v>
      </c>
      <c r="L12" s="62">
        <v>1</v>
      </c>
    </row>
    <row r="13" spans="1:12" s="49" customFormat="1" ht="45" customHeight="1">
      <c r="A13" s="70" t="s">
        <v>94</v>
      </c>
      <c r="B13" s="63">
        <f>SUM(C13:L13)</f>
        <v>1</v>
      </c>
      <c r="C13" s="62" t="s">
        <v>5</v>
      </c>
      <c r="D13" s="62" t="s">
        <v>5</v>
      </c>
      <c r="E13" s="62" t="s">
        <v>5</v>
      </c>
      <c r="F13" s="62" t="s">
        <v>5</v>
      </c>
      <c r="G13" s="62" t="s">
        <v>5</v>
      </c>
      <c r="H13" s="62" t="s">
        <v>5</v>
      </c>
      <c r="I13" s="62" t="s">
        <v>5</v>
      </c>
      <c r="J13" s="62" t="s">
        <v>5</v>
      </c>
      <c r="K13" s="137" t="s">
        <v>5</v>
      </c>
      <c r="L13" s="62">
        <v>1</v>
      </c>
    </row>
    <row r="14" spans="1:12" s="49" customFormat="1" ht="45" customHeight="1">
      <c r="A14" s="70" t="s">
        <v>95</v>
      </c>
      <c r="B14" s="63">
        <f>SUM(C14:L14)</f>
        <v>25</v>
      </c>
      <c r="C14" s="62">
        <v>4</v>
      </c>
      <c r="D14" s="62" t="s">
        <v>5</v>
      </c>
      <c r="E14" s="62">
        <v>1</v>
      </c>
      <c r="F14" s="62">
        <v>2</v>
      </c>
      <c r="G14" s="62" t="s">
        <v>5</v>
      </c>
      <c r="H14" s="62" t="s">
        <v>5</v>
      </c>
      <c r="I14" s="62">
        <v>11</v>
      </c>
      <c r="J14" s="62">
        <v>4</v>
      </c>
      <c r="K14" s="137" t="s">
        <v>5</v>
      </c>
      <c r="L14" s="62">
        <v>3</v>
      </c>
    </row>
    <row r="15" spans="1:12" s="49" customFormat="1" ht="45" customHeight="1">
      <c r="A15" s="70" t="s">
        <v>96</v>
      </c>
      <c r="B15" s="139" t="s">
        <v>5</v>
      </c>
      <c r="C15" s="63" t="s">
        <v>5</v>
      </c>
      <c r="D15" s="63" t="s">
        <v>5</v>
      </c>
      <c r="E15" s="63" t="s">
        <v>5</v>
      </c>
      <c r="F15" s="63" t="s">
        <v>5</v>
      </c>
      <c r="G15" s="63" t="s">
        <v>5</v>
      </c>
      <c r="H15" s="63" t="s">
        <v>5</v>
      </c>
      <c r="I15" s="63" t="s">
        <v>5</v>
      </c>
      <c r="J15" s="63" t="s">
        <v>5</v>
      </c>
      <c r="K15" s="137" t="s">
        <v>5</v>
      </c>
      <c r="L15" s="62" t="s">
        <v>5</v>
      </c>
    </row>
    <row r="16" spans="1:12" s="49" customFormat="1" ht="45" customHeight="1">
      <c r="A16" s="70" t="s">
        <v>97</v>
      </c>
      <c r="B16" s="139" t="s">
        <v>5</v>
      </c>
      <c r="C16" s="63" t="s">
        <v>5</v>
      </c>
      <c r="D16" s="63" t="s">
        <v>5</v>
      </c>
      <c r="E16" s="63" t="s">
        <v>5</v>
      </c>
      <c r="F16" s="63" t="s">
        <v>5</v>
      </c>
      <c r="G16" s="63" t="s">
        <v>5</v>
      </c>
      <c r="H16" s="63" t="s">
        <v>5</v>
      </c>
      <c r="I16" s="63" t="s">
        <v>5</v>
      </c>
      <c r="J16" s="63" t="s">
        <v>5</v>
      </c>
      <c r="K16" s="137" t="s">
        <v>5</v>
      </c>
      <c r="L16" s="62" t="s">
        <v>5</v>
      </c>
    </row>
    <row r="17" spans="1:12" s="49" customFormat="1" ht="45" customHeight="1" thickBot="1">
      <c r="A17" s="71" t="s">
        <v>98</v>
      </c>
      <c r="B17" s="140" t="s">
        <v>5</v>
      </c>
      <c r="C17" s="72" t="s">
        <v>5</v>
      </c>
      <c r="D17" s="72" t="s">
        <v>5</v>
      </c>
      <c r="E17" s="72" t="s">
        <v>5</v>
      </c>
      <c r="F17" s="72" t="s">
        <v>5</v>
      </c>
      <c r="G17" s="72" t="s">
        <v>5</v>
      </c>
      <c r="H17" s="72" t="s">
        <v>5</v>
      </c>
      <c r="I17" s="72" t="s">
        <v>5</v>
      </c>
      <c r="J17" s="72" t="s">
        <v>5</v>
      </c>
      <c r="K17" s="138" t="s">
        <v>5</v>
      </c>
      <c r="L17" s="73" t="s">
        <v>5</v>
      </c>
    </row>
    <row r="18" spans="1:12" ht="19.5" customHeight="1">
      <c r="A18" s="1" t="s">
        <v>6</v>
      </c>
      <c r="H18" s="22"/>
      <c r="J18" s="152"/>
      <c r="K18" s="152"/>
      <c r="L18" s="152"/>
    </row>
  </sheetData>
  <sheetProtection selectLockedCells="1"/>
  <mergeCells count="14">
    <mergeCell ref="J18:L18"/>
    <mergeCell ref="L4:L5"/>
    <mergeCell ref="K3:L3"/>
    <mergeCell ref="B4:B5"/>
    <mergeCell ref="C4:D4"/>
    <mergeCell ref="E4:E5"/>
    <mergeCell ref="F4:F5"/>
    <mergeCell ref="G4:G5"/>
    <mergeCell ref="H4:H5"/>
    <mergeCell ref="A2:L2"/>
    <mergeCell ref="I4:I5"/>
    <mergeCell ref="J4:J5"/>
    <mergeCell ref="K4:K5"/>
    <mergeCell ref="A3:B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60" zoomScaleNormal="7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7" sqref="N17"/>
    </sheetView>
  </sheetViews>
  <sheetFormatPr defaultColWidth="8.88671875" defaultRowHeight="13.5"/>
  <cols>
    <col min="1" max="1" width="8.77734375" style="1" customWidth="1"/>
    <col min="2" max="2" width="4.77734375" style="1" customWidth="1"/>
    <col min="3" max="3" width="4.3359375" style="1" customWidth="1"/>
    <col min="4" max="4" width="11.5546875" style="1" customWidth="1"/>
    <col min="5" max="5" width="10.88671875" style="1" bestFit="1" customWidth="1"/>
    <col min="6" max="6" width="8.88671875" style="1" bestFit="1" customWidth="1"/>
    <col min="7" max="8" width="10.88671875" style="1" bestFit="1" customWidth="1"/>
    <col min="9" max="9" width="13.10546875" style="1" customWidth="1"/>
    <col min="10" max="10" width="11.21484375" style="1" customWidth="1"/>
    <col min="11" max="11" width="11.4453125" style="1" customWidth="1"/>
    <col min="12" max="12" width="11.6640625" style="1" customWidth="1"/>
    <col min="13" max="13" width="10.6640625" style="1" customWidth="1"/>
    <col min="14" max="14" width="10.77734375" style="1" customWidth="1"/>
    <col min="15" max="16384" width="8.88671875" style="1" customWidth="1"/>
  </cols>
  <sheetData>
    <row r="1" spans="1:8" ht="30" customHeight="1">
      <c r="A1" s="3"/>
      <c r="B1" s="3"/>
      <c r="C1" s="3"/>
      <c r="D1" s="3"/>
      <c r="E1" s="3"/>
      <c r="F1" s="3"/>
      <c r="G1" s="3"/>
      <c r="H1" s="3"/>
    </row>
    <row r="2" spans="1:14" ht="30" customHeight="1">
      <c r="A2" s="153" t="s">
        <v>241</v>
      </c>
      <c r="B2" s="153"/>
      <c r="C2" s="153"/>
      <c r="D2" s="153"/>
      <c r="E2" s="153"/>
      <c r="F2" s="153"/>
      <c r="G2" s="153"/>
      <c r="H2" s="153"/>
      <c r="I2" s="129" t="s">
        <v>242</v>
      </c>
      <c r="J2" s="129"/>
      <c r="K2" s="129"/>
      <c r="L2" s="129"/>
      <c r="M2" s="129"/>
      <c r="N2" s="129"/>
    </row>
    <row r="3" spans="1:14" ht="30" customHeight="1" thickBot="1">
      <c r="A3" s="4"/>
      <c r="B3" s="29"/>
      <c r="C3" s="29"/>
      <c r="D3" s="29"/>
      <c r="E3" s="29"/>
      <c r="F3" s="29"/>
      <c r="G3" s="29"/>
      <c r="H3" s="6" t="s">
        <v>109</v>
      </c>
      <c r="I3" s="98"/>
      <c r="J3" s="98"/>
      <c r="K3" s="98"/>
      <c r="L3" s="98"/>
      <c r="M3" s="98"/>
      <c r="N3" s="6" t="s">
        <v>109</v>
      </c>
    </row>
    <row r="4" spans="1:14" ht="30" customHeight="1">
      <c r="A4" s="123" t="s">
        <v>112</v>
      </c>
      <c r="B4" s="147" t="s">
        <v>110</v>
      </c>
      <c r="C4" s="147"/>
      <c r="D4" s="124" t="s">
        <v>234</v>
      </c>
      <c r="E4" s="125"/>
      <c r="F4" s="125"/>
      <c r="G4" s="125"/>
      <c r="H4" s="125"/>
      <c r="I4" s="125" t="s">
        <v>234</v>
      </c>
      <c r="J4" s="125"/>
      <c r="K4" s="125"/>
      <c r="L4" s="125"/>
      <c r="M4" s="125"/>
      <c r="N4" s="125"/>
    </row>
    <row r="5" spans="1:14" ht="30" customHeight="1">
      <c r="A5" s="149"/>
      <c r="B5" s="155"/>
      <c r="C5" s="155"/>
      <c r="D5" s="40" t="s">
        <v>240</v>
      </c>
      <c r="E5" s="40" t="s">
        <v>232</v>
      </c>
      <c r="F5" s="92" t="s">
        <v>233</v>
      </c>
      <c r="G5" s="93" t="s">
        <v>99</v>
      </c>
      <c r="H5" s="32" t="s">
        <v>53</v>
      </c>
      <c r="I5" s="103" t="s">
        <v>243</v>
      </c>
      <c r="J5" s="8" t="s">
        <v>244</v>
      </c>
      <c r="K5" s="8" t="s">
        <v>245</v>
      </c>
      <c r="L5" s="101" t="s">
        <v>246</v>
      </c>
      <c r="M5" s="101" t="s">
        <v>247</v>
      </c>
      <c r="N5" s="101" t="s">
        <v>248</v>
      </c>
    </row>
    <row r="6" spans="1:14" ht="45" customHeight="1">
      <c r="A6" s="7">
        <v>1999</v>
      </c>
      <c r="B6" s="120">
        <f>SUM(D6:H6,B14:H14)</f>
        <v>51</v>
      </c>
      <c r="C6" s="120"/>
      <c r="D6" s="88">
        <v>1</v>
      </c>
      <c r="E6" s="88">
        <v>21</v>
      </c>
      <c r="F6" s="88">
        <v>3</v>
      </c>
      <c r="G6" s="88">
        <v>3</v>
      </c>
      <c r="H6" s="88" t="s">
        <v>5</v>
      </c>
      <c r="I6" s="88">
        <v>1</v>
      </c>
      <c r="J6" s="18" t="s">
        <v>5</v>
      </c>
      <c r="K6" s="18">
        <v>2</v>
      </c>
      <c r="L6" s="18">
        <v>1</v>
      </c>
      <c r="M6" s="18" t="s">
        <v>111</v>
      </c>
      <c r="N6" s="18">
        <v>3</v>
      </c>
    </row>
    <row r="7" spans="1:14" s="26" customFormat="1" ht="45" customHeight="1">
      <c r="A7" s="7">
        <v>2000</v>
      </c>
      <c r="B7" s="163">
        <f>D7+J15</f>
        <v>54</v>
      </c>
      <c r="C7" s="120"/>
      <c r="D7" s="88">
        <f>SUM(E7:H7,B15:H15,I7:N7,I15)</f>
        <v>37</v>
      </c>
      <c r="E7" s="88">
        <v>8</v>
      </c>
      <c r="F7" s="88">
        <v>2</v>
      </c>
      <c r="G7" s="88">
        <v>2</v>
      </c>
      <c r="H7" s="88" t="s">
        <v>5</v>
      </c>
      <c r="I7" s="88" t="s">
        <v>5</v>
      </c>
      <c r="J7" s="88">
        <v>13</v>
      </c>
      <c r="K7" s="88">
        <v>1</v>
      </c>
      <c r="L7" s="88">
        <v>4</v>
      </c>
      <c r="M7" s="88" t="s">
        <v>111</v>
      </c>
      <c r="N7" s="88" t="s">
        <v>5</v>
      </c>
    </row>
    <row r="8" spans="1:14" s="26" customFormat="1" ht="45" customHeight="1">
      <c r="A8" s="7">
        <v>2001</v>
      </c>
      <c r="B8" s="163">
        <f>D8+J16</f>
        <v>61</v>
      </c>
      <c r="C8" s="120"/>
      <c r="D8" s="88">
        <f>SUM(E8:H8,B16:H16,I8:N8,I16)</f>
        <v>38</v>
      </c>
      <c r="E8" s="88">
        <v>7</v>
      </c>
      <c r="F8" s="88">
        <v>2</v>
      </c>
      <c r="G8" s="88">
        <v>2</v>
      </c>
      <c r="H8" s="88" t="s">
        <v>5</v>
      </c>
      <c r="I8" s="88" t="s">
        <v>5</v>
      </c>
      <c r="J8" s="88">
        <v>13</v>
      </c>
      <c r="K8" s="88">
        <v>2</v>
      </c>
      <c r="L8" s="88">
        <v>1</v>
      </c>
      <c r="M8" s="88" t="s">
        <v>111</v>
      </c>
      <c r="N8" s="88" t="s">
        <v>5</v>
      </c>
    </row>
    <row r="9" spans="1:14" ht="45" customHeight="1">
      <c r="A9" s="7">
        <v>2002</v>
      </c>
      <c r="B9" s="120">
        <v>64</v>
      </c>
      <c r="C9" s="120"/>
      <c r="D9" s="88">
        <v>44</v>
      </c>
      <c r="E9" s="88">
        <v>8</v>
      </c>
      <c r="F9" s="88">
        <v>2</v>
      </c>
      <c r="G9" s="88">
        <v>2</v>
      </c>
      <c r="H9" s="88" t="s">
        <v>5</v>
      </c>
      <c r="I9" s="88" t="s">
        <v>5</v>
      </c>
      <c r="J9" s="88">
        <v>11</v>
      </c>
      <c r="K9" s="88">
        <v>1</v>
      </c>
      <c r="L9" s="88">
        <v>1</v>
      </c>
      <c r="M9" s="88">
        <v>1</v>
      </c>
      <c r="N9" s="88" t="s">
        <v>5</v>
      </c>
    </row>
    <row r="10" spans="1:14" s="97" customFormat="1" ht="45" customHeight="1" thickBot="1">
      <c r="A10" s="74">
        <v>2003</v>
      </c>
      <c r="B10" s="128">
        <f>D10+J18</f>
        <v>62</v>
      </c>
      <c r="C10" s="128"/>
      <c r="D10" s="91">
        <f>SUM(E10:H10,B18:H18,I10:N10)</f>
        <v>45</v>
      </c>
      <c r="E10" s="96">
        <v>8</v>
      </c>
      <c r="F10" s="96">
        <v>3</v>
      </c>
      <c r="G10" s="91">
        <v>2</v>
      </c>
      <c r="H10" s="91">
        <v>3</v>
      </c>
      <c r="I10" s="91">
        <v>3</v>
      </c>
      <c r="J10" s="91">
        <v>9</v>
      </c>
      <c r="K10" s="91">
        <v>1</v>
      </c>
      <c r="L10" s="107">
        <v>1</v>
      </c>
      <c r="M10" s="95">
        <v>1</v>
      </c>
      <c r="N10" s="95" t="s">
        <v>256</v>
      </c>
    </row>
    <row r="11" spans="1:14" ht="30" customHeight="1" thickBot="1">
      <c r="A11" s="27"/>
      <c r="B11" s="27"/>
      <c r="C11" s="27"/>
      <c r="D11" s="27"/>
      <c r="E11" s="27"/>
      <c r="F11" s="27"/>
      <c r="G11" s="27"/>
      <c r="H11" s="27"/>
      <c r="I11" s="99"/>
      <c r="J11" s="99"/>
      <c r="K11" s="99"/>
      <c r="L11" s="99"/>
      <c r="M11" s="99"/>
      <c r="N11" s="99"/>
    </row>
    <row r="12" spans="1:14" ht="30" customHeight="1">
      <c r="A12" s="123" t="s">
        <v>113</v>
      </c>
      <c r="B12" s="124" t="s">
        <v>234</v>
      </c>
      <c r="C12" s="125"/>
      <c r="D12" s="125"/>
      <c r="E12" s="125"/>
      <c r="F12" s="125"/>
      <c r="G12" s="125"/>
      <c r="H12" s="125"/>
      <c r="I12" s="104" t="s">
        <v>254</v>
      </c>
      <c r="J12" s="158" t="s">
        <v>255</v>
      </c>
      <c r="K12" s="158"/>
      <c r="L12" s="158"/>
      <c r="M12" s="158"/>
      <c r="N12" s="158"/>
    </row>
    <row r="13" spans="1:14" ht="30" customHeight="1">
      <c r="A13" s="149"/>
      <c r="B13" s="126" t="s">
        <v>100</v>
      </c>
      <c r="C13" s="127"/>
      <c r="D13" s="13" t="s">
        <v>235</v>
      </c>
      <c r="E13" s="13" t="s">
        <v>236</v>
      </c>
      <c r="F13" s="94" t="s">
        <v>237</v>
      </c>
      <c r="G13" s="94" t="s">
        <v>238</v>
      </c>
      <c r="H13" s="102" t="s">
        <v>239</v>
      </c>
      <c r="I13" s="108" t="s">
        <v>249</v>
      </c>
      <c r="J13" s="159" t="s">
        <v>250</v>
      </c>
      <c r="K13" s="160"/>
      <c r="L13" s="100" t="s">
        <v>251</v>
      </c>
      <c r="M13" s="100" t="s">
        <v>252</v>
      </c>
      <c r="N13" s="102" t="s">
        <v>253</v>
      </c>
    </row>
    <row r="14" spans="1:14" ht="45" customHeight="1">
      <c r="A14" s="7">
        <v>1999</v>
      </c>
      <c r="B14" s="163">
        <v>13</v>
      </c>
      <c r="C14" s="120"/>
      <c r="D14" s="18" t="s">
        <v>5</v>
      </c>
      <c r="E14" s="18">
        <v>2</v>
      </c>
      <c r="F14" s="18">
        <v>1</v>
      </c>
      <c r="G14" s="18">
        <v>1</v>
      </c>
      <c r="H14" s="18">
        <v>6</v>
      </c>
      <c r="I14" s="105" t="s">
        <v>5</v>
      </c>
      <c r="J14" s="161">
        <f>SUM(L14:N14)</f>
        <v>11</v>
      </c>
      <c r="K14" s="161"/>
      <c r="L14" s="105">
        <v>4</v>
      </c>
      <c r="M14" s="105">
        <v>3</v>
      </c>
      <c r="N14" s="105">
        <v>4</v>
      </c>
    </row>
    <row r="15" spans="1:14" ht="45" customHeight="1">
      <c r="A15" s="7">
        <v>2000</v>
      </c>
      <c r="B15" s="163">
        <v>1</v>
      </c>
      <c r="C15" s="120"/>
      <c r="D15" s="88" t="s">
        <v>5</v>
      </c>
      <c r="E15" s="88">
        <v>2</v>
      </c>
      <c r="F15" s="88">
        <v>1</v>
      </c>
      <c r="G15" s="88" t="s">
        <v>111</v>
      </c>
      <c r="H15" s="88">
        <v>3</v>
      </c>
      <c r="I15" s="105" t="s">
        <v>5</v>
      </c>
      <c r="J15" s="161">
        <f>SUM(L15:N15)</f>
        <v>17</v>
      </c>
      <c r="K15" s="161"/>
      <c r="L15" s="105">
        <v>14</v>
      </c>
      <c r="M15" s="105">
        <v>3</v>
      </c>
      <c r="N15" s="105" t="s">
        <v>5</v>
      </c>
    </row>
    <row r="16" spans="1:14" ht="45" customHeight="1">
      <c r="A16" s="7">
        <v>2001</v>
      </c>
      <c r="B16" s="163">
        <v>6</v>
      </c>
      <c r="C16" s="120"/>
      <c r="D16" s="88" t="s">
        <v>5</v>
      </c>
      <c r="E16" s="88">
        <v>2</v>
      </c>
      <c r="F16" s="88">
        <v>1</v>
      </c>
      <c r="G16" s="88" t="s">
        <v>111</v>
      </c>
      <c r="H16" s="88">
        <v>2</v>
      </c>
      <c r="I16" s="105" t="s">
        <v>5</v>
      </c>
      <c r="J16" s="161">
        <f>SUM(L16:N16)</f>
        <v>23</v>
      </c>
      <c r="K16" s="161"/>
      <c r="L16" s="105">
        <v>20</v>
      </c>
      <c r="M16" s="105">
        <v>3</v>
      </c>
      <c r="N16" s="105" t="s">
        <v>5</v>
      </c>
    </row>
    <row r="17" spans="1:14" ht="45" customHeight="1">
      <c r="A17" s="7">
        <v>2002</v>
      </c>
      <c r="B17" s="163">
        <v>9</v>
      </c>
      <c r="C17" s="120"/>
      <c r="D17" s="88" t="s">
        <v>5</v>
      </c>
      <c r="E17" s="88">
        <v>2</v>
      </c>
      <c r="F17" s="88">
        <v>3</v>
      </c>
      <c r="G17" s="88">
        <v>1</v>
      </c>
      <c r="H17" s="88">
        <v>3</v>
      </c>
      <c r="I17" s="105" t="s">
        <v>5</v>
      </c>
      <c r="J17" s="161">
        <f>SUM(L17:N17)</f>
        <v>10</v>
      </c>
      <c r="K17" s="161"/>
      <c r="L17" s="105">
        <v>5</v>
      </c>
      <c r="M17" s="105">
        <v>1</v>
      </c>
      <c r="N17" s="105">
        <v>4</v>
      </c>
    </row>
    <row r="18" spans="1:15" ht="45" customHeight="1" thickBot="1">
      <c r="A18" s="74">
        <v>2003</v>
      </c>
      <c r="B18" s="121">
        <v>6</v>
      </c>
      <c r="C18" s="122"/>
      <c r="D18" s="91" t="s">
        <v>5</v>
      </c>
      <c r="E18" s="91">
        <v>2</v>
      </c>
      <c r="F18" s="95">
        <v>2</v>
      </c>
      <c r="G18" s="95">
        <v>1</v>
      </c>
      <c r="H18" s="95">
        <v>3</v>
      </c>
      <c r="I18" s="106" t="s">
        <v>256</v>
      </c>
      <c r="J18" s="162">
        <f>SUM(L18:N18)</f>
        <v>17</v>
      </c>
      <c r="K18" s="162"/>
      <c r="L18" s="106">
        <v>2</v>
      </c>
      <c r="M18" s="106">
        <v>2</v>
      </c>
      <c r="N18" s="106">
        <v>13</v>
      </c>
      <c r="O18" s="98"/>
    </row>
    <row r="19" spans="1:13" ht="30" customHeight="1">
      <c r="A19" s="145" t="s">
        <v>257</v>
      </c>
      <c r="B19" s="145"/>
      <c r="C19" s="145"/>
      <c r="M19" s="1" t="s">
        <v>6</v>
      </c>
    </row>
    <row r="20" ht="30" customHeight="1"/>
    <row r="21" ht="30" customHeight="1"/>
    <row r="22" ht="30" customHeight="1"/>
    <row r="23" ht="30" customHeight="1"/>
  </sheetData>
  <sheetProtection selectLockedCells="1"/>
  <mergeCells count="27">
    <mergeCell ref="I2:N2"/>
    <mergeCell ref="B8:C8"/>
    <mergeCell ref="B7:C7"/>
    <mergeCell ref="B9:C9"/>
    <mergeCell ref="I4:N4"/>
    <mergeCell ref="B10:C10"/>
    <mergeCell ref="A2:H2"/>
    <mergeCell ref="B4:C5"/>
    <mergeCell ref="A4:A5"/>
    <mergeCell ref="B6:C6"/>
    <mergeCell ref="D4:H4"/>
    <mergeCell ref="A12:A13"/>
    <mergeCell ref="B14:C14"/>
    <mergeCell ref="B15:C15"/>
    <mergeCell ref="B16:C16"/>
    <mergeCell ref="B12:H12"/>
    <mergeCell ref="B13:C13"/>
    <mergeCell ref="J16:K16"/>
    <mergeCell ref="J17:K17"/>
    <mergeCell ref="J18:K18"/>
    <mergeCell ref="A19:C19"/>
    <mergeCell ref="B17:C17"/>
    <mergeCell ref="B18:C18"/>
    <mergeCell ref="J12:N12"/>
    <mergeCell ref="J13:K13"/>
    <mergeCell ref="J14:K14"/>
    <mergeCell ref="J15:K1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="70" zoomScaleNormal="70" workbookViewId="0" topLeftCell="A13">
      <selection activeCell="O14" sqref="O14"/>
    </sheetView>
  </sheetViews>
  <sheetFormatPr defaultColWidth="8.88671875" defaultRowHeight="13.5"/>
  <cols>
    <col min="1" max="11" width="6.77734375" style="1" customWidth="1"/>
    <col min="12" max="16384" width="8.88671875" style="1" customWidth="1"/>
  </cols>
  <sheetData>
    <row r="1" spans="1:11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153" t="s">
        <v>11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30" customHeight="1" thickBot="1">
      <c r="A3" s="4" t="s">
        <v>8</v>
      </c>
      <c r="B3" s="4"/>
      <c r="C3" s="4"/>
      <c r="D3" s="4"/>
      <c r="E3" s="4"/>
      <c r="F3" s="5"/>
      <c r="G3" s="5"/>
      <c r="H3" s="5"/>
      <c r="I3" s="5"/>
      <c r="J3" s="5"/>
      <c r="K3" s="5"/>
    </row>
    <row r="4" spans="1:11" ht="30" customHeight="1">
      <c r="A4" s="31" t="s">
        <v>104</v>
      </c>
      <c r="B4" s="130" t="s">
        <v>108</v>
      </c>
      <c r="C4" s="124" t="s">
        <v>12</v>
      </c>
      <c r="D4" s="125"/>
      <c r="E4" s="125"/>
      <c r="F4" s="125"/>
      <c r="G4" s="125"/>
      <c r="H4" s="131"/>
      <c r="I4" s="147" t="s">
        <v>15</v>
      </c>
      <c r="J4" s="147"/>
      <c r="K4" s="148"/>
    </row>
    <row r="5" spans="1:11" ht="30" customHeight="1">
      <c r="A5" s="33" t="s">
        <v>4</v>
      </c>
      <c r="B5" s="147"/>
      <c r="C5" s="13" t="s">
        <v>13</v>
      </c>
      <c r="D5" s="13" t="s">
        <v>14</v>
      </c>
      <c r="E5" s="36" t="s">
        <v>52</v>
      </c>
      <c r="F5" s="89" t="s">
        <v>99</v>
      </c>
      <c r="G5" s="37" t="s">
        <v>54</v>
      </c>
      <c r="H5" s="37" t="s">
        <v>225</v>
      </c>
      <c r="I5" s="13" t="s">
        <v>13</v>
      </c>
      <c r="J5" s="37" t="s">
        <v>56</v>
      </c>
      <c r="K5" s="36" t="s">
        <v>55</v>
      </c>
    </row>
    <row r="6" spans="1:11" ht="45" customHeight="1">
      <c r="A6" s="7">
        <v>1999</v>
      </c>
      <c r="B6" s="12">
        <v>29</v>
      </c>
      <c r="C6" s="12">
        <v>18</v>
      </c>
      <c r="D6" s="12">
        <v>5</v>
      </c>
      <c r="E6" s="12" t="s">
        <v>5</v>
      </c>
      <c r="F6" s="2" t="s">
        <v>5</v>
      </c>
      <c r="G6" s="12">
        <v>1</v>
      </c>
      <c r="H6" s="12">
        <v>12</v>
      </c>
      <c r="I6" s="12">
        <f>SUM(J6:K6)</f>
        <v>11</v>
      </c>
      <c r="J6" s="12">
        <v>11</v>
      </c>
      <c r="K6" s="12" t="s">
        <v>5</v>
      </c>
    </row>
    <row r="7" spans="1:11" ht="45" customHeight="1">
      <c r="A7" s="7">
        <v>2000</v>
      </c>
      <c r="B7" s="12">
        <v>28</v>
      </c>
      <c r="C7" s="12">
        <v>17</v>
      </c>
      <c r="D7" s="12">
        <v>5</v>
      </c>
      <c r="E7" s="12" t="s">
        <v>5</v>
      </c>
      <c r="F7" s="2" t="s">
        <v>259</v>
      </c>
      <c r="G7" s="12" t="s">
        <v>5</v>
      </c>
      <c r="H7" s="12">
        <v>12</v>
      </c>
      <c r="I7" s="12">
        <f>SUM(J7:K7)</f>
        <v>11</v>
      </c>
      <c r="J7" s="12">
        <v>11</v>
      </c>
      <c r="K7" s="12" t="s">
        <v>5</v>
      </c>
    </row>
    <row r="8" spans="1:11" ht="45" customHeight="1">
      <c r="A8" s="7">
        <v>2001</v>
      </c>
      <c r="B8" s="12">
        <v>28</v>
      </c>
      <c r="C8" s="12">
        <v>19</v>
      </c>
      <c r="D8" s="12">
        <v>5</v>
      </c>
      <c r="E8" s="12">
        <v>2</v>
      </c>
      <c r="F8" s="2" t="s">
        <v>259</v>
      </c>
      <c r="G8" s="12">
        <v>2</v>
      </c>
      <c r="H8" s="12">
        <v>10</v>
      </c>
      <c r="I8" s="12">
        <v>9</v>
      </c>
      <c r="J8" s="12">
        <v>9</v>
      </c>
      <c r="K8" s="12" t="s">
        <v>5</v>
      </c>
    </row>
    <row r="9" spans="1:11" ht="45" customHeight="1">
      <c r="A9" s="7">
        <v>2002</v>
      </c>
      <c r="B9" s="18">
        <f>SUM(I9,C9)</f>
        <v>31</v>
      </c>
      <c r="C9" s="18">
        <v>22</v>
      </c>
      <c r="D9" s="18">
        <v>5</v>
      </c>
      <c r="E9" s="18">
        <v>3</v>
      </c>
      <c r="F9" s="2" t="s">
        <v>258</v>
      </c>
      <c r="G9" s="18">
        <v>3</v>
      </c>
      <c r="H9" s="18">
        <v>11</v>
      </c>
      <c r="I9" s="18">
        <v>9</v>
      </c>
      <c r="J9" s="18">
        <v>9</v>
      </c>
      <c r="K9" s="17">
        <v>0</v>
      </c>
    </row>
    <row r="10" spans="1:11" ht="45" customHeight="1">
      <c r="A10" s="19">
        <v>2003</v>
      </c>
      <c r="B10" s="18">
        <f>SUM(I10,C10)</f>
        <v>33</v>
      </c>
      <c r="C10" s="18">
        <f>SUM(D10:H10)</f>
        <v>23</v>
      </c>
      <c r="D10" s="18">
        <f aca="true" t="shared" si="0" ref="D10:J10">SUM(D11:D17)</f>
        <v>5</v>
      </c>
      <c r="E10" s="18">
        <f t="shared" si="0"/>
        <v>3</v>
      </c>
      <c r="F10" s="2">
        <v>2</v>
      </c>
      <c r="G10" s="18">
        <f>SUM(G11:G17)</f>
        <v>3</v>
      </c>
      <c r="H10" s="18">
        <v>10</v>
      </c>
      <c r="I10" s="18">
        <f t="shared" si="0"/>
        <v>10</v>
      </c>
      <c r="J10" s="18">
        <f t="shared" si="0"/>
        <v>10</v>
      </c>
      <c r="K10" s="88" t="s">
        <v>226</v>
      </c>
    </row>
    <row r="11" spans="1:11" s="76" customFormat="1" ht="45" customHeight="1">
      <c r="A11" s="70" t="s">
        <v>92</v>
      </c>
      <c r="B11" s="63">
        <f>SUM(I11,C11)</f>
        <v>5</v>
      </c>
      <c r="C11" s="63">
        <f>SUM(D11:H11)</f>
        <v>4</v>
      </c>
      <c r="D11" s="62" t="s">
        <v>5</v>
      </c>
      <c r="E11" s="62" t="s">
        <v>5</v>
      </c>
      <c r="F11" s="49">
        <v>2</v>
      </c>
      <c r="G11" s="62" t="s">
        <v>258</v>
      </c>
      <c r="H11" s="62">
        <v>2</v>
      </c>
      <c r="I11" s="63">
        <f>SUM(J11:K11)</f>
        <v>1</v>
      </c>
      <c r="J11" s="62">
        <v>1</v>
      </c>
      <c r="K11" s="88" t="s">
        <v>226</v>
      </c>
    </row>
    <row r="12" spans="1:11" s="76" customFormat="1" ht="45" customHeight="1">
      <c r="A12" s="70" t="s">
        <v>93</v>
      </c>
      <c r="B12" s="63">
        <f aca="true" t="shared" si="1" ref="B12:B17">SUM(I12,C12)</f>
        <v>6</v>
      </c>
      <c r="C12" s="63">
        <f aca="true" t="shared" si="2" ref="C12:C17">SUM(D12:H12)</f>
        <v>5</v>
      </c>
      <c r="D12" s="62">
        <v>1</v>
      </c>
      <c r="E12" s="62">
        <v>1</v>
      </c>
      <c r="F12" s="49" t="s">
        <v>258</v>
      </c>
      <c r="G12" s="62">
        <v>1</v>
      </c>
      <c r="H12" s="62">
        <v>2</v>
      </c>
      <c r="I12" s="63">
        <f aca="true" t="shared" si="3" ref="I12:I17">SUM(J12:K12)</f>
        <v>1</v>
      </c>
      <c r="J12" s="62">
        <v>1</v>
      </c>
      <c r="K12" s="88" t="s">
        <v>226</v>
      </c>
    </row>
    <row r="13" spans="1:11" s="76" customFormat="1" ht="45" customHeight="1">
      <c r="A13" s="70" t="s">
        <v>114</v>
      </c>
      <c r="B13" s="63">
        <f t="shared" si="1"/>
        <v>5</v>
      </c>
      <c r="C13" s="63">
        <f t="shared" si="2"/>
        <v>3</v>
      </c>
      <c r="D13" s="62">
        <v>1</v>
      </c>
      <c r="E13" s="62">
        <v>1</v>
      </c>
      <c r="F13" s="49" t="s">
        <v>258</v>
      </c>
      <c r="G13" s="62">
        <v>1</v>
      </c>
      <c r="H13" s="62" t="s">
        <v>258</v>
      </c>
      <c r="I13" s="63">
        <f t="shared" si="3"/>
        <v>2</v>
      </c>
      <c r="J13" s="62">
        <v>2</v>
      </c>
      <c r="K13" s="88" t="s">
        <v>226</v>
      </c>
    </row>
    <row r="14" spans="1:11" s="76" customFormat="1" ht="45" customHeight="1">
      <c r="A14" s="70" t="s">
        <v>95</v>
      </c>
      <c r="B14" s="63">
        <f t="shared" si="1"/>
        <v>2</v>
      </c>
      <c r="C14" s="63" t="s">
        <v>260</v>
      </c>
      <c r="D14" s="63" t="s">
        <v>260</v>
      </c>
      <c r="E14" s="63" t="s">
        <v>260</v>
      </c>
      <c r="F14" s="63" t="s">
        <v>260</v>
      </c>
      <c r="G14" s="63" t="s">
        <v>260</v>
      </c>
      <c r="H14" s="63" t="s">
        <v>260</v>
      </c>
      <c r="I14" s="63">
        <f t="shared" si="3"/>
        <v>2</v>
      </c>
      <c r="J14" s="62">
        <v>2</v>
      </c>
      <c r="K14" s="88" t="s">
        <v>226</v>
      </c>
    </row>
    <row r="15" spans="1:11" s="76" customFormat="1" ht="45" customHeight="1">
      <c r="A15" s="70" t="s">
        <v>96</v>
      </c>
      <c r="B15" s="63">
        <f t="shared" si="1"/>
        <v>7</v>
      </c>
      <c r="C15" s="63">
        <f t="shared" si="2"/>
        <v>5</v>
      </c>
      <c r="D15" s="62">
        <v>1</v>
      </c>
      <c r="E15" s="62">
        <v>1</v>
      </c>
      <c r="F15" s="49" t="s">
        <v>258</v>
      </c>
      <c r="G15" s="62">
        <v>1</v>
      </c>
      <c r="H15" s="62">
        <v>2</v>
      </c>
      <c r="I15" s="63">
        <f t="shared" si="3"/>
        <v>2</v>
      </c>
      <c r="J15" s="62">
        <v>2</v>
      </c>
      <c r="K15" s="88" t="s">
        <v>226</v>
      </c>
    </row>
    <row r="16" spans="1:11" s="76" customFormat="1" ht="45" customHeight="1">
      <c r="A16" s="70" t="s">
        <v>97</v>
      </c>
      <c r="B16" s="63">
        <f t="shared" si="1"/>
        <v>4</v>
      </c>
      <c r="C16" s="63">
        <f t="shared" si="2"/>
        <v>3</v>
      </c>
      <c r="D16" s="62">
        <v>1</v>
      </c>
      <c r="E16" s="62" t="s">
        <v>258</v>
      </c>
      <c r="F16" s="62" t="s">
        <v>258</v>
      </c>
      <c r="G16" s="62" t="s">
        <v>258</v>
      </c>
      <c r="H16" s="62">
        <v>2</v>
      </c>
      <c r="I16" s="63">
        <f t="shared" si="3"/>
        <v>1</v>
      </c>
      <c r="J16" s="62">
        <v>1</v>
      </c>
      <c r="K16" s="88" t="s">
        <v>226</v>
      </c>
    </row>
    <row r="17" spans="1:11" s="76" customFormat="1" ht="45" customHeight="1" thickBot="1">
      <c r="A17" s="71" t="s">
        <v>98</v>
      </c>
      <c r="B17" s="72">
        <f t="shared" si="1"/>
        <v>4</v>
      </c>
      <c r="C17" s="72">
        <f t="shared" si="2"/>
        <v>3</v>
      </c>
      <c r="D17" s="73">
        <v>1</v>
      </c>
      <c r="E17" s="73" t="s">
        <v>258</v>
      </c>
      <c r="F17" s="73" t="s">
        <v>258</v>
      </c>
      <c r="G17" s="73" t="s">
        <v>258</v>
      </c>
      <c r="H17" s="73">
        <v>2</v>
      </c>
      <c r="I17" s="72">
        <f t="shared" si="3"/>
        <v>1</v>
      </c>
      <c r="J17" s="73">
        <v>1</v>
      </c>
      <c r="K17" s="95" t="s">
        <v>226</v>
      </c>
    </row>
    <row r="18" spans="1:6" ht="14.25">
      <c r="A18" s="145" t="s">
        <v>6</v>
      </c>
      <c r="B18" s="145"/>
      <c r="C18" s="145"/>
      <c r="D18" s="145"/>
      <c r="E18" s="145"/>
      <c r="F18" s="57"/>
    </row>
  </sheetData>
  <sheetProtection selectLockedCells="1"/>
  <mergeCells count="5">
    <mergeCell ref="A18:E18"/>
    <mergeCell ref="A2:K2"/>
    <mergeCell ref="I4:K4"/>
    <mergeCell ref="B4:B5"/>
    <mergeCell ref="C4:H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="70" zoomScaleNormal="7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7" sqref="J17"/>
    </sheetView>
  </sheetViews>
  <sheetFormatPr defaultColWidth="8.88671875" defaultRowHeight="13.5"/>
  <cols>
    <col min="1" max="9" width="8.3359375" style="1" customWidth="1"/>
    <col min="10" max="16384" width="8.88671875" style="1" customWidth="1"/>
  </cols>
  <sheetData>
    <row r="1" spans="1:9" ht="30" customHeight="1">
      <c r="A1" s="3"/>
      <c r="B1" s="3"/>
      <c r="C1" s="3"/>
      <c r="D1" s="3"/>
      <c r="E1" s="3"/>
      <c r="F1" s="3"/>
      <c r="G1" s="3"/>
      <c r="H1" s="3"/>
      <c r="I1" s="3"/>
    </row>
    <row r="2" spans="1:9" ht="30" customHeight="1">
      <c r="A2" s="153" t="s">
        <v>16</v>
      </c>
      <c r="B2" s="153"/>
      <c r="C2" s="153"/>
      <c r="D2" s="153"/>
      <c r="E2" s="153"/>
      <c r="F2" s="153"/>
      <c r="G2" s="153"/>
      <c r="H2" s="153"/>
      <c r="I2" s="153"/>
    </row>
    <row r="3" spans="1:9" ht="30" customHeight="1" thickBot="1">
      <c r="A3" s="5"/>
      <c r="B3" s="5"/>
      <c r="C3" s="5"/>
      <c r="D3" s="5"/>
      <c r="E3" s="5"/>
      <c r="F3" s="5"/>
      <c r="G3" s="5"/>
      <c r="H3" s="151" t="s">
        <v>0</v>
      </c>
      <c r="I3" s="151"/>
    </row>
    <row r="4" spans="1:9" ht="30" customHeight="1">
      <c r="A4" s="7" t="s">
        <v>1</v>
      </c>
      <c r="B4" s="147" t="s">
        <v>17</v>
      </c>
      <c r="C4" s="147" t="s">
        <v>18</v>
      </c>
      <c r="D4" s="35" t="s">
        <v>19</v>
      </c>
      <c r="E4" s="147" t="s">
        <v>20</v>
      </c>
      <c r="F4" s="147" t="s">
        <v>21</v>
      </c>
      <c r="G4" s="147" t="s">
        <v>22</v>
      </c>
      <c r="H4" s="38" t="s">
        <v>23</v>
      </c>
      <c r="I4" s="39" t="s">
        <v>19</v>
      </c>
    </row>
    <row r="5" spans="1:9" ht="30" customHeight="1">
      <c r="A5" s="10" t="s">
        <v>4</v>
      </c>
      <c r="B5" s="155"/>
      <c r="C5" s="155"/>
      <c r="D5" s="8" t="s">
        <v>24</v>
      </c>
      <c r="E5" s="155"/>
      <c r="F5" s="155"/>
      <c r="G5" s="155"/>
      <c r="H5" s="40" t="s">
        <v>25</v>
      </c>
      <c r="I5" s="41" t="s">
        <v>26</v>
      </c>
    </row>
    <row r="6" spans="1:9" ht="45" customHeight="1">
      <c r="A6" s="7">
        <v>1998</v>
      </c>
      <c r="B6" s="12">
        <f>SUM(C6:I6)</f>
        <v>15</v>
      </c>
      <c r="C6" s="12">
        <v>7</v>
      </c>
      <c r="D6" s="12" t="s">
        <v>5</v>
      </c>
      <c r="E6" s="12">
        <v>2</v>
      </c>
      <c r="F6" s="12">
        <v>4</v>
      </c>
      <c r="G6" s="12">
        <v>1</v>
      </c>
      <c r="H6" s="12">
        <v>1</v>
      </c>
      <c r="I6" s="12" t="s">
        <v>5</v>
      </c>
    </row>
    <row r="7" spans="1:9" ht="45" customHeight="1">
      <c r="A7" s="7">
        <v>1999</v>
      </c>
      <c r="B7" s="12">
        <v>11</v>
      </c>
      <c r="C7" s="12">
        <v>7</v>
      </c>
      <c r="D7" s="12" t="s">
        <v>5</v>
      </c>
      <c r="E7" s="12">
        <v>3</v>
      </c>
      <c r="F7" s="12" t="s">
        <v>5</v>
      </c>
      <c r="G7" s="12">
        <v>1</v>
      </c>
      <c r="H7" s="12" t="s">
        <v>5</v>
      </c>
      <c r="I7" s="12" t="s">
        <v>5</v>
      </c>
    </row>
    <row r="8" spans="1:9" ht="45" customHeight="1">
      <c r="A8" s="7">
        <v>2000</v>
      </c>
      <c r="B8" s="12">
        <f>SUM(C8:I8)</f>
        <v>16</v>
      </c>
      <c r="C8" s="12">
        <v>8</v>
      </c>
      <c r="D8" s="12" t="s">
        <v>5</v>
      </c>
      <c r="E8" s="12">
        <v>2</v>
      </c>
      <c r="F8" s="12">
        <v>4</v>
      </c>
      <c r="G8" s="12">
        <v>1</v>
      </c>
      <c r="H8" s="12">
        <v>1</v>
      </c>
      <c r="I8" s="12" t="s">
        <v>5</v>
      </c>
    </row>
    <row r="9" spans="1:9" ht="45" customHeight="1">
      <c r="A9" s="7">
        <v>2001</v>
      </c>
      <c r="B9" s="12">
        <v>17</v>
      </c>
      <c r="C9" s="12">
        <v>9</v>
      </c>
      <c r="D9" s="12" t="s">
        <v>5</v>
      </c>
      <c r="E9" s="12">
        <v>2</v>
      </c>
      <c r="F9" s="12">
        <v>4</v>
      </c>
      <c r="G9" s="12">
        <v>1</v>
      </c>
      <c r="H9" s="12">
        <v>1</v>
      </c>
      <c r="I9" s="12" t="s">
        <v>5</v>
      </c>
    </row>
    <row r="10" spans="1:9" ht="45" customHeight="1">
      <c r="A10" s="7">
        <v>2002</v>
      </c>
      <c r="B10" s="12">
        <f>SUM(C10:I10)</f>
        <v>17</v>
      </c>
      <c r="C10" s="12">
        <v>9</v>
      </c>
      <c r="D10" s="17">
        <v>0</v>
      </c>
      <c r="E10" s="12">
        <v>2</v>
      </c>
      <c r="F10" s="12">
        <v>4</v>
      </c>
      <c r="G10" s="12">
        <v>1</v>
      </c>
      <c r="H10" s="12">
        <v>1</v>
      </c>
      <c r="I10" s="17">
        <v>0</v>
      </c>
    </row>
    <row r="11" spans="1:9" ht="45" customHeight="1">
      <c r="A11" s="19">
        <v>2003</v>
      </c>
      <c r="B11" s="16">
        <f>SUM(C11:I11)</f>
        <v>17</v>
      </c>
      <c r="C11" s="20">
        <f>SUM(C12:C18)</f>
        <v>9</v>
      </c>
      <c r="D11" s="20" t="s">
        <v>5</v>
      </c>
      <c r="E11" s="20">
        <f>SUM(E12:E18)</f>
        <v>2</v>
      </c>
      <c r="F11" s="20">
        <f>SUM(F12:F18)</f>
        <v>4</v>
      </c>
      <c r="G11" s="20">
        <f>SUM(G12:G18)</f>
        <v>1</v>
      </c>
      <c r="H11" s="20">
        <f>SUM(H12:H18)</f>
        <v>1</v>
      </c>
      <c r="I11" s="20" t="s">
        <v>5</v>
      </c>
    </row>
    <row r="12" spans="1:9" s="76" customFormat="1" ht="45" customHeight="1">
      <c r="A12" s="70" t="s">
        <v>92</v>
      </c>
      <c r="B12" s="63">
        <f>SUM(C12:I12)</f>
        <v>6</v>
      </c>
      <c r="C12" s="62">
        <v>4</v>
      </c>
      <c r="D12" s="62" t="s">
        <v>5</v>
      </c>
      <c r="E12" s="62" t="s">
        <v>5</v>
      </c>
      <c r="F12" s="62">
        <v>2</v>
      </c>
      <c r="G12" s="62" t="s">
        <v>5</v>
      </c>
      <c r="H12" s="62" t="s">
        <v>5</v>
      </c>
      <c r="I12" s="62" t="s">
        <v>5</v>
      </c>
    </row>
    <row r="13" spans="1:9" s="76" customFormat="1" ht="45" customHeight="1">
      <c r="A13" s="70" t="s">
        <v>93</v>
      </c>
      <c r="B13" s="63">
        <f aca="true" t="shared" si="0" ref="B13:B18">SUM(C13:I13)</f>
        <v>2</v>
      </c>
      <c r="C13" s="62">
        <v>1</v>
      </c>
      <c r="D13" s="62" t="s">
        <v>5</v>
      </c>
      <c r="E13" s="62" t="s">
        <v>5</v>
      </c>
      <c r="F13" s="62">
        <v>1</v>
      </c>
      <c r="G13" s="62" t="s">
        <v>5</v>
      </c>
      <c r="H13" s="62" t="s">
        <v>5</v>
      </c>
      <c r="I13" s="62" t="s">
        <v>5</v>
      </c>
    </row>
    <row r="14" spans="1:9" s="76" customFormat="1" ht="45" customHeight="1">
      <c r="A14" s="70" t="s">
        <v>114</v>
      </c>
      <c r="B14" s="63">
        <f t="shared" si="0"/>
        <v>2</v>
      </c>
      <c r="C14" s="62">
        <v>1</v>
      </c>
      <c r="D14" s="62" t="s">
        <v>5</v>
      </c>
      <c r="E14" s="62" t="s">
        <v>5</v>
      </c>
      <c r="F14" s="62">
        <v>1</v>
      </c>
      <c r="G14" s="62" t="s">
        <v>5</v>
      </c>
      <c r="H14" s="62" t="s">
        <v>5</v>
      </c>
      <c r="I14" s="62" t="s">
        <v>5</v>
      </c>
    </row>
    <row r="15" spans="1:9" s="76" customFormat="1" ht="45" customHeight="1">
      <c r="A15" s="70" t="s">
        <v>95</v>
      </c>
      <c r="B15" s="63">
        <f t="shared" si="0"/>
        <v>4</v>
      </c>
      <c r="C15" s="62">
        <v>3</v>
      </c>
      <c r="D15" s="62" t="s">
        <v>5</v>
      </c>
      <c r="E15" s="62" t="s">
        <v>5</v>
      </c>
      <c r="F15" s="62" t="s">
        <v>5</v>
      </c>
      <c r="G15" s="62" t="s">
        <v>5</v>
      </c>
      <c r="H15" s="62">
        <v>1</v>
      </c>
      <c r="I15" s="62" t="s">
        <v>5</v>
      </c>
    </row>
    <row r="16" spans="1:9" s="76" customFormat="1" ht="45" customHeight="1">
      <c r="A16" s="70" t="s">
        <v>96</v>
      </c>
      <c r="B16" s="63">
        <f t="shared" si="0"/>
        <v>1</v>
      </c>
      <c r="C16" s="62" t="s">
        <v>5</v>
      </c>
      <c r="D16" s="62" t="s">
        <v>5</v>
      </c>
      <c r="E16" s="62">
        <v>1</v>
      </c>
      <c r="F16" s="62" t="s">
        <v>5</v>
      </c>
      <c r="G16" s="62" t="s">
        <v>5</v>
      </c>
      <c r="H16" s="62" t="s">
        <v>5</v>
      </c>
      <c r="I16" s="62" t="s">
        <v>5</v>
      </c>
    </row>
    <row r="17" spans="1:9" s="76" customFormat="1" ht="45" customHeight="1">
      <c r="A17" s="70" t="s">
        <v>97</v>
      </c>
      <c r="B17" s="63">
        <f t="shared" si="0"/>
        <v>1</v>
      </c>
      <c r="C17" s="62" t="s">
        <v>5</v>
      </c>
      <c r="D17" s="62" t="s">
        <v>5</v>
      </c>
      <c r="E17" s="62" t="s">
        <v>5</v>
      </c>
      <c r="F17" s="62" t="s">
        <v>5</v>
      </c>
      <c r="G17" s="62">
        <v>1</v>
      </c>
      <c r="H17" s="62" t="s">
        <v>5</v>
      </c>
      <c r="I17" s="62" t="s">
        <v>5</v>
      </c>
    </row>
    <row r="18" spans="1:9" s="76" customFormat="1" ht="45" customHeight="1" thickBot="1">
      <c r="A18" s="71" t="s">
        <v>98</v>
      </c>
      <c r="B18" s="72">
        <f t="shared" si="0"/>
        <v>1</v>
      </c>
      <c r="C18" s="73" t="s">
        <v>5</v>
      </c>
      <c r="D18" s="73" t="s">
        <v>5</v>
      </c>
      <c r="E18" s="73">
        <v>1</v>
      </c>
      <c r="F18" s="73" t="s">
        <v>5</v>
      </c>
      <c r="G18" s="73" t="s">
        <v>5</v>
      </c>
      <c r="H18" s="73" t="s">
        <v>5</v>
      </c>
      <c r="I18" s="73" t="s">
        <v>5</v>
      </c>
    </row>
    <row r="19" spans="7:9" ht="14.25">
      <c r="G19" s="152" t="s">
        <v>6</v>
      </c>
      <c r="H19" s="152"/>
      <c r="I19" s="152"/>
    </row>
  </sheetData>
  <sheetProtection selectLockedCells="1"/>
  <mergeCells count="8">
    <mergeCell ref="A2:I2"/>
    <mergeCell ref="G19:I19"/>
    <mergeCell ref="H3:I3"/>
    <mergeCell ref="B4:B5"/>
    <mergeCell ref="C4:C5"/>
    <mergeCell ref="E4:E5"/>
    <mergeCell ref="F4:F5"/>
    <mergeCell ref="G4:G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="70" zoomScaleNormal="70" workbookViewId="0" topLeftCell="A7">
      <selection activeCell="K17" sqref="K17"/>
    </sheetView>
  </sheetViews>
  <sheetFormatPr defaultColWidth="8.88671875" defaultRowHeight="13.5"/>
  <cols>
    <col min="1" max="12" width="12.77734375" style="1" customWidth="1"/>
    <col min="13" max="16384" width="8.88671875" style="1" customWidth="1"/>
  </cols>
  <sheetData>
    <row r="1" spans="1:12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153" t="s">
        <v>27</v>
      </c>
      <c r="B2" s="153"/>
      <c r="C2" s="153"/>
      <c r="D2" s="153"/>
      <c r="E2" s="153"/>
      <c r="F2" s="153"/>
      <c r="G2" s="153"/>
      <c r="H2" s="23"/>
      <c r="I2" s="23"/>
      <c r="J2" s="23"/>
      <c r="K2" s="23"/>
      <c r="L2" s="23"/>
    </row>
    <row r="3" spans="1:12" ht="30" customHeight="1" thickBot="1">
      <c r="A3" s="146"/>
      <c r="B3" s="146"/>
      <c r="C3" s="5"/>
      <c r="D3" s="5"/>
      <c r="E3" s="5"/>
      <c r="F3" s="5"/>
      <c r="G3" s="5"/>
      <c r="H3" s="5"/>
      <c r="I3" s="5"/>
      <c r="J3" s="5"/>
      <c r="K3" s="5"/>
      <c r="L3" s="6" t="s">
        <v>8</v>
      </c>
    </row>
    <row r="4" spans="1:12" s="2" customFormat="1" ht="30" customHeight="1">
      <c r="A4" s="42" t="s">
        <v>104</v>
      </c>
      <c r="B4" s="132" t="s">
        <v>124</v>
      </c>
      <c r="C4" s="132" t="s">
        <v>125</v>
      </c>
      <c r="D4" s="132" t="s">
        <v>115</v>
      </c>
      <c r="E4" s="132" t="s">
        <v>123</v>
      </c>
      <c r="F4" s="136" t="s">
        <v>119</v>
      </c>
      <c r="G4" s="132" t="s">
        <v>120</v>
      </c>
      <c r="H4" s="132" t="s">
        <v>121</v>
      </c>
      <c r="I4" s="132" t="s">
        <v>122</v>
      </c>
      <c r="J4" s="134" t="s">
        <v>116</v>
      </c>
      <c r="K4" s="132" t="s">
        <v>117</v>
      </c>
      <c r="L4" s="134" t="s">
        <v>118</v>
      </c>
    </row>
    <row r="5" spans="1:12" s="2" customFormat="1" ht="30" customHeight="1">
      <c r="A5" s="33" t="s">
        <v>4</v>
      </c>
      <c r="B5" s="133"/>
      <c r="C5" s="133"/>
      <c r="D5" s="133"/>
      <c r="E5" s="114"/>
      <c r="F5" s="112"/>
      <c r="G5" s="133"/>
      <c r="H5" s="133"/>
      <c r="I5" s="133"/>
      <c r="J5" s="113"/>
      <c r="K5" s="114"/>
      <c r="L5" s="135"/>
    </row>
    <row r="6" spans="1:12" s="2" customFormat="1" ht="45" customHeight="1">
      <c r="A6" s="7">
        <v>1999</v>
      </c>
      <c r="B6" s="43">
        <v>1157</v>
      </c>
      <c r="C6" s="12" t="s">
        <v>5</v>
      </c>
      <c r="D6" s="12">
        <v>964</v>
      </c>
      <c r="E6" s="12">
        <v>639</v>
      </c>
      <c r="F6" s="43">
        <v>2134</v>
      </c>
      <c r="G6" s="43">
        <v>1274</v>
      </c>
      <c r="H6" s="43">
        <v>2062</v>
      </c>
      <c r="I6" s="12" t="s">
        <v>5</v>
      </c>
      <c r="J6" s="12" t="s">
        <v>5</v>
      </c>
      <c r="K6" s="12" t="s">
        <v>5</v>
      </c>
      <c r="L6" s="12" t="s">
        <v>5</v>
      </c>
    </row>
    <row r="7" spans="1:12" s="2" customFormat="1" ht="45" customHeight="1">
      <c r="A7" s="7">
        <v>2000</v>
      </c>
      <c r="B7" s="12">
        <v>824</v>
      </c>
      <c r="C7" s="12" t="s">
        <v>5</v>
      </c>
      <c r="D7" s="12">
        <v>664</v>
      </c>
      <c r="E7" s="12">
        <v>319</v>
      </c>
      <c r="F7" s="43">
        <v>1580</v>
      </c>
      <c r="G7" s="43">
        <v>1280</v>
      </c>
      <c r="H7" s="43">
        <v>460</v>
      </c>
      <c r="I7" s="12">
        <v>234</v>
      </c>
      <c r="J7" s="12" t="s">
        <v>5</v>
      </c>
      <c r="K7" s="12" t="s">
        <v>5</v>
      </c>
      <c r="L7" s="12" t="s">
        <v>5</v>
      </c>
    </row>
    <row r="8" spans="1:12" s="2" customFormat="1" ht="45" customHeight="1">
      <c r="A8" s="7">
        <v>2001</v>
      </c>
      <c r="B8" s="12">
        <v>905</v>
      </c>
      <c r="C8" s="12" t="s">
        <v>5</v>
      </c>
      <c r="D8" s="12">
        <v>760</v>
      </c>
      <c r="E8" s="12">
        <v>418</v>
      </c>
      <c r="F8" s="43">
        <v>1228</v>
      </c>
      <c r="G8" s="43">
        <v>661</v>
      </c>
      <c r="H8" s="43">
        <v>269</v>
      </c>
      <c r="I8" s="12">
        <v>227</v>
      </c>
      <c r="J8" s="12" t="s">
        <v>5</v>
      </c>
      <c r="K8" s="12" t="s">
        <v>5</v>
      </c>
      <c r="L8" s="12" t="s">
        <v>5</v>
      </c>
    </row>
    <row r="9" spans="1:12" s="2" customFormat="1" ht="45" customHeight="1">
      <c r="A9" s="7">
        <v>2002</v>
      </c>
      <c r="B9" s="12">
        <v>791</v>
      </c>
      <c r="C9" s="17">
        <v>0</v>
      </c>
      <c r="D9" s="12">
        <v>646</v>
      </c>
      <c r="E9" s="12">
        <v>354</v>
      </c>
      <c r="F9" s="43">
        <v>1105</v>
      </c>
      <c r="G9" s="16">
        <v>1503</v>
      </c>
      <c r="H9" s="16">
        <v>2192</v>
      </c>
      <c r="I9" s="16">
        <v>254</v>
      </c>
      <c r="J9" s="16">
        <v>4754</v>
      </c>
      <c r="K9" s="12">
        <v>658</v>
      </c>
      <c r="L9" s="12" t="s">
        <v>5</v>
      </c>
    </row>
    <row r="10" spans="1:12" s="61" customFormat="1" ht="45" customHeight="1">
      <c r="A10" s="19">
        <v>2003</v>
      </c>
      <c r="B10" s="20">
        <f>SUM(B11:B18)</f>
        <v>664</v>
      </c>
      <c r="C10" s="20" t="s">
        <v>261</v>
      </c>
      <c r="D10" s="20">
        <f aca="true" t="shared" si="0" ref="D10:K10">SUM(D11:D18)</f>
        <v>529</v>
      </c>
      <c r="E10" s="20">
        <f t="shared" si="0"/>
        <v>344</v>
      </c>
      <c r="F10" s="20">
        <f t="shared" si="0"/>
        <v>942</v>
      </c>
      <c r="G10" s="20">
        <f t="shared" si="0"/>
        <v>211</v>
      </c>
      <c r="H10" s="20">
        <v>316</v>
      </c>
      <c r="I10" s="20">
        <v>284</v>
      </c>
      <c r="J10" s="20">
        <f t="shared" si="0"/>
        <v>9712</v>
      </c>
      <c r="K10" s="20">
        <f t="shared" si="0"/>
        <v>992</v>
      </c>
      <c r="L10" s="12" t="s">
        <v>5</v>
      </c>
    </row>
    <row r="11" spans="1:12" s="49" customFormat="1" ht="45" customHeight="1">
      <c r="A11" s="77" t="s">
        <v>3</v>
      </c>
      <c r="B11" s="62">
        <v>252</v>
      </c>
      <c r="C11" s="62" t="s">
        <v>5</v>
      </c>
      <c r="D11" s="62">
        <v>207</v>
      </c>
      <c r="E11" s="62">
        <v>113</v>
      </c>
      <c r="F11" s="62">
        <v>292</v>
      </c>
      <c r="G11" s="62">
        <v>15</v>
      </c>
      <c r="H11" s="62">
        <v>233</v>
      </c>
      <c r="I11" s="62">
        <v>158</v>
      </c>
      <c r="J11" s="62">
        <v>2522</v>
      </c>
      <c r="K11" s="62">
        <v>193</v>
      </c>
      <c r="L11" s="62" t="s">
        <v>5</v>
      </c>
    </row>
    <row r="12" spans="1:12" s="49" customFormat="1" ht="45" customHeight="1">
      <c r="A12" s="70" t="s">
        <v>92</v>
      </c>
      <c r="B12" s="49" t="s">
        <v>5</v>
      </c>
      <c r="C12" s="49" t="s">
        <v>5</v>
      </c>
      <c r="D12" s="49" t="s">
        <v>5</v>
      </c>
      <c r="E12" s="49" t="s">
        <v>5</v>
      </c>
      <c r="F12" s="49" t="s">
        <v>5</v>
      </c>
      <c r="G12" s="49" t="s">
        <v>5</v>
      </c>
      <c r="H12" s="49" t="s">
        <v>5</v>
      </c>
      <c r="I12" s="49" t="s">
        <v>5</v>
      </c>
      <c r="J12" s="49" t="s">
        <v>5</v>
      </c>
      <c r="K12" s="49" t="s">
        <v>5</v>
      </c>
      <c r="L12" s="49" t="s">
        <v>5</v>
      </c>
    </row>
    <row r="13" spans="1:12" s="49" customFormat="1" ht="45" customHeight="1">
      <c r="A13" s="70" t="s">
        <v>93</v>
      </c>
      <c r="B13" s="62">
        <v>82</v>
      </c>
      <c r="C13" s="49" t="s">
        <v>5</v>
      </c>
      <c r="D13" s="62">
        <v>56</v>
      </c>
      <c r="E13" s="49">
        <v>44</v>
      </c>
      <c r="F13" s="62">
        <v>135</v>
      </c>
      <c r="G13" s="62">
        <v>57</v>
      </c>
      <c r="H13" s="62">
        <v>5</v>
      </c>
      <c r="I13" s="62">
        <v>28</v>
      </c>
      <c r="J13" s="62">
        <v>1230</v>
      </c>
      <c r="K13" s="62">
        <v>140</v>
      </c>
      <c r="L13" s="49" t="s">
        <v>5</v>
      </c>
    </row>
    <row r="14" spans="1:12" s="49" customFormat="1" ht="45" customHeight="1">
      <c r="A14" s="70" t="s">
        <v>114</v>
      </c>
      <c r="B14" s="62">
        <v>51</v>
      </c>
      <c r="C14" s="49" t="s">
        <v>5</v>
      </c>
      <c r="D14" s="62">
        <v>42</v>
      </c>
      <c r="E14" s="62">
        <v>27</v>
      </c>
      <c r="F14" s="62">
        <v>80</v>
      </c>
      <c r="G14" s="62">
        <v>25</v>
      </c>
      <c r="H14" s="62">
        <v>7</v>
      </c>
      <c r="I14" s="62">
        <v>14</v>
      </c>
      <c r="J14" s="62">
        <v>1290</v>
      </c>
      <c r="K14" s="62">
        <v>320</v>
      </c>
      <c r="L14" s="49" t="s">
        <v>5</v>
      </c>
    </row>
    <row r="15" spans="1:12" s="49" customFormat="1" ht="45" customHeight="1">
      <c r="A15" s="70" t="s">
        <v>95</v>
      </c>
      <c r="B15" s="62">
        <v>127</v>
      </c>
      <c r="C15" s="49" t="s">
        <v>5</v>
      </c>
      <c r="D15" s="62">
        <v>105</v>
      </c>
      <c r="E15" s="62">
        <v>87</v>
      </c>
      <c r="F15" s="62">
        <v>245</v>
      </c>
      <c r="G15" s="62">
        <v>40</v>
      </c>
      <c r="H15" s="62">
        <v>53</v>
      </c>
      <c r="I15" s="62">
        <v>44</v>
      </c>
      <c r="J15" s="62">
        <v>1930</v>
      </c>
      <c r="K15" s="62">
        <v>185</v>
      </c>
      <c r="L15" s="49" t="s">
        <v>5</v>
      </c>
    </row>
    <row r="16" spans="1:12" s="49" customFormat="1" ht="45" customHeight="1">
      <c r="A16" s="70" t="s">
        <v>96</v>
      </c>
      <c r="B16" s="62">
        <v>55</v>
      </c>
      <c r="C16" s="49" t="s">
        <v>5</v>
      </c>
      <c r="D16" s="62">
        <v>40</v>
      </c>
      <c r="E16" s="62">
        <v>33</v>
      </c>
      <c r="F16" s="62">
        <v>74</v>
      </c>
      <c r="G16" s="62">
        <v>36</v>
      </c>
      <c r="H16" s="62">
        <v>1</v>
      </c>
      <c r="I16" s="62">
        <v>9</v>
      </c>
      <c r="J16" s="62">
        <v>1120</v>
      </c>
      <c r="K16" s="62" t="s">
        <v>5</v>
      </c>
      <c r="L16" s="49" t="s">
        <v>5</v>
      </c>
    </row>
    <row r="17" spans="1:12" s="49" customFormat="1" ht="45" customHeight="1">
      <c r="A17" s="70" t="s">
        <v>97</v>
      </c>
      <c r="B17" s="62">
        <v>70</v>
      </c>
      <c r="C17" s="49" t="s">
        <v>5</v>
      </c>
      <c r="D17" s="62">
        <v>57</v>
      </c>
      <c r="E17" s="62">
        <v>25</v>
      </c>
      <c r="F17" s="62">
        <v>63</v>
      </c>
      <c r="G17" s="62">
        <v>20</v>
      </c>
      <c r="H17" s="62">
        <v>10</v>
      </c>
      <c r="I17" s="62">
        <v>20</v>
      </c>
      <c r="J17" s="62">
        <v>890</v>
      </c>
      <c r="K17" s="62">
        <v>95</v>
      </c>
      <c r="L17" s="49" t="s">
        <v>5</v>
      </c>
    </row>
    <row r="18" spans="1:12" s="49" customFormat="1" ht="45" customHeight="1" thickBot="1">
      <c r="A18" s="71" t="s">
        <v>98</v>
      </c>
      <c r="B18" s="73">
        <v>27</v>
      </c>
      <c r="C18" s="90" t="s">
        <v>5</v>
      </c>
      <c r="D18" s="73">
        <v>22</v>
      </c>
      <c r="E18" s="73">
        <v>15</v>
      </c>
      <c r="F18" s="73">
        <v>53</v>
      </c>
      <c r="G18" s="73">
        <v>18</v>
      </c>
      <c r="H18" s="73">
        <v>7</v>
      </c>
      <c r="I18" s="73">
        <v>11</v>
      </c>
      <c r="J18" s="73">
        <v>730</v>
      </c>
      <c r="K18" s="73">
        <v>59</v>
      </c>
      <c r="L18" s="90" t="s">
        <v>5</v>
      </c>
    </row>
    <row r="19" spans="1:12" ht="14.25">
      <c r="A19" s="145"/>
      <c r="B19" s="145"/>
      <c r="C19" s="145"/>
      <c r="D19" s="145"/>
      <c r="E19" s="145"/>
      <c r="F19" s="145"/>
      <c r="G19" s="28"/>
      <c r="H19" s="28"/>
      <c r="I19" s="28"/>
      <c r="J19" s="28"/>
      <c r="K19" s="152" t="s">
        <v>6</v>
      </c>
      <c r="L19" s="152"/>
    </row>
  </sheetData>
  <sheetProtection selectLockedCells="1"/>
  <mergeCells count="15">
    <mergeCell ref="A19:F19"/>
    <mergeCell ref="J4:J5"/>
    <mergeCell ref="K4:K5"/>
    <mergeCell ref="E4:E5"/>
    <mergeCell ref="C4:C5"/>
    <mergeCell ref="A3:B3"/>
    <mergeCell ref="A2:G2"/>
    <mergeCell ref="K19:L19"/>
    <mergeCell ref="B4:B5"/>
    <mergeCell ref="H4:H5"/>
    <mergeCell ref="L4:L5"/>
    <mergeCell ref="D4:D5"/>
    <mergeCell ref="F4:F5"/>
    <mergeCell ref="G4:G5"/>
    <mergeCell ref="I4:I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9"/>
  <sheetViews>
    <sheetView zoomScale="60" zoomScaleNormal="60" workbookViewId="0" topLeftCell="A4">
      <selection activeCell="C13" sqref="C13"/>
    </sheetView>
  </sheetViews>
  <sheetFormatPr defaultColWidth="8.88671875" defaultRowHeight="13.5"/>
  <cols>
    <col min="1" max="23" width="5.77734375" style="1" customWidth="1"/>
    <col min="24" max="24" width="6.4453125" style="1" customWidth="1"/>
    <col min="25" max="26" width="5.77734375" style="1" customWidth="1"/>
    <col min="27" max="16384" width="8.88671875" style="1" customWidth="1"/>
  </cols>
  <sheetData>
    <row r="1" spans="1:26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>
      <c r="A2" s="153" t="s">
        <v>138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51" t="s">
        <v>8</v>
      </c>
      <c r="Z3" s="151"/>
    </row>
    <row r="4" spans="1:26" s="2" customFormat="1" ht="30" customHeight="1">
      <c r="A4" s="12" t="s">
        <v>104</v>
      </c>
      <c r="B4" s="147" t="s">
        <v>126</v>
      </c>
      <c r="C4" s="147"/>
      <c r="D4" s="147"/>
      <c r="E4" s="147" t="s">
        <v>127</v>
      </c>
      <c r="F4" s="147"/>
      <c r="G4" s="147"/>
      <c r="H4" s="147" t="s">
        <v>128</v>
      </c>
      <c r="I4" s="147"/>
      <c r="J4" s="147"/>
      <c r="K4" s="147" t="s">
        <v>129</v>
      </c>
      <c r="L4" s="147"/>
      <c r="M4" s="148"/>
      <c r="N4" s="115" t="s">
        <v>130</v>
      </c>
      <c r="O4" s="149" t="s">
        <v>28</v>
      </c>
      <c r="P4" s="147"/>
      <c r="Q4" s="148" t="s">
        <v>131</v>
      </c>
      <c r="R4" s="117"/>
      <c r="S4" s="117"/>
      <c r="T4" s="117"/>
      <c r="U4" s="117"/>
      <c r="V4" s="117"/>
      <c r="W4" s="117"/>
      <c r="X4" s="117"/>
      <c r="Y4" s="117"/>
      <c r="Z4" s="117"/>
    </row>
    <row r="5" spans="1:26" s="2" customFormat="1" ht="36" customHeight="1">
      <c r="A5" s="10" t="s">
        <v>4</v>
      </c>
      <c r="B5" s="13" t="s">
        <v>13</v>
      </c>
      <c r="C5" s="13" t="s">
        <v>132</v>
      </c>
      <c r="D5" s="13" t="s">
        <v>133</v>
      </c>
      <c r="E5" s="13" t="s">
        <v>13</v>
      </c>
      <c r="F5" s="13" t="s">
        <v>132</v>
      </c>
      <c r="G5" s="13" t="s">
        <v>133</v>
      </c>
      <c r="H5" s="13" t="s">
        <v>13</v>
      </c>
      <c r="I5" s="13" t="s">
        <v>132</v>
      </c>
      <c r="J5" s="13" t="s">
        <v>133</v>
      </c>
      <c r="K5" s="13" t="s">
        <v>13</v>
      </c>
      <c r="L5" s="13" t="s">
        <v>132</v>
      </c>
      <c r="M5" s="14" t="s">
        <v>133</v>
      </c>
      <c r="N5" s="116"/>
      <c r="O5" s="44" t="s">
        <v>139</v>
      </c>
      <c r="P5" s="45" t="s">
        <v>10</v>
      </c>
      <c r="Q5" s="46" t="s">
        <v>13</v>
      </c>
      <c r="R5" s="46" t="s">
        <v>134</v>
      </c>
      <c r="S5" s="46" t="s">
        <v>135</v>
      </c>
      <c r="T5" s="46" t="s">
        <v>136</v>
      </c>
      <c r="U5" s="47" t="s">
        <v>140</v>
      </c>
      <c r="V5" s="47" t="s">
        <v>139</v>
      </c>
      <c r="W5" s="46" t="s">
        <v>137</v>
      </c>
      <c r="X5" s="47" t="s">
        <v>141</v>
      </c>
      <c r="Y5" s="47" t="s">
        <v>142</v>
      </c>
      <c r="Z5" s="48" t="s">
        <v>10</v>
      </c>
    </row>
    <row r="6" spans="1:26" s="2" customFormat="1" ht="45" customHeight="1">
      <c r="A6" s="7">
        <v>1998</v>
      </c>
      <c r="B6" s="12">
        <f aca="true" t="shared" si="0" ref="B6:D7">SUM(E6,H6,K6)</f>
        <v>14</v>
      </c>
      <c r="C6" s="12">
        <f t="shared" si="0"/>
        <v>7</v>
      </c>
      <c r="D6" s="12">
        <f t="shared" si="0"/>
        <v>7</v>
      </c>
      <c r="E6" s="12" t="s">
        <v>5</v>
      </c>
      <c r="F6" s="12" t="s">
        <v>5</v>
      </c>
      <c r="G6" s="12" t="s">
        <v>5</v>
      </c>
      <c r="H6" s="12">
        <f>SUM(I6:J6)</f>
        <v>14</v>
      </c>
      <c r="I6" s="12">
        <v>7</v>
      </c>
      <c r="J6" s="12">
        <v>7</v>
      </c>
      <c r="K6" s="12" t="s">
        <v>5</v>
      </c>
      <c r="L6" s="12" t="s">
        <v>5</v>
      </c>
      <c r="M6" s="12" t="s">
        <v>5</v>
      </c>
      <c r="N6" s="12" t="s">
        <v>5</v>
      </c>
      <c r="O6" s="12" t="s">
        <v>5</v>
      </c>
      <c r="P6" s="12" t="s">
        <v>5</v>
      </c>
      <c r="Q6" s="12" t="s">
        <v>5</v>
      </c>
      <c r="R6" s="12" t="s">
        <v>5</v>
      </c>
      <c r="S6" s="12" t="s">
        <v>5</v>
      </c>
      <c r="T6" s="12" t="s">
        <v>5</v>
      </c>
      <c r="U6" s="12" t="s">
        <v>5</v>
      </c>
      <c r="V6" s="12" t="s">
        <v>5</v>
      </c>
      <c r="W6" s="12" t="s">
        <v>5</v>
      </c>
      <c r="X6" s="12" t="s">
        <v>5</v>
      </c>
      <c r="Y6" s="12" t="s">
        <v>5</v>
      </c>
      <c r="Z6" s="12" t="s">
        <v>5</v>
      </c>
    </row>
    <row r="7" spans="1:26" s="2" customFormat="1" ht="45" customHeight="1">
      <c r="A7" s="7">
        <v>1999</v>
      </c>
      <c r="B7" s="12">
        <f t="shared" si="0"/>
        <v>14</v>
      </c>
      <c r="C7" s="12">
        <f t="shared" si="0"/>
        <v>7</v>
      </c>
      <c r="D7" s="12">
        <f t="shared" si="0"/>
        <v>7</v>
      </c>
      <c r="E7" s="12" t="s">
        <v>5</v>
      </c>
      <c r="F7" s="12" t="s">
        <v>5</v>
      </c>
      <c r="G7" s="12" t="s">
        <v>5</v>
      </c>
      <c r="H7" s="12">
        <f>SUM(I7:J7)</f>
        <v>14</v>
      </c>
      <c r="I7" s="12">
        <v>7</v>
      </c>
      <c r="J7" s="12">
        <v>7</v>
      </c>
      <c r="K7" s="12" t="s">
        <v>5</v>
      </c>
      <c r="L7" s="12" t="s">
        <v>5</v>
      </c>
      <c r="M7" s="12" t="s">
        <v>5</v>
      </c>
      <c r="N7" s="12" t="s">
        <v>5</v>
      </c>
      <c r="O7" s="12" t="s">
        <v>5</v>
      </c>
      <c r="P7" s="12" t="s">
        <v>5</v>
      </c>
      <c r="Q7" s="12" t="s">
        <v>5</v>
      </c>
      <c r="R7" s="12" t="s">
        <v>5</v>
      </c>
      <c r="S7" s="12" t="s">
        <v>5</v>
      </c>
      <c r="T7" s="12" t="s">
        <v>5</v>
      </c>
      <c r="U7" s="12" t="s">
        <v>5</v>
      </c>
      <c r="V7" s="12" t="s">
        <v>5</v>
      </c>
      <c r="W7" s="12" t="s">
        <v>5</v>
      </c>
      <c r="X7" s="12" t="s">
        <v>5</v>
      </c>
      <c r="Y7" s="12" t="s">
        <v>5</v>
      </c>
      <c r="Z7" s="12" t="s">
        <v>5</v>
      </c>
    </row>
    <row r="8" spans="1:26" s="2" customFormat="1" ht="45" customHeight="1">
      <c r="A8" s="7">
        <v>2000</v>
      </c>
      <c r="B8" s="12">
        <f>SUM(E8,H8,K8)</f>
        <v>15</v>
      </c>
      <c r="C8" s="12">
        <v>7</v>
      </c>
      <c r="D8" s="12">
        <v>8</v>
      </c>
      <c r="E8" s="12" t="s">
        <v>5</v>
      </c>
      <c r="F8" s="12" t="s">
        <v>5</v>
      </c>
      <c r="G8" s="12" t="s">
        <v>5</v>
      </c>
      <c r="H8" s="12">
        <f>SUM(I8:J8)</f>
        <v>15</v>
      </c>
      <c r="I8" s="12">
        <v>7</v>
      </c>
      <c r="J8" s="12">
        <v>8</v>
      </c>
      <c r="K8" s="12" t="s">
        <v>5</v>
      </c>
      <c r="L8" s="12" t="s">
        <v>5</v>
      </c>
      <c r="M8" s="12" t="s">
        <v>5</v>
      </c>
      <c r="N8" s="12" t="s">
        <v>5</v>
      </c>
      <c r="O8" s="12" t="s">
        <v>5</v>
      </c>
      <c r="P8" s="12" t="s">
        <v>5</v>
      </c>
      <c r="Q8" s="12" t="s">
        <v>5</v>
      </c>
      <c r="R8" s="12" t="s">
        <v>5</v>
      </c>
      <c r="S8" s="12" t="s">
        <v>5</v>
      </c>
      <c r="T8" s="12" t="s">
        <v>5</v>
      </c>
      <c r="U8" s="12" t="s">
        <v>5</v>
      </c>
      <c r="V8" s="12" t="s">
        <v>5</v>
      </c>
      <c r="W8" s="12" t="s">
        <v>5</v>
      </c>
      <c r="X8" s="12" t="s">
        <v>5</v>
      </c>
      <c r="Y8" s="12" t="s">
        <v>5</v>
      </c>
      <c r="Z8" s="12" t="s">
        <v>5</v>
      </c>
    </row>
    <row r="9" spans="1:26" s="2" customFormat="1" ht="45" customHeight="1">
      <c r="A9" s="7">
        <v>2001</v>
      </c>
      <c r="B9" s="12">
        <v>15</v>
      </c>
      <c r="C9" s="12">
        <v>6</v>
      </c>
      <c r="D9" s="12">
        <v>9</v>
      </c>
      <c r="E9" s="12" t="s">
        <v>5</v>
      </c>
      <c r="F9" s="12" t="s">
        <v>5</v>
      </c>
      <c r="G9" s="12" t="s">
        <v>5</v>
      </c>
      <c r="H9" s="12">
        <v>15</v>
      </c>
      <c r="I9" s="12">
        <v>6</v>
      </c>
      <c r="J9" s="12">
        <v>9</v>
      </c>
      <c r="K9" s="12" t="s">
        <v>5</v>
      </c>
      <c r="L9" s="12" t="s">
        <v>5</v>
      </c>
      <c r="M9" s="12" t="s">
        <v>5</v>
      </c>
      <c r="N9" s="12" t="s">
        <v>5</v>
      </c>
      <c r="O9" s="12" t="s">
        <v>5</v>
      </c>
      <c r="P9" s="12" t="s">
        <v>5</v>
      </c>
      <c r="Q9" s="12" t="s">
        <v>5</v>
      </c>
      <c r="R9" s="12" t="s">
        <v>5</v>
      </c>
      <c r="S9" s="12" t="s">
        <v>5</v>
      </c>
      <c r="T9" s="12" t="s">
        <v>5</v>
      </c>
      <c r="U9" s="12" t="s">
        <v>5</v>
      </c>
      <c r="V9" s="12" t="s">
        <v>5</v>
      </c>
      <c r="W9" s="12" t="s">
        <v>5</v>
      </c>
      <c r="X9" s="12" t="s">
        <v>5</v>
      </c>
      <c r="Y9" s="12" t="s">
        <v>5</v>
      </c>
      <c r="Z9" s="12" t="s">
        <v>5</v>
      </c>
    </row>
    <row r="10" spans="1:26" s="2" customFormat="1" ht="45" customHeight="1">
      <c r="A10" s="7">
        <v>2002</v>
      </c>
      <c r="B10" s="12">
        <f>SUM(C10:D10)</f>
        <v>14</v>
      </c>
      <c r="C10" s="12">
        <v>5</v>
      </c>
      <c r="D10" s="12">
        <v>9</v>
      </c>
      <c r="E10" s="17">
        <f>SUM(F10:G10)</f>
        <v>0</v>
      </c>
      <c r="F10" s="17">
        <v>0</v>
      </c>
      <c r="G10" s="17">
        <v>0</v>
      </c>
      <c r="H10" s="12">
        <f>SUM(I10:J10)</f>
        <v>14</v>
      </c>
      <c r="I10" s="12">
        <v>5</v>
      </c>
      <c r="J10" s="12">
        <v>9</v>
      </c>
      <c r="K10" s="17">
        <f>SUM(L10:M10)</f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f>SUM(R10:Z10)</f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</row>
    <row r="11" spans="1:26" s="61" customFormat="1" ht="45" customHeight="1">
      <c r="A11" s="7">
        <v>2003</v>
      </c>
      <c r="B11" s="20">
        <f>SUM(E11,H11,K11)</f>
        <v>12</v>
      </c>
      <c r="C11" s="20">
        <f>SUM(F11,I11,L11)</f>
        <v>4</v>
      </c>
      <c r="D11" s="20">
        <f>SUM(G11,J11,M11)</f>
        <v>8</v>
      </c>
      <c r="E11" s="141">
        <f>SUM(F11:G11)</f>
        <v>0</v>
      </c>
      <c r="F11" s="141">
        <v>0</v>
      </c>
      <c r="G11" s="141">
        <v>0</v>
      </c>
      <c r="H11" s="20">
        <f>SUM(H12:H18)</f>
        <v>12</v>
      </c>
      <c r="I11" s="20">
        <f>SUM(I12:I18)</f>
        <v>4</v>
      </c>
      <c r="J11" s="20">
        <f>SUM(J12:J18)</f>
        <v>8</v>
      </c>
      <c r="K11" s="141">
        <f>SUM(L11:M11)</f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f>SUM(R11:Z11)</f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</row>
    <row r="12" spans="1:26" s="49" customFormat="1" ht="45" customHeight="1">
      <c r="A12" s="70" t="s">
        <v>92</v>
      </c>
      <c r="B12" s="63">
        <f>SUM(E12,H12,K12,Q12)</f>
        <v>1</v>
      </c>
      <c r="C12" s="63" t="s">
        <v>262</v>
      </c>
      <c r="D12" s="63">
        <f>SUM(G12,J12,M12)</f>
        <v>1</v>
      </c>
      <c r="E12" s="141">
        <f aca="true" t="shared" si="1" ref="E12:E18">SUM(F12:G12)</f>
        <v>0</v>
      </c>
      <c r="F12" s="141">
        <v>0</v>
      </c>
      <c r="G12" s="141">
        <v>0</v>
      </c>
      <c r="H12" s="63">
        <f>SUM(I12:J12)</f>
        <v>1</v>
      </c>
      <c r="I12" s="62" t="s">
        <v>5</v>
      </c>
      <c r="J12" s="62">
        <v>1</v>
      </c>
      <c r="K12" s="141">
        <f aca="true" t="shared" si="2" ref="K12:K18">SUM(L12:M12)</f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f aca="true" t="shared" si="3" ref="Q12:Q18">SUM(R12:Z12)</f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</row>
    <row r="13" spans="1:26" s="49" customFormat="1" ht="45" customHeight="1">
      <c r="A13" s="70" t="s">
        <v>93</v>
      </c>
      <c r="B13" s="63">
        <f aca="true" t="shared" si="4" ref="B13:B18">SUM(E13,H13,K13,Q13)</f>
        <v>4</v>
      </c>
      <c r="C13" s="63">
        <f aca="true" t="shared" si="5" ref="C13:C18">SUM(F13,I13,L13,)</f>
        <v>1</v>
      </c>
      <c r="D13" s="63">
        <f>SUM(G13,J13,M13)</f>
        <v>3</v>
      </c>
      <c r="E13" s="141">
        <f t="shared" si="1"/>
        <v>0</v>
      </c>
      <c r="F13" s="141">
        <v>0</v>
      </c>
      <c r="G13" s="141">
        <v>0</v>
      </c>
      <c r="H13" s="63">
        <f aca="true" t="shared" si="6" ref="H13:H18">SUM(I13:J13)</f>
        <v>4</v>
      </c>
      <c r="I13" s="62">
        <v>1</v>
      </c>
      <c r="J13" s="62">
        <v>3</v>
      </c>
      <c r="K13" s="141">
        <f t="shared" si="2"/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f t="shared" si="3"/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</row>
    <row r="14" spans="1:26" s="49" customFormat="1" ht="45" customHeight="1">
      <c r="A14" s="70" t="s">
        <v>114</v>
      </c>
      <c r="B14" s="63">
        <f t="shared" si="4"/>
        <v>1</v>
      </c>
      <c r="C14" s="63">
        <f t="shared" si="5"/>
        <v>1</v>
      </c>
      <c r="D14" s="63" t="s">
        <v>5</v>
      </c>
      <c r="E14" s="141">
        <f t="shared" si="1"/>
        <v>0</v>
      </c>
      <c r="F14" s="141">
        <v>0</v>
      </c>
      <c r="G14" s="141">
        <v>0</v>
      </c>
      <c r="H14" s="63">
        <f t="shared" si="6"/>
        <v>1</v>
      </c>
      <c r="I14" s="62">
        <v>1</v>
      </c>
      <c r="J14" s="62" t="s">
        <v>5</v>
      </c>
      <c r="K14" s="141">
        <f t="shared" si="2"/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f t="shared" si="3"/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</row>
    <row r="15" spans="1:26" s="49" customFormat="1" ht="45" customHeight="1">
      <c r="A15" s="70" t="s">
        <v>95</v>
      </c>
      <c r="B15" s="63">
        <f t="shared" si="4"/>
        <v>1</v>
      </c>
      <c r="C15" s="63" t="s">
        <v>229</v>
      </c>
      <c r="D15" s="63">
        <f>SUM(G15,J15,M15)</f>
        <v>1</v>
      </c>
      <c r="E15" s="141">
        <f t="shared" si="1"/>
        <v>0</v>
      </c>
      <c r="F15" s="141">
        <v>0</v>
      </c>
      <c r="G15" s="141">
        <v>0</v>
      </c>
      <c r="H15" s="63">
        <f t="shared" si="6"/>
        <v>1</v>
      </c>
      <c r="I15" s="62" t="s">
        <v>5</v>
      </c>
      <c r="J15" s="62">
        <v>1</v>
      </c>
      <c r="K15" s="141">
        <f t="shared" si="2"/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f t="shared" si="3"/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</row>
    <row r="16" spans="1:26" s="49" customFormat="1" ht="45" customHeight="1">
      <c r="A16" s="70" t="s">
        <v>96</v>
      </c>
      <c r="B16" s="63">
        <f t="shared" si="4"/>
        <v>2</v>
      </c>
      <c r="C16" s="63">
        <f t="shared" si="5"/>
        <v>1</v>
      </c>
      <c r="D16" s="63">
        <f>SUM(G16,J16,M16)</f>
        <v>1</v>
      </c>
      <c r="E16" s="141">
        <f t="shared" si="1"/>
        <v>0</v>
      </c>
      <c r="F16" s="141">
        <v>0</v>
      </c>
      <c r="G16" s="141">
        <v>0</v>
      </c>
      <c r="H16" s="63">
        <f t="shared" si="6"/>
        <v>2</v>
      </c>
      <c r="I16" s="62">
        <v>1</v>
      </c>
      <c r="J16" s="62">
        <v>1</v>
      </c>
      <c r="K16" s="141">
        <f t="shared" si="2"/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f t="shared" si="3"/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</row>
    <row r="17" spans="1:26" s="49" customFormat="1" ht="45" customHeight="1">
      <c r="A17" s="70" t="s">
        <v>97</v>
      </c>
      <c r="B17" s="63">
        <f t="shared" si="4"/>
        <v>2</v>
      </c>
      <c r="C17" s="63" t="s">
        <v>5</v>
      </c>
      <c r="D17" s="63">
        <f>SUM(G17,J17,M17)</f>
        <v>2</v>
      </c>
      <c r="E17" s="141">
        <f t="shared" si="1"/>
        <v>0</v>
      </c>
      <c r="F17" s="141">
        <v>0</v>
      </c>
      <c r="G17" s="141">
        <v>0</v>
      </c>
      <c r="H17" s="63">
        <f t="shared" si="6"/>
        <v>2</v>
      </c>
      <c r="I17" s="62" t="s">
        <v>5</v>
      </c>
      <c r="J17" s="62">
        <v>2</v>
      </c>
      <c r="K17" s="141">
        <f t="shared" si="2"/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f t="shared" si="3"/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</row>
    <row r="18" spans="1:26" s="49" customFormat="1" ht="45" customHeight="1" thickBot="1">
      <c r="A18" s="71" t="s">
        <v>98</v>
      </c>
      <c r="B18" s="72">
        <f t="shared" si="4"/>
        <v>1</v>
      </c>
      <c r="C18" s="72">
        <f t="shared" si="5"/>
        <v>1</v>
      </c>
      <c r="D18" s="72" t="s">
        <v>5</v>
      </c>
      <c r="E18" s="142">
        <f t="shared" si="1"/>
        <v>0</v>
      </c>
      <c r="F18" s="142">
        <v>0</v>
      </c>
      <c r="G18" s="142">
        <v>0</v>
      </c>
      <c r="H18" s="72">
        <f t="shared" si="6"/>
        <v>1</v>
      </c>
      <c r="I18" s="73">
        <v>1</v>
      </c>
      <c r="J18" s="73" t="s">
        <v>5</v>
      </c>
      <c r="K18" s="142">
        <f t="shared" si="2"/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2">
        <f t="shared" si="3"/>
        <v>0</v>
      </c>
      <c r="R18" s="142">
        <v>0</v>
      </c>
      <c r="S18" s="142">
        <v>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42">
        <v>0</v>
      </c>
    </row>
    <row r="19" spans="17:26" ht="14.25">
      <c r="Q19" s="62"/>
      <c r="W19" s="152" t="s">
        <v>6</v>
      </c>
      <c r="X19" s="152"/>
      <c r="Y19" s="152"/>
      <c r="Z19" s="152"/>
    </row>
  </sheetData>
  <sheetProtection selectLockedCells="1"/>
  <mergeCells count="10">
    <mergeCell ref="Y3:Z3"/>
    <mergeCell ref="W19:Z19"/>
    <mergeCell ref="A2:N2"/>
    <mergeCell ref="B4:D4"/>
    <mergeCell ref="E4:G4"/>
    <mergeCell ref="H4:J4"/>
    <mergeCell ref="K4:M4"/>
    <mergeCell ref="N4:N5"/>
    <mergeCell ref="O4:P4"/>
    <mergeCell ref="Q4:Z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7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="70" zoomScaleNormal="70"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4" sqref="L14"/>
    </sheetView>
  </sheetViews>
  <sheetFormatPr defaultColWidth="8.88671875" defaultRowHeight="13.5"/>
  <cols>
    <col min="1" max="1" width="7.21484375" style="1" customWidth="1"/>
    <col min="2" max="6" width="8.3359375" style="1" customWidth="1"/>
    <col min="7" max="7" width="13.6640625" style="1" customWidth="1"/>
    <col min="8" max="9" width="7.77734375" style="1" customWidth="1"/>
    <col min="10" max="16384" width="8.88671875" style="1" customWidth="1"/>
  </cols>
  <sheetData>
    <row r="1" spans="1:9" ht="30" customHeight="1">
      <c r="A1" s="3"/>
      <c r="B1" s="3"/>
      <c r="C1" s="3"/>
      <c r="D1" s="3"/>
      <c r="E1" s="3"/>
      <c r="F1" s="3"/>
      <c r="G1" s="3"/>
      <c r="H1" s="3"/>
      <c r="I1" s="3"/>
    </row>
    <row r="2" spans="1:9" ht="30" customHeight="1">
      <c r="A2" s="153" t="s">
        <v>143</v>
      </c>
      <c r="B2" s="153"/>
      <c r="C2" s="153"/>
      <c r="D2" s="153"/>
      <c r="E2" s="153"/>
      <c r="F2" s="153"/>
      <c r="G2" s="153"/>
      <c r="H2" s="153"/>
      <c r="I2" s="153"/>
    </row>
    <row r="3" spans="1:9" ht="30" customHeight="1" thickBot="1">
      <c r="A3" s="4" t="s">
        <v>8</v>
      </c>
      <c r="B3" s="5"/>
      <c r="C3" s="5"/>
      <c r="D3" s="5"/>
      <c r="E3" s="5"/>
      <c r="F3" s="5"/>
      <c r="G3" s="5"/>
      <c r="H3" s="5"/>
      <c r="I3" s="5"/>
    </row>
    <row r="4" spans="1:9" ht="34.5" customHeight="1">
      <c r="A4" s="31" t="s">
        <v>104</v>
      </c>
      <c r="B4" s="147" t="s">
        <v>29</v>
      </c>
      <c r="C4" s="147"/>
      <c r="D4" s="147"/>
      <c r="E4" s="147"/>
      <c r="F4" s="117" t="s">
        <v>28</v>
      </c>
      <c r="G4" s="117"/>
      <c r="H4" s="117"/>
      <c r="I4" s="117"/>
    </row>
    <row r="5" spans="1:9" ht="34.5" customHeight="1">
      <c r="A5" s="33" t="s">
        <v>4</v>
      </c>
      <c r="B5" s="13" t="s">
        <v>13</v>
      </c>
      <c r="C5" s="13" t="s">
        <v>30</v>
      </c>
      <c r="D5" s="13" t="s">
        <v>31</v>
      </c>
      <c r="E5" s="13" t="s">
        <v>32</v>
      </c>
      <c r="F5" s="13" t="s">
        <v>13</v>
      </c>
      <c r="G5" s="37" t="s">
        <v>144</v>
      </c>
      <c r="H5" s="13" t="s">
        <v>33</v>
      </c>
      <c r="I5" s="14" t="s">
        <v>34</v>
      </c>
    </row>
    <row r="6" spans="1:9" ht="42.75" customHeight="1">
      <c r="A6" s="7">
        <v>1998</v>
      </c>
      <c r="B6" s="12">
        <f>SUM(C6:E6)</f>
        <v>47</v>
      </c>
      <c r="C6" s="12">
        <v>21</v>
      </c>
      <c r="D6" s="12">
        <v>15</v>
      </c>
      <c r="E6" s="12">
        <v>11</v>
      </c>
      <c r="F6" s="12">
        <f>SUM(G6:I6)</f>
        <v>202</v>
      </c>
      <c r="G6" s="12">
        <v>195</v>
      </c>
      <c r="H6" s="12">
        <v>7</v>
      </c>
      <c r="I6" s="12" t="s">
        <v>5</v>
      </c>
    </row>
    <row r="7" spans="1:9" ht="42.75" customHeight="1">
      <c r="A7" s="7">
        <v>1999</v>
      </c>
      <c r="B7" s="12">
        <f>SUM(C7:E7)</f>
        <v>35</v>
      </c>
      <c r="C7" s="12">
        <v>13</v>
      </c>
      <c r="D7" s="12">
        <v>13</v>
      </c>
      <c r="E7" s="12">
        <v>9</v>
      </c>
      <c r="F7" s="12">
        <f>SUM(G7:I7)</f>
        <v>211</v>
      </c>
      <c r="G7" s="12">
        <v>204</v>
      </c>
      <c r="H7" s="12">
        <v>3</v>
      </c>
      <c r="I7" s="12">
        <v>4</v>
      </c>
    </row>
    <row r="8" spans="1:9" ht="42.75" customHeight="1">
      <c r="A8" s="7">
        <v>2000</v>
      </c>
      <c r="B8" s="12">
        <f>SUM(C8:E8)</f>
        <v>30</v>
      </c>
      <c r="C8" s="12">
        <v>5</v>
      </c>
      <c r="D8" s="12">
        <v>13</v>
      </c>
      <c r="E8" s="12">
        <v>12</v>
      </c>
      <c r="F8" s="12">
        <f>SUM(G8:I8)</f>
        <v>275</v>
      </c>
      <c r="G8" s="12">
        <v>274</v>
      </c>
      <c r="H8" s="12">
        <v>1</v>
      </c>
      <c r="I8" s="12" t="s">
        <v>5</v>
      </c>
    </row>
    <row r="9" spans="1:9" ht="42.75" customHeight="1">
      <c r="A9" s="7">
        <v>2001</v>
      </c>
      <c r="B9" s="12">
        <v>36</v>
      </c>
      <c r="C9" s="12" t="s">
        <v>5</v>
      </c>
      <c r="D9" s="12">
        <v>7</v>
      </c>
      <c r="E9" s="12">
        <v>29</v>
      </c>
      <c r="F9" s="12">
        <v>59</v>
      </c>
      <c r="G9" s="12">
        <v>56</v>
      </c>
      <c r="H9" s="12">
        <v>3</v>
      </c>
      <c r="I9" s="12" t="s">
        <v>5</v>
      </c>
    </row>
    <row r="10" spans="1:9" ht="42.75" customHeight="1">
      <c r="A10" s="7">
        <v>2002</v>
      </c>
      <c r="B10" s="16">
        <v>41</v>
      </c>
      <c r="C10" s="16">
        <v>3</v>
      </c>
      <c r="D10" s="16">
        <v>21</v>
      </c>
      <c r="E10" s="16">
        <v>17</v>
      </c>
      <c r="F10" s="16">
        <f>SUM(G10:I10)</f>
        <v>175</v>
      </c>
      <c r="G10" s="16">
        <v>173</v>
      </c>
      <c r="H10" s="16">
        <v>2</v>
      </c>
      <c r="I10" s="16" t="s">
        <v>5</v>
      </c>
    </row>
    <row r="11" spans="1:9" ht="42.75" customHeight="1">
      <c r="A11" s="19">
        <v>2003</v>
      </c>
      <c r="B11" s="20">
        <f>SUM(C11:E11)</f>
        <v>25</v>
      </c>
      <c r="C11" s="20">
        <f>SUM(C12:C18)</f>
        <v>7</v>
      </c>
      <c r="D11" s="20">
        <f>SUM(D12:D18)</f>
        <v>7</v>
      </c>
      <c r="E11" s="20">
        <f>SUM(E12:E18)</f>
        <v>11</v>
      </c>
      <c r="F11" s="20">
        <f>SUM(G11:I11)</f>
        <v>164</v>
      </c>
      <c r="G11" s="20">
        <f>SUM(G12:G18)</f>
        <v>164</v>
      </c>
      <c r="H11" s="137" t="s">
        <v>5</v>
      </c>
      <c r="I11" s="137" t="s">
        <v>5</v>
      </c>
    </row>
    <row r="12" spans="1:9" s="76" customFormat="1" ht="42.75" customHeight="1">
      <c r="A12" s="70" t="s">
        <v>92</v>
      </c>
      <c r="B12" s="63">
        <f>SUM(C12:E12)</f>
        <v>6</v>
      </c>
      <c r="C12" s="62">
        <v>2</v>
      </c>
      <c r="D12" s="62" t="s">
        <v>5</v>
      </c>
      <c r="E12" s="62">
        <v>4</v>
      </c>
      <c r="F12" s="63">
        <f>SUM(G12:I12)</f>
        <v>42</v>
      </c>
      <c r="G12" s="62">
        <v>42</v>
      </c>
      <c r="H12" s="137" t="s">
        <v>5</v>
      </c>
      <c r="I12" s="137" t="s">
        <v>5</v>
      </c>
    </row>
    <row r="13" spans="1:9" s="76" customFormat="1" ht="42.75" customHeight="1">
      <c r="A13" s="70" t="s">
        <v>93</v>
      </c>
      <c r="B13" s="63" t="s">
        <v>5</v>
      </c>
      <c r="C13" s="63" t="s">
        <v>5</v>
      </c>
      <c r="D13" s="63" t="s">
        <v>5</v>
      </c>
      <c r="E13" s="63" t="s">
        <v>5</v>
      </c>
      <c r="F13" s="63">
        <f aca="true" t="shared" si="0" ref="F13:F18">SUM(G13:I13)</f>
        <v>21</v>
      </c>
      <c r="G13" s="62">
        <v>21</v>
      </c>
      <c r="H13" s="137" t="s">
        <v>5</v>
      </c>
      <c r="I13" s="137" t="s">
        <v>5</v>
      </c>
    </row>
    <row r="14" spans="1:9" s="76" customFormat="1" ht="42.75" customHeight="1">
      <c r="A14" s="70" t="s">
        <v>114</v>
      </c>
      <c r="B14" s="63">
        <f>SUM(C14:E14)</f>
        <v>1</v>
      </c>
      <c r="C14" s="62" t="s">
        <v>5</v>
      </c>
      <c r="D14" s="62">
        <v>1</v>
      </c>
      <c r="E14" s="62" t="s">
        <v>5</v>
      </c>
      <c r="F14" s="63">
        <f t="shared" si="0"/>
        <v>18</v>
      </c>
      <c r="G14" s="62">
        <v>18</v>
      </c>
      <c r="H14" s="137" t="s">
        <v>5</v>
      </c>
      <c r="I14" s="137" t="s">
        <v>5</v>
      </c>
    </row>
    <row r="15" spans="1:9" s="76" customFormat="1" ht="42.75" customHeight="1">
      <c r="A15" s="70" t="s">
        <v>95</v>
      </c>
      <c r="B15" s="63">
        <f>SUM(C15:E15)</f>
        <v>8</v>
      </c>
      <c r="C15" s="62">
        <v>1</v>
      </c>
      <c r="D15" s="62">
        <v>2</v>
      </c>
      <c r="E15" s="62">
        <v>5</v>
      </c>
      <c r="F15" s="63">
        <f t="shared" si="0"/>
        <v>29</v>
      </c>
      <c r="G15" s="62">
        <v>29</v>
      </c>
      <c r="H15" s="137" t="s">
        <v>5</v>
      </c>
      <c r="I15" s="137" t="s">
        <v>5</v>
      </c>
    </row>
    <row r="16" spans="1:9" s="76" customFormat="1" ht="42.75" customHeight="1">
      <c r="A16" s="70" t="s">
        <v>96</v>
      </c>
      <c r="B16" s="63">
        <f>SUM(C16:E16)</f>
        <v>5</v>
      </c>
      <c r="C16" s="62">
        <v>2</v>
      </c>
      <c r="D16" s="62">
        <v>1</v>
      </c>
      <c r="E16" s="62">
        <v>2</v>
      </c>
      <c r="F16" s="63">
        <f t="shared" si="0"/>
        <v>22</v>
      </c>
      <c r="G16" s="62">
        <v>22</v>
      </c>
      <c r="H16" s="137" t="s">
        <v>5</v>
      </c>
      <c r="I16" s="137" t="s">
        <v>5</v>
      </c>
    </row>
    <row r="17" spans="1:9" s="76" customFormat="1" ht="42.75" customHeight="1">
      <c r="A17" s="70" t="s">
        <v>97</v>
      </c>
      <c r="B17" s="63">
        <f>SUM(C17:E17)</f>
        <v>2</v>
      </c>
      <c r="C17" s="62" t="s">
        <v>5</v>
      </c>
      <c r="D17" s="62">
        <v>2</v>
      </c>
      <c r="E17" s="62" t="s">
        <v>5</v>
      </c>
      <c r="F17" s="63">
        <f t="shared" si="0"/>
        <v>14</v>
      </c>
      <c r="G17" s="62">
        <v>14</v>
      </c>
      <c r="H17" s="137" t="s">
        <v>5</v>
      </c>
      <c r="I17" s="137" t="s">
        <v>5</v>
      </c>
    </row>
    <row r="18" spans="1:9" s="76" customFormat="1" ht="42.75" customHeight="1" thickBot="1">
      <c r="A18" s="71" t="s">
        <v>98</v>
      </c>
      <c r="B18" s="72">
        <f>SUM(C18:E18)</f>
        <v>3</v>
      </c>
      <c r="C18" s="73">
        <v>2</v>
      </c>
      <c r="D18" s="75">
        <v>1</v>
      </c>
      <c r="E18" s="73" t="s">
        <v>5</v>
      </c>
      <c r="F18" s="72">
        <f t="shared" si="0"/>
        <v>18</v>
      </c>
      <c r="G18" s="73">
        <v>18</v>
      </c>
      <c r="H18" s="138" t="s">
        <v>5</v>
      </c>
      <c r="I18" s="138" t="s">
        <v>5</v>
      </c>
    </row>
    <row r="19" spans="1:3" ht="14.25">
      <c r="A19" s="145" t="s">
        <v>6</v>
      </c>
      <c r="B19" s="145"/>
      <c r="C19" s="145"/>
    </row>
  </sheetData>
  <sheetProtection selectLockedCells="1"/>
  <mergeCells count="4">
    <mergeCell ref="B4:E4"/>
    <mergeCell ref="F4:I4"/>
    <mergeCell ref="A19:C19"/>
    <mergeCell ref="A2:I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="70" zoomScaleNormal="7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1" sqref="F21:H21"/>
    </sheetView>
  </sheetViews>
  <sheetFormatPr defaultColWidth="8.88671875" defaultRowHeight="13.5"/>
  <cols>
    <col min="1" max="8" width="8.77734375" style="1" customWidth="1"/>
    <col min="9" max="16384" width="8.88671875" style="1" customWidth="1"/>
  </cols>
  <sheetData>
    <row r="1" spans="1:8" ht="30" customHeight="1">
      <c r="A1" s="3"/>
      <c r="B1" s="3"/>
      <c r="C1" s="3"/>
      <c r="D1" s="3"/>
      <c r="E1" s="3"/>
      <c r="F1" s="3"/>
      <c r="G1" s="3"/>
      <c r="H1" s="3"/>
    </row>
    <row r="2" spans="1:8" ht="30" customHeight="1">
      <c r="A2" s="153" t="s">
        <v>61</v>
      </c>
      <c r="B2" s="153"/>
      <c r="C2" s="153"/>
      <c r="D2" s="153"/>
      <c r="E2" s="153"/>
      <c r="F2" s="153"/>
      <c r="G2" s="153"/>
      <c r="H2" s="153"/>
    </row>
    <row r="3" spans="1:8" ht="30" customHeight="1" thickBot="1">
      <c r="A3" s="146"/>
      <c r="B3" s="146"/>
      <c r="C3" s="5"/>
      <c r="D3" s="5"/>
      <c r="E3" s="5"/>
      <c r="F3" s="5"/>
      <c r="G3" s="151" t="s">
        <v>8</v>
      </c>
      <c r="H3" s="151"/>
    </row>
    <row r="4" spans="1:8" ht="22.5" customHeight="1">
      <c r="A4" s="31" t="s">
        <v>104</v>
      </c>
      <c r="B4" s="148" t="s">
        <v>35</v>
      </c>
      <c r="C4" s="117"/>
      <c r="D4" s="148" t="s">
        <v>36</v>
      </c>
      <c r="E4" s="149"/>
      <c r="F4" s="11" t="s">
        <v>37</v>
      </c>
      <c r="G4" s="148" t="s">
        <v>38</v>
      </c>
      <c r="H4" s="117"/>
    </row>
    <row r="5" spans="1:8" ht="22.5" customHeight="1">
      <c r="A5" s="31"/>
      <c r="B5" s="35" t="s">
        <v>39</v>
      </c>
      <c r="C5" s="35" t="s">
        <v>40</v>
      </c>
      <c r="D5" s="118" t="s">
        <v>145</v>
      </c>
      <c r="E5" s="119" t="s">
        <v>146</v>
      </c>
      <c r="F5" s="11" t="s">
        <v>147</v>
      </c>
      <c r="G5" s="130" t="s">
        <v>148</v>
      </c>
      <c r="H5" s="118" t="s">
        <v>149</v>
      </c>
    </row>
    <row r="6" spans="1:8" ht="22.5" customHeight="1">
      <c r="A6" s="33" t="s">
        <v>4</v>
      </c>
      <c r="B6" s="8" t="s">
        <v>150</v>
      </c>
      <c r="C6" s="8" t="s">
        <v>150</v>
      </c>
      <c r="D6" s="148"/>
      <c r="E6" s="147"/>
      <c r="F6" s="24" t="s">
        <v>151</v>
      </c>
      <c r="G6" s="147"/>
      <c r="H6" s="148"/>
    </row>
    <row r="7" spans="1:8" ht="39.75" customHeight="1">
      <c r="A7" s="7">
        <v>1998</v>
      </c>
      <c r="B7" s="12">
        <v>100</v>
      </c>
      <c r="C7" s="12">
        <v>140</v>
      </c>
      <c r="D7" s="12">
        <v>20</v>
      </c>
      <c r="E7" s="12">
        <v>22</v>
      </c>
      <c r="F7" s="12" t="s">
        <v>5</v>
      </c>
      <c r="G7" s="12">
        <v>87</v>
      </c>
      <c r="H7" s="43">
        <v>2238</v>
      </c>
    </row>
    <row r="8" spans="1:8" ht="39.75" customHeight="1">
      <c r="A8" s="7">
        <v>1999</v>
      </c>
      <c r="B8" s="12">
        <v>118</v>
      </c>
      <c r="C8" s="12">
        <v>202</v>
      </c>
      <c r="D8" s="12">
        <v>21</v>
      </c>
      <c r="E8" s="12">
        <v>20</v>
      </c>
      <c r="F8" s="12" t="s">
        <v>5</v>
      </c>
      <c r="G8" s="12">
        <v>71</v>
      </c>
      <c r="H8" s="43">
        <v>953</v>
      </c>
    </row>
    <row r="9" spans="1:8" ht="39.75" customHeight="1">
      <c r="A9" s="7">
        <v>2000</v>
      </c>
      <c r="B9" s="12">
        <v>109</v>
      </c>
      <c r="C9" s="12">
        <v>231</v>
      </c>
      <c r="D9" s="12">
        <v>20</v>
      </c>
      <c r="E9" s="12">
        <v>20</v>
      </c>
      <c r="F9" s="12" t="s">
        <v>5</v>
      </c>
      <c r="G9" s="12">
        <v>114</v>
      </c>
      <c r="H9" s="43">
        <v>1691</v>
      </c>
    </row>
    <row r="10" spans="1:8" ht="39.75" customHeight="1">
      <c r="A10" s="7">
        <v>2001</v>
      </c>
      <c r="B10" s="12">
        <v>92</v>
      </c>
      <c r="C10" s="12">
        <v>147</v>
      </c>
      <c r="D10" s="12">
        <v>20</v>
      </c>
      <c r="E10" s="12">
        <v>18</v>
      </c>
      <c r="F10" s="12" t="s">
        <v>5</v>
      </c>
      <c r="G10" s="12">
        <v>380</v>
      </c>
      <c r="H10" s="43">
        <v>3972</v>
      </c>
    </row>
    <row r="11" spans="1:8" ht="39.75" customHeight="1">
      <c r="A11" s="7">
        <v>2002</v>
      </c>
      <c r="B11" s="16">
        <v>69</v>
      </c>
      <c r="C11" s="16">
        <v>142</v>
      </c>
      <c r="D11" s="16">
        <v>23</v>
      </c>
      <c r="E11" s="16">
        <v>21</v>
      </c>
      <c r="F11" s="12" t="s">
        <v>5</v>
      </c>
      <c r="G11" s="16">
        <v>144</v>
      </c>
      <c r="H11" s="16">
        <v>983</v>
      </c>
    </row>
    <row r="12" spans="1:8" ht="39.75" customHeight="1">
      <c r="A12" s="19">
        <v>2003</v>
      </c>
      <c r="B12" s="20">
        <f>SUM(B13:B20)</f>
        <v>65</v>
      </c>
      <c r="C12" s="20">
        <f aca="true" t="shared" si="0" ref="C12:H12">SUM(C13:C20)</f>
        <v>117</v>
      </c>
      <c r="D12" s="20">
        <f t="shared" si="0"/>
        <v>21</v>
      </c>
      <c r="E12" s="20">
        <f t="shared" si="0"/>
        <v>14</v>
      </c>
      <c r="F12" s="12" t="s">
        <v>5</v>
      </c>
      <c r="G12" s="20">
        <f t="shared" si="0"/>
        <v>100</v>
      </c>
      <c r="H12" s="20">
        <f t="shared" si="0"/>
        <v>1116</v>
      </c>
    </row>
    <row r="13" spans="1:8" s="76" customFormat="1" ht="39.75" customHeight="1">
      <c r="A13" s="70" t="s">
        <v>3</v>
      </c>
      <c r="B13" s="62">
        <v>11</v>
      </c>
      <c r="C13" s="62">
        <v>23</v>
      </c>
      <c r="D13" s="62">
        <v>6</v>
      </c>
      <c r="E13" s="62">
        <v>2</v>
      </c>
      <c r="F13" s="62" t="s">
        <v>5</v>
      </c>
      <c r="G13" s="62">
        <v>24</v>
      </c>
      <c r="H13" s="62">
        <v>235</v>
      </c>
    </row>
    <row r="14" spans="1:8" s="76" customFormat="1" ht="39.75" customHeight="1">
      <c r="A14" s="70" t="s">
        <v>92</v>
      </c>
      <c r="B14" s="62" t="s">
        <v>5</v>
      </c>
      <c r="C14" s="62" t="s">
        <v>5</v>
      </c>
      <c r="D14" s="62" t="s">
        <v>5</v>
      </c>
      <c r="E14" s="62" t="s">
        <v>5</v>
      </c>
      <c r="F14" s="62" t="s">
        <v>5</v>
      </c>
      <c r="G14" s="62" t="s">
        <v>5</v>
      </c>
      <c r="H14" s="62" t="s">
        <v>5</v>
      </c>
    </row>
    <row r="15" spans="1:8" s="76" customFormat="1" ht="39.75" customHeight="1">
      <c r="A15" s="70" t="s">
        <v>93</v>
      </c>
      <c r="B15" s="62">
        <v>12</v>
      </c>
      <c r="C15" s="62">
        <v>16</v>
      </c>
      <c r="D15" s="62">
        <v>3</v>
      </c>
      <c r="E15" s="62">
        <v>3</v>
      </c>
      <c r="F15" s="62" t="s">
        <v>5</v>
      </c>
      <c r="G15" s="62">
        <v>12</v>
      </c>
      <c r="H15" s="62">
        <v>177</v>
      </c>
    </row>
    <row r="16" spans="1:8" s="76" customFormat="1" ht="39.75" customHeight="1">
      <c r="A16" s="70" t="s">
        <v>114</v>
      </c>
      <c r="B16" s="62">
        <v>5</v>
      </c>
      <c r="C16" s="62">
        <v>12</v>
      </c>
      <c r="D16" s="62">
        <v>1</v>
      </c>
      <c r="E16" s="62">
        <v>3</v>
      </c>
      <c r="F16" s="62" t="s">
        <v>5</v>
      </c>
      <c r="G16" s="62">
        <v>12</v>
      </c>
      <c r="H16" s="62">
        <v>151</v>
      </c>
    </row>
    <row r="17" spans="1:8" s="76" customFormat="1" ht="39.75" customHeight="1">
      <c r="A17" s="70" t="s">
        <v>95</v>
      </c>
      <c r="B17" s="62">
        <v>9</v>
      </c>
      <c r="C17" s="62">
        <v>15</v>
      </c>
      <c r="D17" s="62">
        <v>1</v>
      </c>
      <c r="E17" s="62">
        <v>4</v>
      </c>
      <c r="F17" s="62" t="s">
        <v>5</v>
      </c>
      <c r="G17" s="62">
        <v>28</v>
      </c>
      <c r="H17" s="62">
        <v>145</v>
      </c>
    </row>
    <row r="18" spans="1:8" s="76" customFormat="1" ht="39.75" customHeight="1">
      <c r="A18" s="70" t="s">
        <v>96</v>
      </c>
      <c r="B18" s="62">
        <v>12</v>
      </c>
      <c r="C18" s="62">
        <v>19</v>
      </c>
      <c r="D18" s="62">
        <v>4</v>
      </c>
      <c r="E18" s="62">
        <v>1</v>
      </c>
      <c r="F18" s="62" t="s">
        <v>5</v>
      </c>
      <c r="G18" s="62">
        <v>12</v>
      </c>
      <c r="H18" s="62">
        <v>81</v>
      </c>
    </row>
    <row r="19" spans="1:8" s="76" customFormat="1" ht="39.75" customHeight="1">
      <c r="A19" s="70" t="s">
        <v>97</v>
      </c>
      <c r="B19" s="62">
        <v>8</v>
      </c>
      <c r="C19" s="62">
        <v>23</v>
      </c>
      <c r="D19" s="62">
        <v>3</v>
      </c>
      <c r="E19" s="62">
        <v>1</v>
      </c>
      <c r="F19" s="62" t="s">
        <v>5</v>
      </c>
      <c r="G19" s="62">
        <v>12</v>
      </c>
      <c r="H19" s="62">
        <v>286</v>
      </c>
    </row>
    <row r="20" spans="1:8" s="76" customFormat="1" ht="39.75" customHeight="1" thickBot="1">
      <c r="A20" s="71" t="s">
        <v>98</v>
      </c>
      <c r="B20" s="73">
        <v>8</v>
      </c>
      <c r="C20" s="73">
        <v>9</v>
      </c>
      <c r="D20" s="73">
        <v>3</v>
      </c>
      <c r="E20" s="73" t="s">
        <v>5</v>
      </c>
      <c r="F20" s="73" t="s">
        <v>5</v>
      </c>
      <c r="G20" s="73" t="s">
        <v>5</v>
      </c>
      <c r="H20" s="73">
        <v>41</v>
      </c>
    </row>
    <row r="21" spans="1:9" ht="14.25">
      <c r="A21" s="145"/>
      <c r="B21" s="145"/>
      <c r="C21" s="145"/>
      <c r="F21" s="152" t="s">
        <v>6</v>
      </c>
      <c r="G21" s="152"/>
      <c r="H21" s="152"/>
      <c r="I21" s="58"/>
    </row>
  </sheetData>
  <sheetProtection selectLockedCells="1"/>
  <mergeCells count="12">
    <mergeCell ref="D4:E4"/>
    <mergeCell ref="G4:H4"/>
    <mergeCell ref="A2:H2"/>
    <mergeCell ref="G3:H3"/>
    <mergeCell ref="F21:H21"/>
    <mergeCell ref="A21:C21"/>
    <mergeCell ref="A3:B3"/>
    <mergeCell ref="D5:D6"/>
    <mergeCell ref="E5:E6"/>
    <mergeCell ref="G5:G6"/>
    <mergeCell ref="H5:H6"/>
    <mergeCell ref="B4:C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이진화</cp:lastModifiedBy>
  <cp:lastPrinted>2004-12-08T08:20:46Z</cp:lastPrinted>
  <dcterms:created xsi:type="dcterms:W3CDTF">2002-02-27T23:50:25Z</dcterms:created>
  <dcterms:modified xsi:type="dcterms:W3CDTF">2004-12-08T08:21:34Z</dcterms:modified>
  <cp:category/>
  <cp:version/>
  <cp:contentType/>
  <cp:contentStatus/>
</cp:coreProperties>
</file>