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60" windowHeight="6750" firstSheet="1" activeTab="3"/>
  </bookViews>
  <sheets>
    <sheet name="1.국세징수현황" sheetId="1" r:id="rId1"/>
    <sheet name="2.지방세징수상황" sheetId="2" r:id="rId2"/>
    <sheet name="3.국세.지방세부담현황" sheetId="3" r:id="rId3"/>
    <sheet name="4.예산결산총괄" sheetId="4" r:id="rId4"/>
    <sheet name="5.일반회계세입결산" sheetId="5" r:id="rId5"/>
    <sheet name="6.일반회계세출결산" sheetId="6" r:id="rId6"/>
    <sheet name="7.특별회계세입세출결산현황" sheetId="7" r:id="rId7"/>
    <sheet name="8.공유재산현황" sheetId="8" r:id="rId8"/>
  </sheets>
  <definedNames/>
  <calcPr fullCalcOnLoad="1"/>
</workbook>
</file>

<file path=xl/sharedStrings.xml><?xml version="1.0" encoding="utf-8"?>
<sst xmlns="http://schemas.openxmlformats.org/spreadsheetml/2006/main" count="370" uniqueCount="152">
  <si>
    <t>-</t>
  </si>
  <si>
    <t>연   별</t>
  </si>
  <si>
    <t>계</t>
  </si>
  <si>
    <t>보     통     세</t>
  </si>
  <si>
    <t>목     적     세</t>
  </si>
  <si>
    <t>과년도</t>
  </si>
  <si>
    <t>도축세</t>
  </si>
  <si>
    <t>담배소비세</t>
  </si>
  <si>
    <t>주행세</t>
  </si>
  <si>
    <t>도시계획세</t>
  </si>
  <si>
    <t>공동시설세</t>
  </si>
  <si>
    <t>사업소세</t>
  </si>
  <si>
    <t>수   입</t>
  </si>
  <si>
    <t>자료 : 재무과</t>
  </si>
  <si>
    <t>총   계</t>
  </si>
  <si>
    <t>취득세</t>
  </si>
  <si>
    <t>등록세</t>
  </si>
  <si>
    <t>면허세</t>
  </si>
  <si>
    <t>주민세</t>
  </si>
  <si>
    <t>재산세</t>
  </si>
  <si>
    <t>자동차세</t>
  </si>
  <si>
    <t>종합토지세</t>
  </si>
  <si>
    <t>지방양여금</t>
  </si>
  <si>
    <t>경영수익사업</t>
  </si>
  <si>
    <t>장학 기금</t>
  </si>
  <si>
    <t>(단위 : 백만원)</t>
  </si>
  <si>
    <t>지방교육세</t>
  </si>
  <si>
    <t>-</t>
  </si>
  <si>
    <t>1. 국 세 징 수 현 황</t>
  </si>
  <si>
    <t>직     접     세</t>
  </si>
  <si>
    <t>소 득 세</t>
  </si>
  <si>
    <t>법 인 세</t>
  </si>
  <si>
    <t>상 속 세</t>
  </si>
  <si>
    <t>토지재평가세</t>
  </si>
  <si>
    <t>부당이득세</t>
  </si>
  <si>
    <t>간     접      세</t>
  </si>
  <si>
    <t>인지세</t>
  </si>
  <si>
    <t>방위세</t>
  </si>
  <si>
    <t>교육세</t>
  </si>
  <si>
    <t>농특세</t>
  </si>
  <si>
    <t>과년도수입</t>
  </si>
  <si>
    <t>부가가치세</t>
  </si>
  <si>
    <t>주   세</t>
  </si>
  <si>
    <t>특별소비세</t>
  </si>
  <si>
    <t>증권거래세</t>
  </si>
  <si>
    <t>자료 : 남원세무서</t>
  </si>
  <si>
    <t>농업소득세</t>
  </si>
  <si>
    <t>2. 지방세 징수현황</t>
  </si>
  <si>
    <t>(단위 : 천원)</t>
  </si>
  <si>
    <t>연도별</t>
  </si>
  <si>
    <t>(단위 : 천원)</t>
  </si>
  <si>
    <t>자료 : 재무과</t>
  </si>
  <si>
    <t>자료 : 재무과</t>
  </si>
  <si>
    <t>지방세 징수상황 (계속)</t>
  </si>
  <si>
    <t>(단위 : 가구, 명, 원)</t>
  </si>
  <si>
    <t>연   별</t>
  </si>
  <si>
    <t>가구수</t>
  </si>
  <si>
    <t>계</t>
  </si>
  <si>
    <t>국세부담액</t>
  </si>
  <si>
    <t>지방세부담액</t>
  </si>
  <si>
    <t>가구당</t>
  </si>
  <si>
    <t>1인당</t>
  </si>
  <si>
    <t>자료 : 재무과, 남원세무서</t>
  </si>
  <si>
    <t>3. 국세·지방세 부담현황</t>
  </si>
  <si>
    <t>연도별</t>
  </si>
  <si>
    <t>일반회계</t>
  </si>
  <si>
    <t>특별회계</t>
  </si>
  <si>
    <t>세     출 (C)</t>
  </si>
  <si>
    <t>잉     여 (D=B-C)</t>
  </si>
  <si>
    <t>(단위 : 백만원)</t>
  </si>
  <si>
    <t>예  산  현  액 (A)</t>
  </si>
  <si>
    <t>세     입 (B)</t>
  </si>
  <si>
    <t>일반회계</t>
  </si>
  <si>
    <t>특별회계</t>
  </si>
  <si>
    <t>4. 예산결산 총괄</t>
  </si>
  <si>
    <t>(단위 : 천원)</t>
  </si>
  <si>
    <t>예   산    현   액</t>
  </si>
  <si>
    <t>결   산</t>
  </si>
  <si>
    <t>예산대결산</t>
  </si>
  <si>
    <t>과목별</t>
  </si>
  <si>
    <t>금  액</t>
  </si>
  <si>
    <t>구성비(%)</t>
  </si>
  <si>
    <t>비   율(%)</t>
  </si>
  <si>
    <t>지방세수입</t>
  </si>
  <si>
    <t xml:space="preserve">        지방세  </t>
  </si>
  <si>
    <t>세외  수입</t>
  </si>
  <si>
    <t>경상적세외수입</t>
  </si>
  <si>
    <t>임시적세외수입</t>
  </si>
  <si>
    <t>지방교부세</t>
  </si>
  <si>
    <t>증액교부금</t>
  </si>
  <si>
    <t>-</t>
  </si>
  <si>
    <t>지방양여금</t>
  </si>
  <si>
    <t>조정교부금및
재정보전금</t>
  </si>
  <si>
    <t>보  조  금</t>
  </si>
  <si>
    <t>국고보조금</t>
  </si>
  <si>
    <t>도비보조금</t>
  </si>
  <si>
    <t>지  방  채</t>
  </si>
  <si>
    <t>자료 : 재무과</t>
  </si>
  <si>
    <t>5. 일반회계 세입결산</t>
  </si>
  <si>
    <t>연도및</t>
  </si>
  <si>
    <t>예     산     현     액</t>
  </si>
  <si>
    <t>결     산</t>
  </si>
  <si>
    <t>금   액</t>
  </si>
  <si>
    <t>일반행정</t>
  </si>
  <si>
    <t>사회개발</t>
  </si>
  <si>
    <t>민방위비</t>
  </si>
  <si>
    <t>지원및기타경비</t>
  </si>
  <si>
    <t>6. 일반회계 세출결산</t>
  </si>
  <si>
    <t>연도및</t>
  </si>
  <si>
    <t xml:space="preserve">농공 지구
조성 관리 </t>
  </si>
  <si>
    <t>예  산  액</t>
  </si>
  <si>
    <t>결  산  액</t>
  </si>
  <si>
    <t>비     율 (%)</t>
  </si>
  <si>
    <t>사업별</t>
  </si>
  <si>
    <t>구성비</t>
  </si>
  <si>
    <t>세   입</t>
  </si>
  <si>
    <t>세   출</t>
  </si>
  <si>
    <t>세입대예산</t>
  </si>
  <si>
    <t>세출대예산</t>
  </si>
  <si>
    <t>세출대세입</t>
  </si>
  <si>
    <t>상수도사업</t>
  </si>
  <si>
    <t>주택 사업</t>
  </si>
  <si>
    <t>농촌소득사업</t>
  </si>
  <si>
    <t>의료 보호</t>
  </si>
  <si>
    <t>자활복지기금</t>
  </si>
  <si>
    <t>연도및</t>
  </si>
  <si>
    <t>7. 특별회계 세입 세출 결산현황</t>
  </si>
  <si>
    <r>
      <t>(단위 :m</t>
    </r>
    <r>
      <rPr>
        <vertAlign val="superscript"/>
        <sz val="12"/>
        <rFont val="새굴림"/>
        <family val="1"/>
      </rPr>
      <t>2</t>
    </r>
    <r>
      <rPr>
        <sz val="12"/>
        <rFont val="새굴림"/>
        <family val="1"/>
      </rPr>
      <t>, 천원)</t>
    </r>
  </si>
  <si>
    <t>총평가액</t>
  </si>
  <si>
    <t>토     지</t>
  </si>
  <si>
    <t>건     물</t>
  </si>
  <si>
    <t>임  옥  죽</t>
  </si>
  <si>
    <t>기 계 기 구</t>
  </si>
  <si>
    <t>공  작  물</t>
  </si>
  <si>
    <t>기     타</t>
  </si>
  <si>
    <t>읍면별</t>
  </si>
  <si>
    <t>면   적</t>
  </si>
  <si>
    <t>평가액</t>
  </si>
  <si>
    <t xml:space="preserve">점 </t>
  </si>
  <si>
    <t>연도및</t>
  </si>
  <si>
    <t>장수읍</t>
  </si>
  <si>
    <t>산서면</t>
  </si>
  <si>
    <t>번암면</t>
  </si>
  <si>
    <t>장계면</t>
  </si>
  <si>
    <t>천천면</t>
  </si>
  <si>
    <t>계남면</t>
  </si>
  <si>
    <t>계북면</t>
  </si>
  <si>
    <t>8. 공유재산 현황</t>
  </si>
  <si>
    <r>
      <t xml:space="preserve">인구수
</t>
    </r>
    <r>
      <rPr>
        <sz val="9"/>
        <rFont val="새굴림"/>
        <family val="1"/>
      </rPr>
      <t>(외국인제외)</t>
    </r>
  </si>
  <si>
    <t>경제개발</t>
  </si>
  <si>
    <t>-</t>
  </si>
  <si>
    <t>-</t>
  </si>
</sst>
</file>

<file path=xl/styles.xml><?xml version="1.0" encoding="utf-8"?>
<styleSheet xmlns="http://schemas.openxmlformats.org/spreadsheetml/2006/main">
  <numFmts count="2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_ \-"/>
    <numFmt numFmtId="180" formatCode="#,##0.0_ "/>
    <numFmt numFmtId="181" formatCode="\-"/>
    <numFmt numFmtId="182" formatCode="General\-"/>
    <numFmt numFmtId="183" formatCode="#,##0,"/>
    <numFmt numFmtId="184" formatCode="0.000"/>
    <numFmt numFmtId="185" formatCode="0.0000"/>
    <numFmt numFmtId="186" formatCode="0_ "/>
    <numFmt numFmtId="187" formatCode="0.00_ "/>
    <numFmt numFmtId="188" formatCode="#,##0.00_ "/>
    <numFmt numFmtId="189" formatCode="0.00_);[Red]\(0.00\)"/>
    <numFmt numFmtId="190" formatCode="0.0_);[Red]\(0.0\)"/>
    <numFmt numFmtId="191" formatCode="0_);[Red]\(0\)"/>
    <numFmt numFmtId="192" formatCode="0.0"/>
  </numFmts>
  <fonts count="7">
    <font>
      <sz val="11"/>
      <name val="돋움"/>
      <family val="3"/>
    </font>
    <font>
      <sz val="8"/>
      <name val="돋움"/>
      <family val="3"/>
    </font>
    <font>
      <sz val="12"/>
      <name val="새굴림"/>
      <family val="1"/>
    </font>
    <font>
      <b/>
      <sz val="12"/>
      <name val="새굴림"/>
      <family val="1"/>
    </font>
    <font>
      <b/>
      <sz val="20"/>
      <name val="새굴림"/>
      <family val="1"/>
    </font>
    <font>
      <vertAlign val="superscript"/>
      <sz val="12"/>
      <name val="새굴림"/>
      <family val="1"/>
    </font>
    <font>
      <sz val="9"/>
      <name val="새굴림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left"/>
      <protection/>
    </xf>
    <xf numFmtId="0" fontId="2" fillId="0" borderId="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2" fillId="0" borderId="5" xfId="0" applyFont="1" applyFill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176" fontId="2" fillId="0" borderId="0" xfId="0" applyNumberFormat="1" applyFont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176" fontId="3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 shrinkToFit="1"/>
      <protection/>
    </xf>
    <xf numFmtId="0" fontId="2" fillId="0" borderId="5" xfId="0" applyFont="1" applyFill="1" applyBorder="1" applyAlignment="1" applyProtection="1">
      <alignment horizontal="center" vertical="center" shrinkToFit="1"/>
      <protection/>
    </xf>
    <xf numFmtId="176" fontId="2" fillId="0" borderId="0" xfId="0" applyNumberFormat="1" applyFont="1" applyBorder="1" applyAlignment="1" applyProtection="1">
      <alignment horizontal="center" vertical="center"/>
      <protection/>
    </xf>
    <xf numFmtId="183" fontId="2" fillId="0" borderId="0" xfId="0" applyNumberFormat="1" applyFont="1" applyBorder="1" applyAlignment="1" applyProtection="1">
      <alignment horizontal="center" vertical="center"/>
      <protection/>
    </xf>
    <xf numFmtId="183" fontId="2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 horizontal="center" vertical="center" shrinkToFit="1"/>
      <protection/>
    </xf>
    <xf numFmtId="183" fontId="2" fillId="0" borderId="0" xfId="0" applyNumberFormat="1" applyFont="1" applyAlignment="1" applyProtection="1">
      <alignment horizontal="center" vertical="center" shrinkToFit="1"/>
      <protection/>
    </xf>
    <xf numFmtId="183" fontId="2" fillId="0" borderId="0" xfId="0" applyNumberFormat="1" applyFont="1" applyBorder="1" applyAlignment="1" applyProtection="1">
      <alignment horizontal="center" vertical="center" shrinkToFit="1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 shrinkToFit="1"/>
      <protection/>
    </xf>
    <xf numFmtId="177" fontId="2" fillId="0" borderId="0" xfId="0" applyNumberFormat="1" applyFont="1" applyAlignment="1" applyProtection="1">
      <alignment horizontal="center" vertical="center" shrinkToFit="1"/>
      <protection/>
    </xf>
    <xf numFmtId="176" fontId="2" fillId="0" borderId="0" xfId="0" applyNumberFormat="1" applyFont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shrinkToFit="1"/>
      <protection/>
    </xf>
    <xf numFmtId="177" fontId="2" fillId="0" borderId="0" xfId="0" applyNumberFormat="1" applyFont="1" applyBorder="1" applyAlignment="1" applyProtection="1">
      <alignment horizontal="center" vertical="center" shrinkToFit="1"/>
      <protection/>
    </xf>
    <xf numFmtId="176" fontId="2" fillId="0" borderId="0" xfId="0" applyNumberFormat="1" applyFont="1" applyBorder="1" applyAlignment="1" applyProtection="1">
      <alignment horizontal="center" vertical="center" shrinkToFit="1"/>
      <protection/>
    </xf>
    <xf numFmtId="185" fontId="2" fillId="0" borderId="0" xfId="0" applyNumberFormat="1" applyFont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Alignment="1" applyProtection="1">
      <alignment horizontal="center" vertical="center"/>
      <protection/>
    </xf>
    <xf numFmtId="192" fontId="2" fillId="0" borderId="0" xfId="0" applyNumberFormat="1" applyFont="1" applyAlignment="1" applyProtection="1">
      <alignment horizontal="center" vertical="center"/>
      <protection/>
    </xf>
    <xf numFmtId="0" fontId="2" fillId="0" borderId="3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 shrinkToFit="1"/>
      <protection/>
    </xf>
    <xf numFmtId="177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180" fontId="3" fillId="0" borderId="0" xfId="0" applyNumberFormat="1" applyFont="1" applyAlignment="1" applyProtection="1">
      <alignment horizontal="center" vertical="center"/>
      <protection/>
    </xf>
    <xf numFmtId="176" fontId="3" fillId="0" borderId="0" xfId="0" applyNumberFormat="1" applyFont="1" applyAlignment="1" applyProtection="1">
      <alignment horizontal="center" vertical="center" shrinkToFit="1"/>
      <protection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shrinkToFit="1"/>
      <protection locked="0"/>
    </xf>
    <xf numFmtId="176" fontId="3" fillId="0" borderId="1" xfId="0" applyNumberFormat="1" applyFont="1" applyFill="1" applyBorder="1" applyAlignment="1" applyProtection="1">
      <alignment horizontal="center" vertical="center"/>
      <protection locked="0"/>
    </xf>
    <xf numFmtId="176" fontId="3" fillId="0" borderId="0" xfId="0" applyNumberFormat="1" applyFont="1" applyFill="1" applyBorder="1" applyAlignment="1" applyProtection="1">
      <alignment horizontal="center" vertical="center"/>
      <protection locked="0"/>
    </xf>
    <xf numFmtId="190" fontId="3" fillId="0" borderId="0" xfId="0" applyNumberFormat="1" applyFont="1" applyFill="1" applyBorder="1" applyAlignment="1" applyProtection="1">
      <alignment horizontal="center" vertical="center"/>
      <protection locked="0"/>
    </xf>
    <xf numFmtId="18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177" fontId="2" fillId="0" borderId="0" xfId="0" applyNumberFormat="1" applyFont="1" applyFill="1" applyBorder="1" applyAlignment="1" applyProtection="1">
      <alignment horizontal="center" vertical="center"/>
      <protection locked="0"/>
    </xf>
    <xf numFmtId="177" fontId="3" fillId="0" borderId="0" xfId="0" applyNumberFormat="1" applyFont="1" applyFill="1" applyBorder="1" applyAlignment="1" applyProtection="1">
      <alignment horizontal="center" vertical="center"/>
      <protection locked="0"/>
    </xf>
    <xf numFmtId="181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181" fontId="2" fillId="0" borderId="1" xfId="0" applyNumberFormat="1" applyFont="1" applyFill="1" applyBorder="1" applyAlignment="1" applyProtection="1">
      <alignment horizontal="center" vertical="center"/>
      <protection locked="0"/>
    </xf>
    <xf numFmtId="190" fontId="3" fillId="0" borderId="1" xfId="0" applyNumberFormat="1" applyFont="1" applyFill="1" applyBorder="1" applyAlignment="1" applyProtection="1">
      <alignment horizontal="center" vertical="center"/>
      <protection locked="0"/>
    </xf>
    <xf numFmtId="177" fontId="2" fillId="0" borderId="1" xfId="0" applyNumberFormat="1" applyFont="1" applyFill="1" applyBorder="1" applyAlignment="1" applyProtection="1">
      <alignment horizontal="center" vertical="center"/>
      <protection locked="0"/>
    </xf>
    <xf numFmtId="190" fontId="2" fillId="0" borderId="1" xfId="0" applyNumberFormat="1" applyFont="1" applyFill="1" applyBorder="1" applyAlignment="1" applyProtection="1">
      <alignment horizontal="center" vertical="center"/>
      <protection locked="0"/>
    </xf>
    <xf numFmtId="178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6" xfId="0" applyFont="1" applyFill="1" applyBorder="1" applyAlignment="1" applyProtection="1">
      <alignment horizontal="center" vertical="center" shrinkToFit="1"/>
      <protection locked="0"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178" fontId="2" fillId="0" borderId="1" xfId="0" applyNumberFormat="1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horizontal="center" vertical="center" shrinkToFit="1"/>
      <protection/>
    </xf>
    <xf numFmtId="190" fontId="2" fillId="0" borderId="0" xfId="0" applyNumberFormat="1" applyFont="1" applyAlignment="1" applyProtection="1">
      <alignment horizontal="center" vertical="center" shrinkToFit="1"/>
      <protection/>
    </xf>
    <xf numFmtId="0" fontId="3" fillId="0" borderId="6" xfId="0" applyFont="1" applyBorder="1" applyAlignment="1" applyProtection="1">
      <alignment horizontal="center" vertical="center" shrinkToFit="1"/>
      <protection/>
    </xf>
    <xf numFmtId="176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177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0" xfId="0" applyNumberFormat="1" applyFont="1" applyFill="1" applyBorder="1" applyAlignment="1" applyProtection="1">
      <alignment horizontal="center" vertical="center" shrinkToFit="1"/>
      <protection/>
    </xf>
    <xf numFmtId="0" fontId="2" fillId="0" borderId="1" xfId="0" applyFont="1" applyFill="1" applyBorder="1" applyAlignment="1" applyProtection="1">
      <alignment horizontal="center" vertical="center"/>
      <protection locked="0"/>
    </xf>
    <xf numFmtId="176" fontId="2" fillId="0" borderId="1" xfId="0" applyNumberFormat="1" applyFont="1" applyFill="1" applyBorder="1" applyAlignment="1" applyProtection="1">
      <alignment horizontal="center" vertical="center"/>
      <protection locked="0"/>
    </xf>
    <xf numFmtId="183" fontId="2" fillId="0" borderId="1" xfId="0" applyNumberFormat="1" applyFont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180" fontId="2" fillId="0" borderId="1" xfId="0" applyNumberFormat="1" applyFont="1" applyFill="1" applyBorder="1" applyAlignment="1" applyProtection="1">
      <alignment horizontal="center" vertical="center"/>
      <protection/>
    </xf>
    <xf numFmtId="176" fontId="2" fillId="0" borderId="7" xfId="0" applyNumberFormat="1" applyFont="1" applyFill="1" applyBorder="1" applyAlignment="1" applyProtection="1">
      <alignment horizontal="center" vertical="center"/>
      <protection locked="0"/>
    </xf>
    <xf numFmtId="176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right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176" fontId="2" fillId="0" borderId="0" xfId="0" applyNumberFormat="1" applyFont="1" applyBorder="1" applyAlignment="1" applyProtection="1">
      <alignment horizontal="center" vertical="center"/>
      <protection/>
    </xf>
    <xf numFmtId="183" fontId="2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 shrinkToFit="1"/>
      <protection/>
    </xf>
    <xf numFmtId="0" fontId="2" fillId="0" borderId="2" xfId="0" applyFont="1" applyBorder="1" applyAlignment="1" applyProtection="1">
      <alignment horizontal="center" vertical="center" shrinkToFi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177" fontId="3" fillId="0" borderId="13" xfId="0" applyNumberFormat="1" applyFont="1" applyFill="1" applyBorder="1" applyAlignment="1" applyProtection="1">
      <alignment horizontal="center" vertical="center" shrinkToFit="1"/>
      <protection locked="0"/>
    </xf>
    <xf numFmtId="177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7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21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1"/>
  <sheetViews>
    <sheetView zoomScale="70" zoomScaleNormal="70" workbookViewId="0" topLeftCell="A10">
      <selection activeCell="E18" sqref="E18"/>
    </sheetView>
  </sheetViews>
  <sheetFormatPr defaultColWidth="8.88671875" defaultRowHeight="13.5"/>
  <cols>
    <col min="1" max="1" width="7.21484375" style="1" customWidth="1"/>
    <col min="2" max="3" width="8.3359375" style="1" customWidth="1"/>
    <col min="4" max="6" width="7.3359375" style="1" customWidth="1"/>
    <col min="7" max="7" width="6.77734375" style="1" customWidth="1"/>
    <col min="8" max="9" width="7.3359375" style="1" customWidth="1"/>
    <col min="10" max="10" width="9.77734375" style="1" customWidth="1"/>
    <col min="11" max="11" width="7.3359375" style="1" customWidth="1"/>
    <col min="12" max="16384" width="8.88671875" style="1" customWidth="1"/>
  </cols>
  <sheetData>
    <row r="1" s="2" customFormat="1" ht="30" customHeight="1"/>
    <row r="2" spans="1:11" s="2" customFormat="1" ht="30" customHeight="1">
      <c r="A2" s="100" t="s">
        <v>28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s="2" customFormat="1" ht="30" customHeight="1" thickBot="1">
      <c r="A3" s="4" t="s">
        <v>25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2" customFormat="1" ht="30" customHeight="1">
      <c r="A4" s="101" t="s">
        <v>1</v>
      </c>
      <c r="B4" s="103" t="s">
        <v>14</v>
      </c>
      <c r="C4" s="104"/>
      <c r="D4" s="103" t="s">
        <v>29</v>
      </c>
      <c r="E4" s="101"/>
      <c r="F4" s="101"/>
      <c r="G4" s="101"/>
      <c r="H4" s="101"/>
      <c r="I4" s="101"/>
      <c r="J4" s="101"/>
      <c r="K4" s="101"/>
    </row>
    <row r="5" spans="1:11" s="2" customFormat="1" ht="30" customHeight="1">
      <c r="A5" s="102"/>
      <c r="B5" s="105"/>
      <c r="C5" s="106"/>
      <c r="D5" s="107" t="s">
        <v>2</v>
      </c>
      <c r="E5" s="107"/>
      <c r="F5" s="107" t="s">
        <v>30</v>
      </c>
      <c r="G5" s="107"/>
      <c r="H5" s="10" t="s">
        <v>31</v>
      </c>
      <c r="I5" s="10" t="s">
        <v>32</v>
      </c>
      <c r="J5" s="21" t="s">
        <v>33</v>
      </c>
      <c r="K5" s="22" t="s">
        <v>34</v>
      </c>
    </row>
    <row r="6" spans="1:11" s="2" customFormat="1" ht="39.75" customHeight="1">
      <c r="A6" s="14">
        <v>1998</v>
      </c>
      <c r="B6" s="98">
        <v>3099</v>
      </c>
      <c r="C6" s="98"/>
      <c r="D6" s="99">
        <f>SUM(F6:K6)</f>
        <v>2164000</v>
      </c>
      <c r="E6" s="99"/>
      <c r="F6" s="99">
        <v>1832000</v>
      </c>
      <c r="G6" s="99"/>
      <c r="H6" s="25">
        <v>315000</v>
      </c>
      <c r="I6" s="25">
        <v>6000</v>
      </c>
      <c r="J6" s="25">
        <v>11000</v>
      </c>
      <c r="K6" s="25" t="s">
        <v>0</v>
      </c>
    </row>
    <row r="7" spans="1:11" s="2" customFormat="1" ht="39.75" customHeight="1">
      <c r="A7" s="14">
        <v>1999</v>
      </c>
      <c r="B7" s="98">
        <v>2265</v>
      </c>
      <c r="C7" s="98"/>
      <c r="D7" s="99">
        <f>SUM(F7:K7)</f>
        <v>1442000</v>
      </c>
      <c r="E7" s="99"/>
      <c r="F7" s="99">
        <v>1159000</v>
      </c>
      <c r="G7" s="99"/>
      <c r="H7" s="25">
        <v>256000</v>
      </c>
      <c r="I7" s="25">
        <v>27000</v>
      </c>
      <c r="J7" s="25" t="s">
        <v>0</v>
      </c>
      <c r="K7" s="25" t="s">
        <v>0</v>
      </c>
    </row>
    <row r="8" spans="1:11" s="26" customFormat="1" ht="39.75" customHeight="1">
      <c r="A8" s="14">
        <v>2000</v>
      </c>
      <c r="B8" s="98">
        <v>2313</v>
      </c>
      <c r="C8" s="98"/>
      <c r="D8" s="99">
        <f>SUM(F8:K8)</f>
        <v>1393000</v>
      </c>
      <c r="E8" s="99"/>
      <c r="F8" s="99">
        <v>1139000</v>
      </c>
      <c r="G8" s="99"/>
      <c r="H8" s="24">
        <v>235000</v>
      </c>
      <c r="I8" s="24">
        <v>19000</v>
      </c>
      <c r="J8" s="24" t="s">
        <v>0</v>
      </c>
      <c r="K8" s="24" t="s">
        <v>0</v>
      </c>
    </row>
    <row r="9" spans="1:11" s="26" customFormat="1" ht="39.75" customHeight="1">
      <c r="A9" s="14">
        <v>2001</v>
      </c>
      <c r="B9" s="117">
        <v>2513</v>
      </c>
      <c r="C9" s="98"/>
      <c r="D9" s="99">
        <v>1410000</v>
      </c>
      <c r="E9" s="99"/>
      <c r="F9" s="99">
        <v>1245000</v>
      </c>
      <c r="G9" s="99"/>
      <c r="H9" s="24">
        <v>134000</v>
      </c>
      <c r="I9" s="24">
        <v>31000</v>
      </c>
      <c r="J9" s="24" t="s">
        <v>0</v>
      </c>
      <c r="K9" s="24" t="s">
        <v>0</v>
      </c>
    </row>
    <row r="10" spans="1:11" s="2" customFormat="1" ht="39.75" customHeight="1">
      <c r="A10" s="14">
        <v>2002</v>
      </c>
      <c r="B10" s="99">
        <f>D10+B19+I19+J19+K19</f>
        <v>2843000</v>
      </c>
      <c r="C10" s="99"/>
      <c r="D10" s="99">
        <f>SUM(F10:I10)</f>
        <v>1744000</v>
      </c>
      <c r="E10" s="99"/>
      <c r="F10" s="99">
        <v>1388000</v>
      </c>
      <c r="G10" s="99"/>
      <c r="H10" s="24">
        <v>324000</v>
      </c>
      <c r="I10" s="24">
        <v>32000</v>
      </c>
      <c r="J10" s="24" t="s">
        <v>0</v>
      </c>
      <c r="K10" s="24" t="s">
        <v>0</v>
      </c>
    </row>
    <row r="11" spans="1:11" s="50" customFormat="1" ht="39.75" customHeight="1" thickBot="1">
      <c r="A11" s="49">
        <v>2003</v>
      </c>
      <c r="B11" s="115">
        <f>SUM(D11,B20,G20,H20,I20,J20,K20)</f>
        <v>3003</v>
      </c>
      <c r="C11" s="116"/>
      <c r="D11" s="116">
        <f>SUM(F11:K11)</f>
        <v>1460</v>
      </c>
      <c r="E11" s="116"/>
      <c r="F11" s="116">
        <v>1167</v>
      </c>
      <c r="G11" s="116"/>
      <c r="H11" s="45">
        <v>293</v>
      </c>
      <c r="I11" s="45" t="s">
        <v>0</v>
      </c>
      <c r="J11" s="45" t="s">
        <v>0</v>
      </c>
      <c r="K11" s="45" t="s">
        <v>0</v>
      </c>
    </row>
    <row r="12" spans="1:11" ht="42" customHeight="1" thickBo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s="2" customFormat="1" ht="30" customHeight="1">
      <c r="A13" s="119" t="s">
        <v>1</v>
      </c>
      <c r="B13" s="110" t="s">
        <v>35</v>
      </c>
      <c r="C13" s="111"/>
      <c r="D13" s="111"/>
      <c r="E13" s="111"/>
      <c r="F13" s="112"/>
      <c r="G13" s="113" t="s">
        <v>36</v>
      </c>
      <c r="H13" s="113" t="s">
        <v>37</v>
      </c>
      <c r="I13" s="113" t="s">
        <v>38</v>
      </c>
      <c r="J13" s="113" t="s">
        <v>39</v>
      </c>
      <c r="K13" s="108" t="s">
        <v>40</v>
      </c>
    </row>
    <row r="14" spans="1:11" s="2" customFormat="1" ht="30" customHeight="1">
      <c r="A14" s="106"/>
      <c r="B14" s="10" t="s">
        <v>2</v>
      </c>
      <c r="C14" s="21" t="s">
        <v>41</v>
      </c>
      <c r="D14" s="10" t="s">
        <v>42</v>
      </c>
      <c r="E14" s="21" t="s">
        <v>43</v>
      </c>
      <c r="F14" s="27" t="s">
        <v>44</v>
      </c>
      <c r="G14" s="114"/>
      <c r="H14" s="114"/>
      <c r="I14" s="114"/>
      <c r="J14" s="114"/>
      <c r="K14" s="109"/>
    </row>
    <row r="15" spans="1:11" s="2" customFormat="1" ht="39.75" customHeight="1">
      <c r="A15" s="14">
        <v>1998</v>
      </c>
      <c r="B15" s="25">
        <f>SUM(C15:F15)</f>
        <v>786000</v>
      </c>
      <c r="C15" s="25">
        <v>781000</v>
      </c>
      <c r="D15" s="25">
        <v>4000</v>
      </c>
      <c r="E15" s="25" t="s">
        <v>0</v>
      </c>
      <c r="F15" s="25">
        <v>1000</v>
      </c>
      <c r="G15" s="25">
        <v>3000</v>
      </c>
      <c r="H15" s="25" t="s">
        <v>0</v>
      </c>
      <c r="I15" s="25">
        <v>29000</v>
      </c>
      <c r="J15" s="25">
        <v>20000</v>
      </c>
      <c r="K15" s="25">
        <v>97000</v>
      </c>
    </row>
    <row r="16" spans="1:11" s="2" customFormat="1" ht="39.75" customHeight="1">
      <c r="A16" s="14">
        <v>1999</v>
      </c>
      <c r="B16" s="25">
        <f>SUM(C16:F16)</f>
        <v>770000</v>
      </c>
      <c r="C16" s="24">
        <v>767000</v>
      </c>
      <c r="D16" s="24" t="s">
        <v>0</v>
      </c>
      <c r="E16" s="24">
        <v>3000</v>
      </c>
      <c r="F16" s="24" t="s">
        <v>0</v>
      </c>
      <c r="G16" s="24" t="s">
        <v>0</v>
      </c>
      <c r="H16" s="24" t="s">
        <v>0</v>
      </c>
      <c r="I16" s="24">
        <v>6000</v>
      </c>
      <c r="J16" s="24">
        <v>12000</v>
      </c>
      <c r="K16" s="24">
        <v>35000</v>
      </c>
    </row>
    <row r="17" spans="1:11" s="26" customFormat="1" ht="39.75" customHeight="1">
      <c r="A17" s="14">
        <v>2000</v>
      </c>
      <c r="B17" s="24">
        <f>SUM(C17:F17)</f>
        <v>874000</v>
      </c>
      <c r="C17" s="24">
        <v>870000</v>
      </c>
      <c r="D17" s="24">
        <v>4000</v>
      </c>
      <c r="E17" s="24" t="s">
        <v>0</v>
      </c>
      <c r="F17" s="24" t="s">
        <v>0</v>
      </c>
      <c r="G17" s="24" t="s">
        <v>0</v>
      </c>
      <c r="H17" s="24" t="s">
        <v>0</v>
      </c>
      <c r="I17" s="24">
        <v>7000</v>
      </c>
      <c r="J17" s="24">
        <v>24000</v>
      </c>
      <c r="K17" s="24">
        <v>15000</v>
      </c>
    </row>
    <row r="18" spans="1:11" s="26" customFormat="1" ht="39.75" customHeight="1">
      <c r="A18" s="14">
        <v>2001</v>
      </c>
      <c r="B18" s="24">
        <v>1062000</v>
      </c>
      <c r="C18" s="24">
        <v>1059000</v>
      </c>
      <c r="D18" s="24">
        <v>3000</v>
      </c>
      <c r="E18" s="24" t="s">
        <v>0</v>
      </c>
      <c r="F18" s="24" t="s">
        <v>0</v>
      </c>
      <c r="G18" s="24" t="s">
        <v>0</v>
      </c>
      <c r="H18" s="24" t="s">
        <v>0</v>
      </c>
      <c r="I18" s="24">
        <v>6000</v>
      </c>
      <c r="J18" s="24">
        <v>19000</v>
      </c>
      <c r="K18" s="24">
        <v>16000</v>
      </c>
    </row>
    <row r="19" spans="1:11" s="2" customFormat="1" ht="39.75" customHeight="1">
      <c r="A19" s="14">
        <v>2002</v>
      </c>
      <c r="B19" s="28">
        <f>SUM(C19:F19)</f>
        <v>1061000</v>
      </c>
      <c r="C19" s="29">
        <v>1058000</v>
      </c>
      <c r="D19" s="24">
        <v>3000</v>
      </c>
      <c r="E19" s="24" t="s">
        <v>0</v>
      </c>
      <c r="F19" s="24" t="s">
        <v>0</v>
      </c>
      <c r="G19" s="24" t="s">
        <v>0</v>
      </c>
      <c r="H19" s="24" t="s">
        <v>0</v>
      </c>
      <c r="I19" s="24">
        <v>8000</v>
      </c>
      <c r="J19" s="24">
        <v>18000</v>
      </c>
      <c r="K19" s="24">
        <v>12000</v>
      </c>
    </row>
    <row r="20" spans="1:11" s="50" customFormat="1" ht="39.75" customHeight="1" thickBot="1">
      <c r="A20" s="49">
        <v>2003</v>
      </c>
      <c r="B20" s="45">
        <f>SUM(C20:F20)</f>
        <v>1433</v>
      </c>
      <c r="C20" s="45">
        <v>1430</v>
      </c>
      <c r="D20" s="45">
        <v>3</v>
      </c>
      <c r="E20" s="87" t="s">
        <v>0</v>
      </c>
      <c r="F20" s="87" t="s">
        <v>0</v>
      </c>
      <c r="G20" s="87" t="s">
        <v>0</v>
      </c>
      <c r="H20" s="87" t="s">
        <v>0</v>
      </c>
      <c r="I20" s="45">
        <v>8</v>
      </c>
      <c r="J20" s="45">
        <v>19</v>
      </c>
      <c r="K20" s="45">
        <v>83</v>
      </c>
    </row>
    <row r="21" spans="1:2" ht="30" customHeight="1">
      <c r="A21" s="118" t="s">
        <v>45</v>
      </c>
      <c r="B21" s="118"/>
    </row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</sheetData>
  <sheetProtection selectLockedCells="1"/>
  <mergeCells count="32">
    <mergeCell ref="B9:C9"/>
    <mergeCell ref="D9:E9"/>
    <mergeCell ref="F9:G9"/>
    <mergeCell ref="A21:B21"/>
    <mergeCell ref="A13:A14"/>
    <mergeCell ref="D11:E11"/>
    <mergeCell ref="F11:G11"/>
    <mergeCell ref="K13:K14"/>
    <mergeCell ref="B10:C10"/>
    <mergeCell ref="D10:E10"/>
    <mergeCell ref="F10:G10"/>
    <mergeCell ref="B13:F13"/>
    <mergeCell ref="G13:G14"/>
    <mergeCell ref="H13:H14"/>
    <mergeCell ref="I13:I14"/>
    <mergeCell ref="J13:J14"/>
    <mergeCell ref="B11:C11"/>
    <mergeCell ref="B6:C6"/>
    <mergeCell ref="D6:E6"/>
    <mergeCell ref="F6:G6"/>
    <mergeCell ref="A2:K2"/>
    <mergeCell ref="A4:A5"/>
    <mergeCell ref="B4:C5"/>
    <mergeCell ref="D4:K4"/>
    <mergeCell ref="D5:E5"/>
    <mergeCell ref="F5:G5"/>
    <mergeCell ref="B7:C7"/>
    <mergeCell ref="D7:E7"/>
    <mergeCell ref="F7:G7"/>
    <mergeCell ref="B8:C8"/>
    <mergeCell ref="D8:E8"/>
    <mergeCell ref="F8:G8"/>
  </mergeCells>
  <printOptions horizontalCentered="1"/>
  <pageMargins left="0.2755905511811024" right="0.2755905511811024" top="0.5905511811023623" bottom="0.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M12"/>
  <sheetViews>
    <sheetView view="pageBreakPreview" zoomScale="70" zoomScaleNormal="70" zoomScaleSheetLayoutView="70" workbookViewId="0" topLeftCell="A1">
      <pane xSplit="1" ySplit="5" topLeftCell="D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1" sqref="H11"/>
    </sheetView>
  </sheetViews>
  <sheetFormatPr defaultColWidth="8.88671875" defaultRowHeight="13.5"/>
  <cols>
    <col min="1" max="1" width="7.77734375" style="1" customWidth="1"/>
    <col min="2" max="2" width="25.10546875" style="1" customWidth="1"/>
    <col min="3" max="3" width="15.4453125" style="1" customWidth="1"/>
    <col min="4" max="18" width="7.77734375" style="1" customWidth="1"/>
    <col min="19" max="19" width="8.5546875" style="1" customWidth="1"/>
    <col min="20" max="20" width="9.77734375" style="1" customWidth="1"/>
    <col min="21" max="16384" width="8.88671875" style="1" customWidth="1"/>
  </cols>
  <sheetData>
    <row r="1" s="2" customFormat="1" ht="30" customHeight="1"/>
    <row r="2" spans="1:20" s="2" customFormat="1" ht="30" customHeight="1">
      <c r="A2" s="100" t="s">
        <v>47</v>
      </c>
      <c r="B2" s="100"/>
      <c r="C2" s="100"/>
      <c r="D2" s="100"/>
      <c r="E2" s="100"/>
      <c r="F2" s="100"/>
      <c r="G2" s="100"/>
      <c r="H2" s="100"/>
      <c r="I2" s="100"/>
      <c r="J2" s="100"/>
      <c r="K2" s="100" t="s">
        <v>53</v>
      </c>
      <c r="L2" s="100"/>
      <c r="M2" s="100"/>
      <c r="N2" s="100"/>
      <c r="O2" s="100"/>
      <c r="P2" s="100"/>
      <c r="Q2" s="100"/>
      <c r="R2" s="100"/>
      <c r="S2" s="100"/>
      <c r="T2" s="100"/>
    </row>
    <row r="3" spans="1:20" s="2" customFormat="1" ht="30" customHeight="1" thickBot="1">
      <c r="A3" s="94"/>
      <c r="B3" s="94"/>
      <c r="C3" s="5"/>
      <c r="D3" s="5"/>
      <c r="E3" s="5"/>
      <c r="F3" s="5"/>
      <c r="G3" s="5"/>
      <c r="H3" s="5"/>
      <c r="I3" s="92" t="s">
        <v>50</v>
      </c>
      <c r="J3" s="92"/>
      <c r="K3" s="94" t="s">
        <v>48</v>
      </c>
      <c r="L3" s="94"/>
      <c r="M3" s="5"/>
      <c r="N3" s="5"/>
      <c r="O3" s="5"/>
      <c r="P3" s="5"/>
      <c r="Q3" s="5"/>
      <c r="R3" s="5"/>
      <c r="S3" s="92"/>
      <c r="T3" s="92"/>
    </row>
    <row r="4" spans="1:20" s="2" customFormat="1" ht="39.75" customHeight="1">
      <c r="A4" s="119" t="s">
        <v>49</v>
      </c>
      <c r="B4" s="114" t="s">
        <v>14</v>
      </c>
      <c r="C4" s="114" t="s">
        <v>3</v>
      </c>
      <c r="D4" s="114"/>
      <c r="E4" s="114"/>
      <c r="F4" s="114"/>
      <c r="G4" s="114"/>
      <c r="H4" s="114"/>
      <c r="I4" s="114"/>
      <c r="J4" s="105"/>
      <c r="K4" s="112" t="s">
        <v>3</v>
      </c>
      <c r="L4" s="93"/>
      <c r="M4" s="93"/>
      <c r="N4" s="93"/>
      <c r="O4" s="93" t="s">
        <v>4</v>
      </c>
      <c r="P4" s="93"/>
      <c r="Q4" s="93"/>
      <c r="R4" s="93"/>
      <c r="S4" s="93"/>
      <c r="T4" s="30" t="s">
        <v>5</v>
      </c>
    </row>
    <row r="5" spans="1:20" s="2" customFormat="1" ht="39.75" customHeight="1">
      <c r="A5" s="106"/>
      <c r="B5" s="107"/>
      <c r="C5" s="31" t="s">
        <v>2</v>
      </c>
      <c r="D5" s="10" t="s">
        <v>15</v>
      </c>
      <c r="E5" s="10" t="s">
        <v>16</v>
      </c>
      <c r="F5" s="10" t="s">
        <v>17</v>
      </c>
      <c r="G5" s="10" t="s">
        <v>18</v>
      </c>
      <c r="H5" s="10" t="s">
        <v>19</v>
      </c>
      <c r="I5" s="21" t="s">
        <v>20</v>
      </c>
      <c r="J5" s="27" t="s">
        <v>21</v>
      </c>
      <c r="K5" s="32" t="s">
        <v>46</v>
      </c>
      <c r="L5" s="10" t="s">
        <v>6</v>
      </c>
      <c r="M5" s="21" t="s">
        <v>7</v>
      </c>
      <c r="N5" s="10" t="s">
        <v>8</v>
      </c>
      <c r="O5" s="10" t="s">
        <v>2</v>
      </c>
      <c r="P5" s="21" t="s">
        <v>9</v>
      </c>
      <c r="Q5" s="21" t="s">
        <v>10</v>
      </c>
      <c r="R5" s="21" t="s">
        <v>11</v>
      </c>
      <c r="S5" s="21" t="s">
        <v>26</v>
      </c>
      <c r="T5" s="7" t="s">
        <v>12</v>
      </c>
    </row>
    <row r="6" spans="1:65" s="2" customFormat="1" ht="90" customHeight="1">
      <c r="A6" s="14">
        <v>1998</v>
      </c>
      <c r="B6" s="33">
        <v>6649085</v>
      </c>
      <c r="C6" s="34">
        <v>6430470</v>
      </c>
      <c r="D6" s="34">
        <v>453311</v>
      </c>
      <c r="E6" s="34">
        <v>519691</v>
      </c>
      <c r="F6" s="34">
        <v>41736</v>
      </c>
      <c r="G6" s="34">
        <v>369058</v>
      </c>
      <c r="H6" s="34">
        <v>129819</v>
      </c>
      <c r="I6" s="34">
        <v>720744</v>
      </c>
      <c r="J6" s="34">
        <v>128390</v>
      </c>
      <c r="K6" s="34">
        <v>2853</v>
      </c>
      <c r="L6" s="34">
        <v>442024</v>
      </c>
      <c r="M6" s="34">
        <v>3622844</v>
      </c>
      <c r="N6" s="34" t="s">
        <v>0</v>
      </c>
      <c r="O6" s="34">
        <f>SUM(P6:R6)</f>
        <v>137898</v>
      </c>
      <c r="P6" s="34">
        <v>50416</v>
      </c>
      <c r="Q6" s="34">
        <v>51466</v>
      </c>
      <c r="R6" s="34">
        <v>36016</v>
      </c>
      <c r="S6" s="34" t="s">
        <v>0</v>
      </c>
      <c r="T6" s="34">
        <v>80717</v>
      </c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</row>
    <row r="7" spans="1:65" s="2" customFormat="1" ht="90" customHeight="1">
      <c r="A7" s="14">
        <v>1999</v>
      </c>
      <c r="B7" s="33">
        <v>6754730</v>
      </c>
      <c r="C7" s="34">
        <v>6475188</v>
      </c>
      <c r="D7" s="34">
        <v>455247</v>
      </c>
      <c r="E7" s="34">
        <v>611191</v>
      </c>
      <c r="F7" s="34">
        <v>43222</v>
      </c>
      <c r="G7" s="34">
        <v>370463</v>
      </c>
      <c r="H7" s="34">
        <v>129732</v>
      </c>
      <c r="I7" s="34">
        <v>650347</v>
      </c>
      <c r="J7" s="34">
        <v>131786</v>
      </c>
      <c r="K7" s="34">
        <v>4197</v>
      </c>
      <c r="L7" s="34">
        <v>317524</v>
      </c>
      <c r="M7" s="34">
        <v>3761569</v>
      </c>
      <c r="N7" s="34" t="s">
        <v>0</v>
      </c>
      <c r="O7" s="34">
        <f>SUM(P7:R7)</f>
        <v>129585</v>
      </c>
      <c r="P7" s="34">
        <v>52861</v>
      </c>
      <c r="Q7" s="34">
        <v>52034</v>
      </c>
      <c r="R7" s="34">
        <v>24690</v>
      </c>
      <c r="S7" s="34" t="s">
        <v>0</v>
      </c>
      <c r="T7" s="34">
        <v>149957</v>
      </c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</row>
    <row r="8" spans="1:65" s="2" customFormat="1" ht="90" customHeight="1">
      <c r="A8" s="14">
        <v>2000</v>
      </c>
      <c r="B8" s="33">
        <v>4891678</v>
      </c>
      <c r="C8" s="34">
        <v>4700858</v>
      </c>
      <c r="D8" s="34">
        <v>413790</v>
      </c>
      <c r="E8" s="34">
        <v>584194</v>
      </c>
      <c r="F8" s="34">
        <v>42125</v>
      </c>
      <c r="G8" s="34">
        <v>437402</v>
      </c>
      <c r="H8" s="34">
        <v>135776</v>
      </c>
      <c r="I8" s="34">
        <v>635936</v>
      </c>
      <c r="J8" s="34">
        <v>126598</v>
      </c>
      <c r="K8" s="34">
        <v>1444</v>
      </c>
      <c r="L8" s="34">
        <v>389228</v>
      </c>
      <c r="M8" s="34">
        <v>1856766</v>
      </c>
      <c r="N8" s="34">
        <v>77599</v>
      </c>
      <c r="O8" s="34">
        <f>SUM(P8:R8)</f>
        <v>130029</v>
      </c>
      <c r="P8" s="34">
        <v>54536</v>
      </c>
      <c r="Q8" s="34">
        <v>50331</v>
      </c>
      <c r="R8" s="34">
        <v>25162</v>
      </c>
      <c r="S8" s="34" t="s">
        <v>0</v>
      </c>
      <c r="T8" s="34">
        <v>60791</v>
      </c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</row>
    <row r="9" spans="1:65" s="2" customFormat="1" ht="90" customHeight="1">
      <c r="A9" s="14">
        <v>2001</v>
      </c>
      <c r="B9" s="33">
        <v>6880856</v>
      </c>
      <c r="C9" s="34">
        <v>5317811</v>
      </c>
      <c r="D9" s="34">
        <v>666869</v>
      </c>
      <c r="E9" s="34">
        <v>658251</v>
      </c>
      <c r="F9" s="34">
        <v>14113</v>
      </c>
      <c r="G9" s="34">
        <v>439209</v>
      </c>
      <c r="H9" s="34">
        <v>142789</v>
      </c>
      <c r="I9" s="34">
        <v>596172</v>
      </c>
      <c r="J9" s="34">
        <v>137900</v>
      </c>
      <c r="K9" s="34">
        <v>308</v>
      </c>
      <c r="L9" s="34">
        <v>390244</v>
      </c>
      <c r="M9" s="34">
        <v>2114035</v>
      </c>
      <c r="N9" s="34">
        <v>157921</v>
      </c>
      <c r="O9" s="34">
        <v>1480015</v>
      </c>
      <c r="P9" s="34">
        <v>61353</v>
      </c>
      <c r="Q9" s="34">
        <v>56364</v>
      </c>
      <c r="R9" s="34">
        <v>42566</v>
      </c>
      <c r="S9" s="34">
        <v>1319732</v>
      </c>
      <c r="T9" s="34">
        <v>83030</v>
      </c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</row>
    <row r="10" spans="1:65" s="2" customFormat="1" ht="90" customHeight="1">
      <c r="A10" s="14">
        <v>2002</v>
      </c>
      <c r="B10" s="36">
        <f>C10+O10+T10</f>
        <v>6350263</v>
      </c>
      <c r="C10" s="37">
        <f>SUM(D10:J10,K10:N10)</f>
        <v>5120001</v>
      </c>
      <c r="D10" s="37">
        <v>538617</v>
      </c>
      <c r="E10" s="37">
        <v>792329</v>
      </c>
      <c r="F10" s="37">
        <v>15062</v>
      </c>
      <c r="G10" s="37">
        <v>682368</v>
      </c>
      <c r="H10" s="37">
        <v>161140</v>
      </c>
      <c r="I10" s="34">
        <v>558629</v>
      </c>
      <c r="J10" s="34">
        <v>134027</v>
      </c>
      <c r="K10" s="34">
        <v>2337</v>
      </c>
      <c r="L10" s="37">
        <v>611066</v>
      </c>
      <c r="M10" s="37">
        <v>1373480</v>
      </c>
      <c r="N10" s="37">
        <v>250946</v>
      </c>
      <c r="O10" s="37">
        <f>SUM(P10:S10)</f>
        <v>1129132</v>
      </c>
      <c r="P10" s="37">
        <v>66305</v>
      </c>
      <c r="Q10" s="37">
        <v>62622</v>
      </c>
      <c r="R10" s="37">
        <v>29529</v>
      </c>
      <c r="S10" s="37">
        <v>970676</v>
      </c>
      <c r="T10" s="37">
        <v>101130</v>
      </c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</row>
    <row r="11" spans="1:65" s="50" customFormat="1" ht="90" customHeight="1" thickBot="1">
      <c r="A11" s="49">
        <v>2003</v>
      </c>
      <c r="B11" s="45">
        <v>6578834</v>
      </c>
      <c r="C11" s="46">
        <v>5444352</v>
      </c>
      <c r="D11" s="46">
        <v>744663</v>
      </c>
      <c r="E11" s="46">
        <v>953668</v>
      </c>
      <c r="F11" s="46">
        <v>18369</v>
      </c>
      <c r="G11" s="46">
        <v>764947</v>
      </c>
      <c r="H11" s="46">
        <v>184533</v>
      </c>
      <c r="I11" s="46">
        <v>569444</v>
      </c>
      <c r="J11" s="46">
        <v>159286</v>
      </c>
      <c r="K11" s="46">
        <v>3148</v>
      </c>
      <c r="L11" s="46">
        <v>438226</v>
      </c>
      <c r="M11" s="46">
        <v>1242925</v>
      </c>
      <c r="N11" s="46">
        <v>265142</v>
      </c>
      <c r="O11" s="46">
        <f>SUM(P11:S11)</f>
        <v>1127575</v>
      </c>
      <c r="P11" s="46">
        <v>79560</v>
      </c>
      <c r="Q11" s="46">
        <v>67286</v>
      </c>
      <c r="R11" s="46">
        <v>29996</v>
      </c>
      <c r="S11" s="46">
        <v>950733</v>
      </c>
      <c r="T11" s="46">
        <v>106907</v>
      </c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</row>
    <row r="12" spans="1:20" ht="30" customHeight="1">
      <c r="A12" s="118"/>
      <c r="B12" s="118"/>
      <c r="I12" s="120" t="s">
        <v>51</v>
      </c>
      <c r="J12" s="120"/>
      <c r="K12" s="118" t="s">
        <v>52</v>
      </c>
      <c r="L12" s="118"/>
      <c r="S12" s="120"/>
      <c r="T12" s="120"/>
    </row>
    <row r="13" ht="30" customHeight="1"/>
    <row r="14" ht="30" customHeight="1"/>
    <row r="15" ht="30" customHeight="1"/>
    <row r="16" ht="16.5" customHeight="1"/>
    <row r="17" ht="16.5" customHeight="1"/>
    <row r="18" ht="16.5" customHeight="1"/>
    <row r="19" ht="16.5" customHeight="1"/>
  </sheetData>
  <sheetProtection selectLockedCells="1"/>
  <mergeCells count="15">
    <mergeCell ref="A4:A5"/>
    <mergeCell ref="I12:J12"/>
    <mergeCell ref="K3:L3"/>
    <mergeCell ref="K12:L12"/>
    <mergeCell ref="A12:B12"/>
    <mergeCell ref="S12:T12"/>
    <mergeCell ref="S3:T3"/>
    <mergeCell ref="K2:T2"/>
    <mergeCell ref="A2:J2"/>
    <mergeCell ref="K4:N4"/>
    <mergeCell ref="O4:S4"/>
    <mergeCell ref="I3:J3"/>
    <mergeCell ref="B4:B5"/>
    <mergeCell ref="C4:J4"/>
    <mergeCell ref="A3:B3"/>
  </mergeCells>
  <printOptions horizontalCentered="1"/>
  <pageMargins left="0.3937007874015748" right="0.3937007874015748" top="0.98" bottom="0.5905511811023623" header="0.49" footer="0"/>
  <pageSetup horizontalDpi="600" verticalDpi="600" orientation="portrait" paperSize="9" scale="80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I16"/>
  <sheetViews>
    <sheetView zoomScale="70" zoomScaleNormal="7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1" sqref="I11"/>
    </sheetView>
  </sheetViews>
  <sheetFormatPr defaultColWidth="8.88671875" defaultRowHeight="13.5"/>
  <cols>
    <col min="1" max="2" width="7.77734375" style="1" customWidth="1"/>
    <col min="3" max="3" width="8.88671875" style="1" customWidth="1"/>
    <col min="4" max="9" width="7.77734375" style="1" customWidth="1"/>
    <col min="10" max="16384" width="8.88671875" style="1" customWidth="1"/>
  </cols>
  <sheetData>
    <row r="1" s="2" customFormat="1" ht="30" customHeight="1"/>
    <row r="2" spans="1:9" s="2" customFormat="1" ht="30" customHeight="1">
      <c r="A2" s="100" t="s">
        <v>63</v>
      </c>
      <c r="B2" s="100"/>
      <c r="C2" s="100"/>
      <c r="D2" s="100"/>
      <c r="E2" s="100"/>
      <c r="F2" s="100"/>
      <c r="G2" s="100"/>
      <c r="H2" s="100"/>
      <c r="I2" s="100"/>
    </row>
    <row r="3" spans="1:9" s="2" customFormat="1" ht="30" customHeight="1" thickBot="1">
      <c r="A3" s="5"/>
      <c r="B3" s="5"/>
      <c r="C3" s="5"/>
      <c r="D3" s="5"/>
      <c r="E3" s="5"/>
      <c r="F3" s="5"/>
      <c r="G3" s="92" t="s">
        <v>54</v>
      </c>
      <c r="H3" s="92"/>
      <c r="I3" s="92"/>
    </row>
    <row r="4" spans="1:9" s="2" customFormat="1" ht="30" customHeight="1">
      <c r="A4" s="119" t="s">
        <v>64</v>
      </c>
      <c r="B4" s="114" t="s">
        <v>56</v>
      </c>
      <c r="C4" s="95" t="s">
        <v>148</v>
      </c>
      <c r="D4" s="114" t="s">
        <v>57</v>
      </c>
      <c r="E4" s="114"/>
      <c r="F4" s="114" t="s">
        <v>58</v>
      </c>
      <c r="G4" s="114"/>
      <c r="H4" s="114" t="s">
        <v>59</v>
      </c>
      <c r="I4" s="105"/>
    </row>
    <row r="5" spans="1:9" s="2" customFormat="1" ht="30" customHeight="1">
      <c r="A5" s="106"/>
      <c r="B5" s="107"/>
      <c r="C5" s="114"/>
      <c r="D5" s="10" t="s">
        <v>60</v>
      </c>
      <c r="E5" s="10" t="s">
        <v>61</v>
      </c>
      <c r="F5" s="10" t="s">
        <v>60</v>
      </c>
      <c r="G5" s="10" t="s">
        <v>61</v>
      </c>
      <c r="H5" s="10" t="s">
        <v>60</v>
      </c>
      <c r="I5" s="11" t="s">
        <v>61</v>
      </c>
    </row>
    <row r="6" spans="1:9" s="2" customFormat="1" ht="79.5" customHeight="1">
      <c r="A6" s="14">
        <v>1998</v>
      </c>
      <c r="B6" s="34">
        <v>9648</v>
      </c>
      <c r="C6" s="34">
        <v>30556</v>
      </c>
      <c r="D6" s="34">
        <f aca="true" t="shared" si="0" ref="D6:E8">SUM(F6,H6)</f>
        <v>1010373</v>
      </c>
      <c r="E6" s="34">
        <f t="shared" si="0"/>
        <v>319473</v>
      </c>
      <c r="F6" s="34">
        <v>321206</v>
      </c>
      <c r="G6" s="34">
        <v>101563</v>
      </c>
      <c r="H6" s="34">
        <v>689167</v>
      </c>
      <c r="I6" s="34">
        <v>217910</v>
      </c>
    </row>
    <row r="7" spans="1:9" s="2" customFormat="1" ht="79.5" customHeight="1">
      <c r="A7" s="14">
        <v>1999</v>
      </c>
      <c r="B7" s="34">
        <v>9649</v>
      </c>
      <c r="C7" s="34">
        <v>30207</v>
      </c>
      <c r="D7" s="34">
        <f t="shared" si="0"/>
        <v>934789</v>
      </c>
      <c r="E7" s="34">
        <f t="shared" si="0"/>
        <v>298953</v>
      </c>
      <c r="F7" s="34">
        <v>234749</v>
      </c>
      <c r="G7" s="34">
        <v>74983</v>
      </c>
      <c r="H7" s="34">
        <v>700040</v>
      </c>
      <c r="I7" s="34">
        <v>223970</v>
      </c>
    </row>
    <row r="8" spans="1:9" s="26" customFormat="1" ht="79.5" customHeight="1">
      <c r="A8" s="14">
        <v>2000</v>
      </c>
      <c r="B8" s="37">
        <v>9714</v>
      </c>
      <c r="C8" s="37">
        <v>30051</v>
      </c>
      <c r="D8" s="37">
        <f t="shared" si="0"/>
        <v>741680</v>
      </c>
      <c r="E8" s="37">
        <f t="shared" si="0"/>
        <v>239748</v>
      </c>
      <c r="F8" s="37">
        <v>238110</v>
      </c>
      <c r="G8" s="37">
        <v>76969</v>
      </c>
      <c r="H8" s="37">
        <v>503570</v>
      </c>
      <c r="I8" s="37">
        <v>162779</v>
      </c>
    </row>
    <row r="9" spans="1:9" s="26" customFormat="1" ht="79.5" customHeight="1">
      <c r="A9" s="14">
        <v>2001</v>
      </c>
      <c r="B9" s="37">
        <v>9819</v>
      </c>
      <c r="C9" s="37">
        <v>30521</v>
      </c>
      <c r="D9" s="37">
        <v>956701</v>
      </c>
      <c r="E9" s="37">
        <v>307782</v>
      </c>
      <c r="F9" s="37">
        <v>255932</v>
      </c>
      <c r="G9" s="37">
        <v>82336</v>
      </c>
      <c r="H9" s="37">
        <v>700769</v>
      </c>
      <c r="I9" s="37">
        <v>225446</v>
      </c>
    </row>
    <row r="10" spans="1:9" s="2" customFormat="1" ht="79.5" customHeight="1">
      <c r="A10" s="14">
        <v>2002</v>
      </c>
      <c r="B10" s="37">
        <v>9566</v>
      </c>
      <c r="C10" s="37">
        <v>26463</v>
      </c>
      <c r="D10" s="37">
        <v>961035</v>
      </c>
      <c r="E10" s="37">
        <v>348439</v>
      </c>
      <c r="F10" s="37">
        <v>297198</v>
      </c>
      <c r="G10" s="34">
        <v>107433</v>
      </c>
      <c r="H10" s="34">
        <v>633837</v>
      </c>
      <c r="I10" s="34">
        <v>241006</v>
      </c>
    </row>
    <row r="11" spans="1:9" s="50" customFormat="1" ht="79.5" customHeight="1" thickBot="1">
      <c r="A11" s="49">
        <v>2003</v>
      </c>
      <c r="B11" s="46">
        <v>9917</v>
      </c>
      <c r="C11" s="46">
        <v>29445</v>
      </c>
      <c r="D11" s="46">
        <f>SUM(F11,H11)</f>
        <v>966203</v>
      </c>
      <c r="E11" s="46">
        <f>SUM(G11,I11)</f>
        <v>325415</v>
      </c>
      <c r="F11" s="46">
        <v>302813</v>
      </c>
      <c r="G11" s="46">
        <v>101987</v>
      </c>
      <c r="H11" s="46">
        <v>663390</v>
      </c>
      <c r="I11" s="46">
        <v>223428</v>
      </c>
    </row>
    <row r="12" spans="7:9" ht="14.25">
      <c r="G12" s="120" t="s">
        <v>62</v>
      </c>
      <c r="H12" s="120"/>
      <c r="I12" s="120"/>
    </row>
    <row r="15" ht="14.25">
      <c r="G15" s="38"/>
    </row>
    <row r="16" ht="14.25">
      <c r="G16" s="38"/>
    </row>
  </sheetData>
  <sheetProtection selectLockedCells="1"/>
  <mergeCells count="9">
    <mergeCell ref="A2:I2"/>
    <mergeCell ref="G3:I3"/>
    <mergeCell ref="G12:I12"/>
    <mergeCell ref="A4:A5"/>
    <mergeCell ref="B4:B5"/>
    <mergeCell ref="C4:C5"/>
    <mergeCell ref="D4:E4"/>
    <mergeCell ref="F4:G4"/>
    <mergeCell ref="H4:I4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1"/>
  <sheetViews>
    <sheetView tabSelected="1" zoomScale="70" zoomScaleNormal="70" workbookViewId="0" topLeftCell="A7">
      <selection activeCell="J17" sqref="J17"/>
    </sheetView>
  </sheetViews>
  <sheetFormatPr defaultColWidth="8.88671875" defaultRowHeight="13.5"/>
  <cols>
    <col min="1" max="1" width="7.21484375" style="1" customWidth="1"/>
    <col min="2" max="2" width="10.77734375" style="1" customWidth="1"/>
    <col min="3" max="7" width="12.10546875" style="1" customWidth="1"/>
    <col min="8" max="16384" width="8.88671875" style="1" customWidth="1"/>
  </cols>
  <sheetData>
    <row r="1" s="2" customFormat="1" ht="30" customHeight="1"/>
    <row r="2" spans="1:7" s="2" customFormat="1" ht="30" customHeight="1">
      <c r="A2" s="100" t="s">
        <v>74</v>
      </c>
      <c r="B2" s="100"/>
      <c r="C2" s="100"/>
      <c r="D2" s="100"/>
      <c r="E2" s="100"/>
      <c r="F2" s="100"/>
      <c r="G2" s="100"/>
    </row>
    <row r="3" spans="1:7" s="2" customFormat="1" ht="30" customHeight="1" thickBot="1">
      <c r="A3" s="94" t="s">
        <v>69</v>
      </c>
      <c r="B3" s="94"/>
      <c r="C3" s="5"/>
      <c r="D3" s="5"/>
      <c r="E3" s="5"/>
      <c r="F3" s="5"/>
      <c r="G3" s="5"/>
    </row>
    <row r="4" spans="1:7" s="2" customFormat="1" ht="30" customHeight="1">
      <c r="A4" s="101" t="s">
        <v>55</v>
      </c>
      <c r="B4" s="114" t="s">
        <v>70</v>
      </c>
      <c r="C4" s="114"/>
      <c r="D4" s="114"/>
      <c r="E4" s="114" t="s">
        <v>71</v>
      </c>
      <c r="F4" s="114"/>
      <c r="G4" s="105"/>
    </row>
    <row r="5" spans="1:7" s="2" customFormat="1" ht="30" customHeight="1">
      <c r="A5" s="102"/>
      <c r="B5" s="10" t="s">
        <v>57</v>
      </c>
      <c r="C5" s="10" t="s">
        <v>72</v>
      </c>
      <c r="D5" s="10" t="s">
        <v>73</v>
      </c>
      <c r="E5" s="10" t="s">
        <v>57</v>
      </c>
      <c r="F5" s="10" t="s">
        <v>72</v>
      </c>
      <c r="G5" s="11" t="s">
        <v>73</v>
      </c>
    </row>
    <row r="6" spans="1:7" s="2" customFormat="1" ht="39.75" customHeight="1">
      <c r="A6" s="14">
        <v>1998</v>
      </c>
      <c r="B6" s="15">
        <f>SUM(C6:D6)</f>
        <v>87377</v>
      </c>
      <c r="C6" s="15">
        <v>82439</v>
      </c>
      <c r="D6" s="15">
        <v>4938</v>
      </c>
      <c r="E6" s="15">
        <f>SUM(F6:G6)</f>
        <v>88339</v>
      </c>
      <c r="F6" s="15">
        <v>83575</v>
      </c>
      <c r="G6" s="15">
        <v>4764</v>
      </c>
    </row>
    <row r="7" spans="1:7" s="2" customFormat="1" ht="39.75" customHeight="1">
      <c r="A7" s="14">
        <v>1999</v>
      </c>
      <c r="B7" s="15">
        <f>SUM(C7:D7)</f>
        <v>90403</v>
      </c>
      <c r="C7" s="15">
        <v>82442</v>
      </c>
      <c r="D7" s="15">
        <v>7961</v>
      </c>
      <c r="E7" s="15">
        <f>SUM(F7:G7)</f>
        <v>92340</v>
      </c>
      <c r="F7" s="15">
        <v>84198</v>
      </c>
      <c r="G7" s="15">
        <v>8142</v>
      </c>
    </row>
    <row r="8" spans="1:7" s="26" customFormat="1" ht="39.75" customHeight="1">
      <c r="A8" s="14">
        <v>2000</v>
      </c>
      <c r="B8" s="23">
        <f>SUM(C8:D8)</f>
        <v>105873</v>
      </c>
      <c r="C8" s="23">
        <v>97580</v>
      </c>
      <c r="D8" s="23">
        <v>8293</v>
      </c>
      <c r="E8" s="23">
        <f>SUM(F8:G8)</f>
        <v>106455</v>
      </c>
      <c r="F8" s="23">
        <v>98247</v>
      </c>
      <c r="G8" s="23">
        <v>8208</v>
      </c>
    </row>
    <row r="9" spans="1:7" s="26" customFormat="1" ht="39.75" customHeight="1">
      <c r="A9" s="14">
        <v>2001</v>
      </c>
      <c r="B9" s="23">
        <v>148810</v>
      </c>
      <c r="C9" s="23">
        <v>134902</v>
      </c>
      <c r="D9" s="23">
        <v>13908</v>
      </c>
      <c r="E9" s="23">
        <v>148553</v>
      </c>
      <c r="F9" s="23">
        <v>134804</v>
      </c>
      <c r="G9" s="23">
        <v>13749</v>
      </c>
    </row>
    <row r="10" spans="1:7" s="2" customFormat="1" ht="39.75" customHeight="1">
      <c r="A10" s="14">
        <v>2002</v>
      </c>
      <c r="B10" s="23">
        <f>C10+D10</f>
        <v>168010</v>
      </c>
      <c r="C10" s="23">
        <v>156812</v>
      </c>
      <c r="D10" s="23">
        <v>11198</v>
      </c>
      <c r="E10" s="23">
        <f>F10+G10</f>
        <v>166045</v>
      </c>
      <c r="F10" s="23">
        <v>155775</v>
      </c>
      <c r="G10" s="23">
        <v>10270</v>
      </c>
    </row>
    <row r="11" spans="1:7" s="50" customFormat="1" ht="39.75" customHeight="1" thickBot="1">
      <c r="A11" s="49">
        <v>2003</v>
      </c>
      <c r="B11" s="52">
        <f>SUM(C11:D11)</f>
        <v>197947</v>
      </c>
      <c r="C11" s="52">
        <v>179133</v>
      </c>
      <c r="D11" s="52">
        <v>18814</v>
      </c>
      <c r="E11" s="52">
        <f>SUM(F11:G11)</f>
        <v>196267</v>
      </c>
      <c r="F11" s="52">
        <v>177724</v>
      </c>
      <c r="G11" s="52">
        <v>18543</v>
      </c>
    </row>
    <row r="12" spans="1:7" ht="30" customHeight="1" thickBot="1">
      <c r="A12" s="19"/>
      <c r="B12" s="19"/>
      <c r="C12" s="19"/>
      <c r="D12" s="19"/>
      <c r="E12" s="19"/>
      <c r="F12" s="19"/>
      <c r="G12" s="19"/>
    </row>
    <row r="13" spans="1:7" s="2" customFormat="1" ht="30" customHeight="1">
      <c r="A13" s="101" t="s">
        <v>1</v>
      </c>
      <c r="B13" s="114" t="s">
        <v>67</v>
      </c>
      <c r="C13" s="114"/>
      <c r="D13" s="114"/>
      <c r="E13" s="114" t="s">
        <v>68</v>
      </c>
      <c r="F13" s="114"/>
      <c r="G13" s="105"/>
    </row>
    <row r="14" spans="1:7" s="2" customFormat="1" ht="30" customHeight="1">
      <c r="A14" s="102"/>
      <c r="B14" s="10" t="s">
        <v>2</v>
      </c>
      <c r="C14" s="10" t="s">
        <v>65</v>
      </c>
      <c r="D14" s="10" t="s">
        <v>66</v>
      </c>
      <c r="E14" s="10" t="s">
        <v>2</v>
      </c>
      <c r="F14" s="10" t="s">
        <v>65</v>
      </c>
      <c r="G14" s="11" t="s">
        <v>66</v>
      </c>
    </row>
    <row r="15" spans="1:7" s="2" customFormat="1" ht="39.75" customHeight="1">
      <c r="A15" s="14">
        <v>1998</v>
      </c>
      <c r="B15" s="15">
        <f>SUM(C15:D15)</f>
        <v>69398</v>
      </c>
      <c r="C15" s="15">
        <v>66763</v>
      </c>
      <c r="D15" s="15">
        <v>2635</v>
      </c>
      <c r="E15" s="15">
        <f>SUM(F15:G15)</f>
        <v>18941</v>
      </c>
      <c r="F15" s="15">
        <v>16812</v>
      </c>
      <c r="G15" s="15">
        <v>2129</v>
      </c>
    </row>
    <row r="16" spans="1:7" s="2" customFormat="1" ht="39.75" customHeight="1">
      <c r="A16" s="14">
        <v>1999</v>
      </c>
      <c r="B16" s="15">
        <f>SUM(C16:D16)</f>
        <v>71746</v>
      </c>
      <c r="C16" s="15">
        <v>66596</v>
      </c>
      <c r="D16" s="15">
        <v>5150</v>
      </c>
      <c r="E16" s="15">
        <f>SUM(F16:G16)</f>
        <v>20594</v>
      </c>
      <c r="F16" s="15">
        <v>17602</v>
      </c>
      <c r="G16" s="15">
        <v>2992</v>
      </c>
    </row>
    <row r="17" spans="1:7" s="26" customFormat="1" ht="39.75" customHeight="1">
      <c r="A17" s="14">
        <v>2000</v>
      </c>
      <c r="B17" s="23">
        <f>SUM(C17:D17)</f>
        <v>75239</v>
      </c>
      <c r="C17" s="23">
        <v>69688</v>
      </c>
      <c r="D17" s="23">
        <v>5551</v>
      </c>
      <c r="E17" s="23">
        <f>SUM(F17:G17)</f>
        <v>31216</v>
      </c>
      <c r="F17" s="23">
        <v>28559</v>
      </c>
      <c r="G17" s="23">
        <v>2657</v>
      </c>
    </row>
    <row r="18" spans="1:7" s="26" customFormat="1" ht="39.75" customHeight="1">
      <c r="A18" s="14">
        <v>2001</v>
      </c>
      <c r="B18" s="23">
        <v>103472</v>
      </c>
      <c r="C18" s="23">
        <v>94409</v>
      </c>
      <c r="D18" s="23">
        <v>9063</v>
      </c>
      <c r="E18" s="23">
        <v>45081</v>
      </c>
      <c r="F18" s="23">
        <v>40395</v>
      </c>
      <c r="G18" s="23">
        <v>4686</v>
      </c>
    </row>
    <row r="19" spans="1:7" s="2" customFormat="1" ht="39.75" customHeight="1">
      <c r="A19" s="14">
        <v>2002</v>
      </c>
      <c r="B19" s="23">
        <v>102864</v>
      </c>
      <c r="C19" s="23">
        <v>95743</v>
      </c>
      <c r="D19" s="23">
        <v>7121</v>
      </c>
      <c r="E19" s="23">
        <v>61671</v>
      </c>
      <c r="F19" s="23">
        <v>58522</v>
      </c>
      <c r="G19" s="23">
        <v>3149</v>
      </c>
    </row>
    <row r="20" spans="1:7" s="50" customFormat="1" ht="39.75" customHeight="1" thickBot="1">
      <c r="A20" s="49">
        <v>2003</v>
      </c>
      <c r="B20" s="52">
        <v>152925</v>
      </c>
      <c r="C20" s="52">
        <v>140843</v>
      </c>
      <c r="D20" s="52">
        <v>12082</v>
      </c>
      <c r="E20" s="52">
        <f>SUM(F20:G20)</f>
        <v>43342</v>
      </c>
      <c r="F20" s="52">
        <v>36881</v>
      </c>
      <c r="G20" s="52">
        <f>G11-D20</f>
        <v>6461</v>
      </c>
    </row>
    <row r="21" spans="1:2" ht="30" customHeight="1">
      <c r="A21" s="118" t="s">
        <v>13</v>
      </c>
      <c r="B21" s="118"/>
    </row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</sheetData>
  <sheetProtection selectLockedCells="1"/>
  <mergeCells count="9">
    <mergeCell ref="A13:A14"/>
    <mergeCell ref="B13:D13"/>
    <mergeCell ref="E13:G13"/>
    <mergeCell ref="A21:B21"/>
    <mergeCell ref="A2:G2"/>
    <mergeCell ref="A3:B3"/>
    <mergeCell ref="A4:A5"/>
    <mergeCell ref="B4:D4"/>
    <mergeCell ref="E4:G4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5"/>
  <sheetViews>
    <sheetView view="pageBreakPreview" zoomScaleNormal="70" zoomScaleSheetLayoutView="100" workbookViewId="0" topLeftCell="A14">
      <selection activeCell="I4" sqref="I4"/>
    </sheetView>
  </sheetViews>
  <sheetFormatPr defaultColWidth="8.88671875" defaultRowHeight="13.5"/>
  <cols>
    <col min="1" max="6" width="12.77734375" style="1" customWidth="1"/>
    <col min="7" max="16384" width="8.88671875" style="1" customWidth="1"/>
  </cols>
  <sheetData>
    <row r="1" s="2" customFormat="1" ht="30" customHeight="1"/>
    <row r="2" spans="1:6" s="2" customFormat="1" ht="30" customHeight="1">
      <c r="A2" s="100" t="s">
        <v>98</v>
      </c>
      <c r="B2" s="100"/>
      <c r="C2" s="100"/>
      <c r="D2" s="100"/>
      <c r="E2" s="100"/>
      <c r="F2" s="100"/>
    </row>
    <row r="3" spans="1:6" s="2" customFormat="1" ht="30" customHeight="1" thickBot="1">
      <c r="A3" s="5"/>
      <c r="B3" s="5"/>
      <c r="C3" s="5"/>
      <c r="D3" s="5"/>
      <c r="E3" s="92" t="s">
        <v>75</v>
      </c>
      <c r="F3" s="92"/>
    </row>
    <row r="4" spans="1:6" s="2" customFormat="1" ht="30" customHeight="1">
      <c r="A4" s="14" t="s">
        <v>99</v>
      </c>
      <c r="B4" s="114" t="s">
        <v>76</v>
      </c>
      <c r="C4" s="114"/>
      <c r="D4" s="114" t="s">
        <v>77</v>
      </c>
      <c r="E4" s="114"/>
      <c r="F4" s="20" t="s">
        <v>78</v>
      </c>
    </row>
    <row r="5" spans="1:6" s="2" customFormat="1" ht="30" customHeight="1">
      <c r="A5" s="39" t="s">
        <v>79</v>
      </c>
      <c r="B5" s="12" t="s">
        <v>80</v>
      </c>
      <c r="C5" s="12" t="s">
        <v>81</v>
      </c>
      <c r="D5" s="12" t="s">
        <v>80</v>
      </c>
      <c r="E5" s="12" t="s">
        <v>81</v>
      </c>
      <c r="F5" s="40" t="s">
        <v>82</v>
      </c>
    </row>
    <row r="6" spans="1:6" s="2" customFormat="1" ht="30" customHeight="1">
      <c r="A6" s="14">
        <v>1998</v>
      </c>
      <c r="B6" s="15">
        <v>82438557</v>
      </c>
      <c r="C6" s="8">
        <v>100</v>
      </c>
      <c r="D6" s="15">
        <v>83575222</v>
      </c>
      <c r="E6" s="8">
        <v>100</v>
      </c>
      <c r="F6" s="8">
        <v>101.4</v>
      </c>
    </row>
    <row r="7" spans="1:6" s="2" customFormat="1" ht="30" customHeight="1">
      <c r="A7" s="14">
        <v>1999</v>
      </c>
      <c r="B7" s="15">
        <v>82442995</v>
      </c>
      <c r="C7" s="8">
        <v>100</v>
      </c>
      <c r="D7" s="15">
        <v>84197781</v>
      </c>
      <c r="E7" s="8">
        <v>100</v>
      </c>
      <c r="F7" s="8">
        <v>102.1</v>
      </c>
    </row>
    <row r="8" spans="1:6" s="2" customFormat="1" ht="30" customHeight="1">
      <c r="A8" s="14">
        <v>2000</v>
      </c>
      <c r="B8" s="15">
        <v>97580274</v>
      </c>
      <c r="C8" s="8">
        <v>100</v>
      </c>
      <c r="D8" s="15">
        <v>98246780</v>
      </c>
      <c r="E8" s="8">
        <v>100</v>
      </c>
      <c r="F8" s="8">
        <v>100.7</v>
      </c>
    </row>
    <row r="9" spans="1:6" s="2" customFormat="1" ht="30" customHeight="1">
      <c r="A9" s="14">
        <v>2001</v>
      </c>
      <c r="B9" s="15">
        <v>134901750</v>
      </c>
      <c r="C9" s="8">
        <v>100</v>
      </c>
      <c r="D9" s="15">
        <v>134804212</v>
      </c>
      <c r="E9" s="8">
        <v>100</v>
      </c>
      <c r="F9" s="8">
        <v>99.9</v>
      </c>
    </row>
    <row r="10" spans="1:6" s="2" customFormat="1" ht="30" customHeight="1">
      <c r="A10" s="14">
        <v>2002</v>
      </c>
      <c r="B10" s="15">
        <v>156812572</v>
      </c>
      <c r="C10" s="15">
        <v>100</v>
      </c>
      <c r="D10" s="15">
        <v>155774875</v>
      </c>
      <c r="E10" s="15">
        <v>100</v>
      </c>
      <c r="F10" s="41">
        <v>99.3</v>
      </c>
    </row>
    <row r="11" spans="1:6" s="2" customFormat="1" ht="30" customHeight="1">
      <c r="A11" s="16">
        <v>2003</v>
      </c>
      <c r="B11" s="17">
        <f>SUM(B12,B14,B17,B18,B19,B20,B21,N15)</f>
        <v>179132833</v>
      </c>
      <c r="C11" s="17">
        <f>SUM(C12,C14,C17,C18,C19,C20,C21)</f>
        <v>100</v>
      </c>
      <c r="D11" s="17">
        <f>SUM(D12,D14,D17,D18,D19,D20,D21,P15)</f>
        <v>178492648</v>
      </c>
      <c r="E11" s="17">
        <f>SUM(E12,E14,E17,E19,E20,E21)</f>
        <v>100</v>
      </c>
      <c r="F11" s="47">
        <f>(D11/B11)*100</f>
        <v>99.64261995454513</v>
      </c>
    </row>
    <row r="12" spans="1:6" s="56" customFormat="1" ht="30" customHeight="1">
      <c r="A12" s="62" t="s">
        <v>83</v>
      </c>
      <c r="B12" s="53">
        <f>B13</f>
        <v>3621000</v>
      </c>
      <c r="C12" s="54">
        <f>(B12/$B$11)*100</f>
        <v>2.021404976049254</v>
      </c>
      <c r="D12" s="53">
        <f>D13</f>
        <v>4134189</v>
      </c>
      <c r="E12" s="55">
        <f>(D12/$D$11)*100</f>
        <v>2.316167666468817</v>
      </c>
      <c r="F12" s="47">
        <f aca="true" t="shared" si="0" ref="F12:F23">(D12/B12)*100</f>
        <v>114.17257663628833</v>
      </c>
    </row>
    <row r="13" spans="1:6" s="56" customFormat="1" ht="30" customHeight="1">
      <c r="A13" s="63" t="s">
        <v>84</v>
      </c>
      <c r="B13" s="58">
        <v>3621000</v>
      </c>
      <c r="C13" s="54">
        <f aca="true" t="shared" si="1" ref="C13:C23">(B13/$B$11)*100</f>
        <v>2.021404976049254</v>
      </c>
      <c r="D13" s="58">
        <v>4134189</v>
      </c>
      <c r="E13" s="55">
        <f aca="true" t="shared" si="2" ref="E13:E23">(D13/$D$11)*100</f>
        <v>2.316167666468817</v>
      </c>
      <c r="F13" s="47">
        <f t="shared" si="0"/>
        <v>114.17257663628833</v>
      </c>
    </row>
    <row r="14" spans="1:6" s="56" customFormat="1" ht="30" customHeight="1">
      <c r="A14" s="62" t="s">
        <v>85</v>
      </c>
      <c r="B14" s="53">
        <f>SUM(B15:B16)</f>
        <v>67550158</v>
      </c>
      <c r="C14" s="54">
        <f t="shared" si="1"/>
        <v>37.70953480091503</v>
      </c>
      <c r="D14" s="53">
        <f>SUM(D15:D16)</f>
        <v>68174249</v>
      </c>
      <c r="E14" s="55">
        <f t="shared" si="2"/>
        <v>38.19442972239395</v>
      </c>
      <c r="F14" s="47">
        <f t="shared" si="0"/>
        <v>100.92389273167947</v>
      </c>
    </row>
    <row r="15" spans="1:6" s="56" customFormat="1" ht="30" customHeight="1">
      <c r="A15" s="63" t="s">
        <v>86</v>
      </c>
      <c r="B15" s="58">
        <v>4415568</v>
      </c>
      <c r="C15" s="54">
        <f t="shared" si="1"/>
        <v>2.4649685521358333</v>
      </c>
      <c r="D15" s="59">
        <v>4520526</v>
      </c>
      <c r="E15" s="55">
        <f t="shared" si="2"/>
        <v>2.5326118754202134</v>
      </c>
      <c r="F15" s="47">
        <f t="shared" si="0"/>
        <v>102.37699883684273</v>
      </c>
    </row>
    <row r="16" spans="1:6" s="56" customFormat="1" ht="30" customHeight="1">
      <c r="A16" s="63" t="s">
        <v>87</v>
      </c>
      <c r="B16" s="58">
        <v>63134590</v>
      </c>
      <c r="C16" s="54">
        <f t="shared" si="1"/>
        <v>35.24456624877919</v>
      </c>
      <c r="D16" s="59">
        <v>63653723</v>
      </c>
      <c r="E16" s="55">
        <f t="shared" si="2"/>
        <v>35.66181784697373</v>
      </c>
      <c r="F16" s="47">
        <f t="shared" si="0"/>
        <v>100.82226399189413</v>
      </c>
    </row>
    <row r="17" spans="1:6" s="56" customFormat="1" ht="30" customHeight="1">
      <c r="A17" s="62" t="s">
        <v>88</v>
      </c>
      <c r="B17" s="53">
        <v>58210700</v>
      </c>
      <c r="C17" s="54">
        <f t="shared" si="1"/>
        <v>32.495829505470944</v>
      </c>
      <c r="D17" s="60">
        <v>58667700</v>
      </c>
      <c r="E17" s="55">
        <f t="shared" si="2"/>
        <v>32.86841259702752</v>
      </c>
      <c r="F17" s="47">
        <f t="shared" si="0"/>
        <v>100.78507903186184</v>
      </c>
    </row>
    <row r="18" spans="1:6" s="56" customFormat="1" ht="30" customHeight="1">
      <c r="A18" s="63" t="s">
        <v>89</v>
      </c>
      <c r="B18" s="61" t="s">
        <v>0</v>
      </c>
      <c r="C18" s="54" t="s">
        <v>0</v>
      </c>
      <c r="D18" s="59" t="s">
        <v>0</v>
      </c>
      <c r="E18" s="55" t="s">
        <v>0</v>
      </c>
      <c r="F18" s="47" t="s">
        <v>0</v>
      </c>
    </row>
    <row r="19" spans="1:6" s="56" customFormat="1" ht="30" customHeight="1">
      <c r="A19" s="62" t="s">
        <v>91</v>
      </c>
      <c r="B19" s="53">
        <v>11884990</v>
      </c>
      <c r="C19" s="54">
        <f t="shared" si="1"/>
        <v>6.634735688013152</v>
      </c>
      <c r="D19" s="60">
        <v>9630367</v>
      </c>
      <c r="E19" s="55">
        <f t="shared" si="2"/>
        <v>5.395385808831745</v>
      </c>
      <c r="F19" s="47">
        <f t="shared" si="0"/>
        <v>81.02966010068161</v>
      </c>
    </row>
    <row r="20" spans="1:6" s="56" customFormat="1" ht="30" customHeight="1">
      <c r="A20" s="64" t="s">
        <v>92</v>
      </c>
      <c r="B20" s="53">
        <v>1046917</v>
      </c>
      <c r="C20" s="54">
        <f t="shared" si="1"/>
        <v>0.5844361318173313</v>
      </c>
      <c r="D20" s="60">
        <v>1066917</v>
      </c>
      <c r="E20" s="55">
        <f t="shared" si="2"/>
        <v>0.5977372244485946</v>
      </c>
      <c r="F20" s="47">
        <f t="shared" si="0"/>
        <v>101.91037111824528</v>
      </c>
    </row>
    <row r="21" spans="1:6" s="56" customFormat="1" ht="30" customHeight="1">
      <c r="A21" s="62" t="s">
        <v>93</v>
      </c>
      <c r="B21" s="53">
        <f>SUM(B22:B23)</f>
        <v>36819068</v>
      </c>
      <c r="C21" s="54">
        <f t="shared" si="1"/>
        <v>20.554058897734286</v>
      </c>
      <c r="D21" s="60">
        <f>SUM(D22:D23)</f>
        <v>36819226</v>
      </c>
      <c r="E21" s="55">
        <f t="shared" si="2"/>
        <v>20.627866980829374</v>
      </c>
      <c r="F21" s="47">
        <f t="shared" si="0"/>
        <v>100.0004291254738</v>
      </c>
    </row>
    <row r="22" spans="1:6" s="56" customFormat="1" ht="30" customHeight="1">
      <c r="A22" s="63" t="s">
        <v>94</v>
      </c>
      <c r="B22" s="58">
        <v>22891787</v>
      </c>
      <c r="C22" s="54">
        <f t="shared" si="1"/>
        <v>12.779224565716548</v>
      </c>
      <c r="D22" s="59">
        <v>22890254</v>
      </c>
      <c r="E22" s="55">
        <f t="shared" si="2"/>
        <v>12.824199907662305</v>
      </c>
      <c r="F22" s="47">
        <f t="shared" si="0"/>
        <v>99.99330327510036</v>
      </c>
    </row>
    <row r="23" spans="1:6" s="56" customFormat="1" ht="30" customHeight="1">
      <c r="A23" s="63" t="s">
        <v>95</v>
      </c>
      <c r="B23" s="58">
        <v>13927281</v>
      </c>
      <c r="C23" s="54">
        <f t="shared" si="1"/>
        <v>7.774834332017738</v>
      </c>
      <c r="D23" s="59">
        <v>13928972</v>
      </c>
      <c r="E23" s="55">
        <f t="shared" si="2"/>
        <v>7.80366707316707</v>
      </c>
      <c r="F23" s="47">
        <f t="shared" si="0"/>
        <v>100.01214163769654</v>
      </c>
    </row>
    <row r="24" spans="1:6" s="56" customFormat="1" ht="30" customHeight="1" thickBot="1">
      <c r="A24" s="65" t="s">
        <v>96</v>
      </c>
      <c r="B24" s="66" t="s">
        <v>0</v>
      </c>
      <c r="C24" s="67" t="s">
        <v>0</v>
      </c>
      <c r="D24" s="68" t="s">
        <v>0</v>
      </c>
      <c r="E24" s="66" t="s">
        <v>0</v>
      </c>
      <c r="F24" s="69" t="s">
        <v>0</v>
      </c>
    </row>
    <row r="25" spans="5:6" ht="30" customHeight="1">
      <c r="E25" s="120" t="s">
        <v>97</v>
      </c>
      <c r="F25" s="120"/>
    </row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</sheetData>
  <sheetProtection selectLockedCells="1"/>
  <mergeCells count="5">
    <mergeCell ref="A2:F2"/>
    <mergeCell ref="E25:F25"/>
    <mergeCell ref="E3:F3"/>
    <mergeCell ref="B4:C4"/>
    <mergeCell ref="D4:E4"/>
  </mergeCells>
  <printOptions horizontalCentered="1"/>
  <pageMargins left="0.45" right="0.42" top="0.5905511811023623" bottom="0.5905511811023623" header="0.18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7"/>
  <sheetViews>
    <sheetView zoomScale="70" zoomScaleNormal="7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5" sqref="A15"/>
    </sheetView>
  </sheetViews>
  <sheetFormatPr defaultColWidth="8.88671875" defaultRowHeight="13.5"/>
  <cols>
    <col min="1" max="6" width="11.77734375" style="1" customWidth="1"/>
    <col min="7" max="16384" width="8.88671875" style="1" customWidth="1"/>
  </cols>
  <sheetData>
    <row r="1" s="2" customFormat="1" ht="30" customHeight="1"/>
    <row r="2" spans="1:6" s="2" customFormat="1" ht="30" customHeight="1">
      <c r="A2" s="100" t="s">
        <v>107</v>
      </c>
      <c r="B2" s="100"/>
      <c r="C2" s="100"/>
      <c r="D2" s="100"/>
      <c r="E2" s="100"/>
      <c r="F2" s="100"/>
    </row>
    <row r="3" spans="1:6" s="2" customFormat="1" ht="30" customHeight="1" thickBot="1">
      <c r="A3" s="5" t="s">
        <v>69</v>
      </c>
      <c r="B3" s="5"/>
      <c r="C3" s="5"/>
      <c r="D3" s="5"/>
      <c r="E3" s="5"/>
      <c r="F3" s="5"/>
    </row>
    <row r="4" spans="1:6" s="2" customFormat="1" ht="30" customHeight="1">
      <c r="A4" s="6" t="s">
        <v>108</v>
      </c>
      <c r="B4" s="114" t="s">
        <v>100</v>
      </c>
      <c r="C4" s="114"/>
      <c r="D4" s="114" t="s">
        <v>101</v>
      </c>
      <c r="E4" s="114"/>
      <c r="F4" s="20" t="s">
        <v>78</v>
      </c>
    </row>
    <row r="5" spans="1:6" s="2" customFormat="1" ht="30" customHeight="1">
      <c r="A5" s="9" t="s">
        <v>79</v>
      </c>
      <c r="B5" s="10" t="s">
        <v>102</v>
      </c>
      <c r="C5" s="10" t="s">
        <v>81</v>
      </c>
      <c r="D5" s="10" t="s">
        <v>102</v>
      </c>
      <c r="E5" s="10" t="s">
        <v>81</v>
      </c>
      <c r="F5" s="40" t="s">
        <v>82</v>
      </c>
    </row>
    <row r="6" spans="1:6" s="2" customFormat="1" ht="49.5" customHeight="1">
      <c r="A6" s="71">
        <v>1998</v>
      </c>
      <c r="B6" s="15">
        <v>82439</v>
      </c>
      <c r="C6" s="8">
        <v>100</v>
      </c>
      <c r="D6" s="15">
        <v>66763</v>
      </c>
      <c r="E6" s="8">
        <v>100</v>
      </c>
      <c r="F6" s="8">
        <v>80.9</v>
      </c>
    </row>
    <row r="7" spans="1:6" s="2" customFormat="1" ht="49.5" customHeight="1">
      <c r="A7" s="14">
        <v>1999</v>
      </c>
      <c r="B7" s="15">
        <v>82443</v>
      </c>
      <c r="C7" s="8">
        <v>100</v>
      </c>
      <c r="D7" s="15">
        <v>66596</v>
      </c>
      <c r="E7" s="8">
        <v>100</v>
      </c>
      <c r="F7" s="8">
        <v>80.7</v>
      </c>
    </row>
    <row r="8" spans="1:6" s="2" customFormat="1" ht="49.5" customHeight="1">
      <c r="A8" s="14">
        <v>2000</v>
      </c>
      <c r="B8" s="15">
        <v>97580</v>
      </c>
      <c r="C8" s="8">
        <v>100</v>
      </c>
      <c r="D8" s="15">
        <v>69688</v>
      </c>
      <c r="E8" s="8">
        <v>100</v>
      </c>
      <c r="F8" s="8">
        <v>71.4</v>
      </c>
    </row>
    <row r="9" spans="1:6" s="2" customFormat="1" ht="49.5" customHeight="1">
      <c r="A9" s="14">
        <v>2001</v>
      </c>
      <c r="B9" s="15">
        <v>134902</v>
      </c>
      <c r="C9" s="8">
        <v>100</v>
      </c>
      <c r="D9" s="15">
        <v>94409</v>
      </c>
      <c r="E9" s="8">
        <v>100</v>
      </c>
      <c r="F9" s="42">
        <v>70</v>
      </c>
    </row>
    <row r="10" spans="1:6" s="2" customFormat="1" ht="49.5" customHeight="1">
      <c r="A10" s="14">
        <v>2002</v>
      </c>
      <c r="B10" s="15">
        <v>156812</v>
      </c>
      <c r="C10" s="15">
        <v>100</v>
      </c>
      <c r="D10" s="15">
        <v>95743</v>
      </c>
      <c r="E10" s="15">
        <v>100</v>
      </c>
      <c r="F10" s="41">
        <v>61.1</v>
      </c>
    </row>
    <row r="11" spans="1:6" s="2" customFormat="1" ht="49.5" customHeight="1">
      <c r="A11" s="16">
        <v>2003</v>
      </c>
      <c r="B11" s="17">
        <f>SUM(B12:B16)</f>
        <v>140843</v>
      </c>
      <c r="C11" s="17">
        <f>SUM(C12:C16)</f>
        <v>100.00000000000001</v>
      </c>
      <c r="D11" s="17">
        <f>SUM(D12:D16)</f>
        <v>140843</v>
      </c>
      <c r="E11" s="17">
        <f>SUM(E12:E16)</f>
        <v>100.00000000000001</v>
      </c>
      <c r="F11" s="47">
        <f aca="true" t="shared" si="0" ref="F11:F16">(D11/B11)*100</f>
        <v>100</v>
      </c>
    </row>
    <row r="12" spans="1:6" s="56" customFormat="1" ht="49.5" customHeight="1">
      <c r="A12" s="63" t="s">
        <v>103</v>
      </c>
      <c r="B12" s="58">
        <v>25349</v>
      </c>
      <c r="C12" s="70">
        <f>(B12/$B$11)*100</f>
        <v>17.9980545714022</v>
      </c>
      <c r="D12" s="58">
        <v>25349</v>
      </c>
      <c r="E12" s="70">
        <f>(D12/$D$11)*100</f>
        <v>17.9980545714022</v>
      </c>
      <c r="F12" s="73">
        <f t="shared" si="0"/>
        <v>100</v>
      </c>
    </row>
    <row r="13" spans="1:6" s="56" customFormat="1" ht="49.5" customHeight="1">
      <c r="A13" s="63" t="s">
        <v>104</v>
      </c>
      <c r="B13" s="58">
        <v>51439</v>
      </c>
      <c r="C13" s="70">
        <f>(B13/$B$11)*100</f>
        <v>36.52222687673509</v>
      </c>
      <c r="D13" s="58">
        <v>51439</v>
      </c>
      <c r="E13" s="70">
        <f>(D13/$D$11)*100</f>
        <v>36.52222687673509</v>
      </c>
      <c r="F13" s="73">
        <f t="shared" si="0"/>
        <v>100</v>
      </c>
    </row>
    <row r="14" spans="1:6" s="56" customFormat="1" ht="49.5" customHeight="1">
      <c r="A14" s="63" t="s">
        <v>149</v>
      </c>
      <c r="B14" s="58">
        <v>63384</v>
      </c>
      <c r="C14" s="70">
        <f>(B14/$B$11)*100</f>
        <v>45.00330154853277</v>
      </c>
      <c r="D14" s="58">
        <v>63384</v>
      </c>
      <c r="E14" s="70">
        <f>(D14/$D$11)*100</f>
        <v>45.00330154853277</v>
      </c>
      <c r="F14" s="73">
        <f t="shared" si="0"/>
        <v>100</v>
      </c>
    </row>
    <row r="15" spans="1:6" s="56" customFormat="1" ht="49.5" customHeight="1">
      <c r="A15" s="63" t="s">
        <v>105</v>
      </c>
      <c r="B15" s="58">
        <v>255</v>
      </c>
      <c r="C15" s="70">
        <f>(B15/$B$11)*100</f>
        <v>0.18105266147412366</v>
      </c>
      <c r="D15" s="58">
        <v>255</v>
      </c>
      <c r="E15" s="70">
        <f>(D15/$D$11)*100</f>
        <v>0.18105266147412366</v>
      </c>
      <c r="F15" s="73">
        <f t="shared" si="0"/>
        <v>100</v>
      </c>
    </row>
    <row r="16" spans="1:6" s="56" customFormat="1" ht="49.5" customHeight="1" thickBot="1">
      <c r="A16" s="88" t="s">
        <v>106</v>
      </c>
      <c r="B16" s="86">
        <v>416</v>
      </c>
      <c r="C16" s="75">
        <f>(B16/$B$11)*100</f>
        <v>0.2953643418558253</v>
      </c>
      <c r="D16" s="86">
        <v>416</v>
      </c>
      <c r="E16" s="75">
        <f>(D16/$D$11)*100</f>
        <v>0.2953643418558253</v>
      </c>
      <c r="F16" s="89">
        <f t="shared" si="0"/>
        <v>100</v>
      </c>
    </row>
    <row r="17" spans="1:2" ht="22.5" customHeight="1">
      <c r="A17" s="118" t="s">
        <v>97</v>
      </c>
      <c r="B17" s="118"/>
    </row>
  </sheetData>
  <sheetProtection selectLockedCells="1"/>
  <mergeCells count="4">
    <mergeCell ref="B4:C4"/>
    <mergeCell ref="D4:E4"/>
    <mergeCell ref="A17:B17"/>
    <mergeCell ref="A2:F2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20"/>
  <sheetViews>
    <sheetView view="pageBreakPreview" zoomScale="60" zoomScaleNormal="70" workbookViewId="0" topLeftCell="A1">
      <selection activeCell="K19" sqref="K19"/>
    </sheetView>
  </sheetViews>
  <sheetFormatPr defaultColWidth="8.88671875" defaultRowHeight="13.5"/>
  <cols>
    <col min="1" max="1" width="10.77734375" style="1" customWidth="1"/>
    <col min="2" max="2" width="11.5546875" style="1" customWidth="1"/>
    <col min="3" max="3" width="8.77734375" style="1" customWidth="1"/>
    <col min="4" max="5" width="10.77734375" style="1" customWidth="1"/>
    <col min="6" max="8" width="8.77734375" style="1" customWidth="1"/>
    <col min="9" max="16384" width="8.88671875" style="1" customWidth="1"/>
  </cols>
  <sheetData>
    <row r="1" s="2" customFormat="1" ht="30" customHeight="1"/>
    <row r="2" spans="1:8" s="2" customFormat="1" ht="30" customHeight="1">
      <c r="A2" s="96" t="s">
        <v>126</v>
      </c>
      <c r="B2" s="96"/>
      <c r="C2" s="96"/>
      <c r="D2" s="96"/>
      <c r="E2" s="96"/>
      <c r="F2" s="96"/>
      <c r="G2" s="96"/>
      <c r="H2" s="96"/>
    </row>
    <row r="3" spans="1:8" s="2" customFormat="1" ht="30" customHeight="1" thickBot="1">
      <c r="A3" s="5"/>
      <c r="B3" s="5"/>
      <c r="C3" s="5"/>
      <c r="D3" s="5"/>
      <c r="E3" s="5"/>
      <c r="F3" s="5"/>
      <c r="G3" s="92" t="s">
        <v>75</v>
      </c>
      <c r="H3" s="92"/>
    </row>
    <row r="4" spans="1:8" s="2" customFormat="1" ht="30" customHeight="1">
      <c r="A4" s="6" t="s">
        <v>125</v>
      </c>
      <c r="B4" s="114" t="s">
        <v>110</v>
      </c>
      <c r="C4" s="114"/>
      <c r="D4" s="114" t="s">
        <v>111</v>
      </c>
      <c r="E4" s="114"/>
      <c r="F4" s="114" t="s">
        <v>112</v>
      </c>
      <c r="G4" s="114"/>
      <c r="H4" s="105"/>
    </row>
    <row r="5" spans="1:8" s="2" customFormat="1" ht="30" customHeight="1">
      <c r="A5" s="43" t="s">
        <v>113</v>
      </c>
      <c r="B5" s="12" t="s">
        <v>102</v>
      </c>
      <c r="C5" s="12" t="s">
        <v>114</v>
      </c>
      <c r="D5" s="12" t="s">
        <v>115</v>
      </c>
      <c r="E5" s="12" t="s">
        <v>116</v>
      </c>
      <c r="F5" s="44" t="s">
        <v>117</v>
      </c>
      <c r="G5" s="44" t="s">
        <v>118</v>
      </c>
      <c r="H5" s="22" t="s">
        <v>119</v>
      </c>
    </row>
    <row r="6" spans="1:8" s="2" customFormat="1" ht="39.75" customHeight="1">
      <c r="A6" s="14">
        <v>1999</v>
      </c>
      <c r="B6" s="15">
        <v>7672465</v>
      </c>
      <c r="C6" s="8">
        <v>100</v>
      </c>
      <c r="D6" s="15">
        <v>8141882</v>
      </c>
      <c r="E6" s="15">
        <v>5149859</v>
      </c>
      <c r="F6" s="8">
        <v>106.1</v>
      </c>
      <c r="G6" s="8">
        <v>67.1</v>
      </c>
      <c r="H6" s="8">
        <v>63.2</v>
      </c>
    </row>
    <row r="7" spans="1:8" s="2" customFormat="1" ht="39.75" customHeight="1">
      <c r="A7" s="77">
        <v>2000</v>
      </c>
      <c r="B7" s="34">
        <v>7268335</v>
      </c>
      <c r="C7" s="78">
        <v>100</v>
      </c>
      <c r="D7" s="34">
        <v>8208083</v>
      </c>
      <c r="E7" s="34">
        <v>5551014</v>
      </c>
      <c r="F7" s="78">
        <v>112.9</v>
      </c>
      <c r="G7" s="78">
        <v>76.4</v>
      </c>
      <c r="H7" s="78">
        <v>67.6</v>
      </c>
    </row>
    <row r="8" spans="1:8" s="2" customFormat="1" ht="39.75" customHeight="1">
      <c r="A8" s="77">
        <v>2001</v>
      </c>
      <c r="B8" s="34">
        <v>13219262</v>
      </c>
      <c r="C8" s="78">
        <v>99.9</v>
      </c>
      <c r="D8" s="34">
        <v>13749328</v>
      </c>
      <c r="E8" s="34">
        <v>9063408</v>
      </c>
      <c r="F8" s="78">
        <v>104</v>
      </c>
      <c r="G8" s="78">
        <v>68.6</v>
      </c>
      <c r="H8" s="78">
        <v>65.9</v>
      </c>
    </row>
    <row r="9" spans="1:8" s="2" customFormat="1" ht="39.75" customHeight="1">
      <c r="A9" s="77">
        <v>2002</v>
      </c>
      <c r="B9" s="34">
        <v>11197586</v>
      </c>
      <c r="C9" s="34">
        <v>100</v>
      </c>
      <c r="D9" s="34">
        <v>10270952</v>
      </c>
      <c r="E9" s="34">
        <v>7121224</v>
      </c>
      <c r="F9" s="79">
        <v>91.7</v>
      </c>
      <c r="G9" s="79">
        <v>63.6</v>
      </c>
      <c r="H9" s="79">
        <v>69.3</v>
      </c>
    </row>
    <row r="10" spans="1:8" s="2" customFormat="1" ht="39.75" customHeight="1">
      <c r="A10" s="80">
        <v>2003</v>
      </c>
      <c r="B10" s="48">
        <f>SUM(B11:B19)</f>
        <v>11791373</v>
      </c>
      <c r="C10" s="48">
        <f>SUM(C11:C19)</f>
        <v>100.00000000000001</v>
      </c>
      <c r="D10" s="48">
        <f>SUM(D11:D19)</f>
        <v>11759073</v>
      </c>
      <c r="E10" s="48">
        <f>SUM(E11:E19)</f>
        <v>9151961</v>
      </c>
      <c r="F10" s="48">
        <f>(D10/B10)*100</f>
        <v>99.7260709164234</v>
      </c>
      <c r="G10" s="48">
        <f>(E10/B10)*100</f>
        <v>77.61573652194701</v>
      </c>
      <c r="H10" s="48">
        <f>(E10/D10)*100</f>
        <v>77.82893260378603</v>
      </c>
    </row>
    <row r="11" spans="1:8" s="56" customFormat="1" ht="39.75" customHeight="1">
      <c r="A11" s="72" t="s">
        <v>120</v>
      </c>
      <c r="B11" s="81">
        <v>4034335</v>
      </c>
      <c r="C11" s="82">
        <f>(B11/$B$10)*100</f>
        <v>34.21429378919656</v>
      </c>
      <c r="D11" s="81">
        <v>3653907</v>
      </c>
      <c r="E11" s="83">
        <v>2077119</v>
      </c>
      <c r="F11" s="84">
        <f aca="true" t="shared" si="0" ref="F11:F16">(D11/B11)*100</f>
        <v>90.57024267940069</v>
      </c>
      <c r="G11" s="84">
        <f aca="true" t="shared" si="1" ref="G11:G16">(E11/B11)*100</f>
        <v>51.48603177475346</v>
      </c>
      <c r="H11" s="84">
        <f aca="true" t="shared" si="2" ref="H11:H16">(E11/D11)*100</f>
        <v>56.84652072425489</v>
      </c>
    </row>
    <row r="12" spans="1:8" s="56" customFormat="1" ht="39.75" customHeight="1">
      <c r="A12" s="72" t="s">
        <v>121</v>
      </c>
      <c r="B12" s="58">
        <v>85710</v>
      </c>
      <c r="C12" s="70">
        <f>(B12/$B$10)*100</f>
        <v>0.7268873607848721</v>
      </c>
      <c r="D12" s="58">
        <v>68023</v>
      </c>
      <c r="E12" s="59">
        <v>56015</v>
      </c>
      <c r="F12" s="76">
        <f t="shared" si="0"/>
        <v>79.36413487341034</v>
      </c>
      <c r="G12" s="76">
        <f t="shared" si="1"/>
        <v>65.35410103838525</v>
      </c>
      <c r="H12" s="76">
        <f t="shared" si="2"/>
        <v>82.34714728841716</v>
      </c>
    </row>
    <row r="13" spans="1:8" s="56" customFormat="1" ht="39.75" customHeight="1">
      <c r="A13" s="72" t="s">
        <v>122</v>
      </c>
      <c r="B13" s="58">
        <v>4292538</v>
      </c>
      <c r="C13" s="70">
        <f>(B13/$B$10)*100</f>
        <v>36.404055744822934</v>
      </c>
      <c r="D13" s="58">
        <v>4602255</v>
      </c>
      <c r="E13" s="59">
        <v>4130827</v>
      </c>
      <c r="F13" s="76">
        <f t="shared" si="0"/>
        <v>107.21524189185978</v>
      </c>
      <c r="G13" s="76">
        <f t="shared" si="1"/>
        <v>96.23274156221797</v>
      </c>
      <c r="H13" s="76">
        <f t="shared" si="2"/>
        <v>89.75658671672907</v>
      </c>
    </row>
    <row r="14" spans="1:8" s="56" customFormat="1" ht="39.75" customHeight="1">
      <c r="A14" s="72" t="s">
        <v>123</v>
      </c>
      <c r="B14" s="58">
        <v>205510</v>
      </c>
      <c r="C14" s="70">
        <f>(B14/$B$10)*100</f>
        <v>1.7428843952269173</v>
      </c>
      <c r="D14" s="58">
        <v>210192</v>
      </c>
      <c r="E14" s="59">
        <v>190173</v>
      </c>
      <c r="F14" s="76">
        <f t="shared" si="0"/>
        <v>102.27823463578414</v>
      </c>
      <c r="G14" s="76">
        <f t="shared" si="1"/>
        <v>92.53710281738114</v>
      </c>
      <c r="H14" s="76">
        <f t="shared" si="2"/>
        <v>90.47585065083352</v>
      </c>
    </row>
    <row r="15" spans="1:8" s="56" customFormat="1" ht="39.75" customHeight="1">
      <c r="A15" s="72" t="s">
        <v>124</v>
      </c>
      <c r="B15" s="61" t="s">
        <v>150</v>
      </c>
      <c r="C15" s="61" t="s">
        <v>150</v>
      </c>
      <c r="D15" s="61" t="s">
        <v>150</v>
      </c>
      <c r="E15" s="61" t="s">
        <v>150</v>
      </c>
      <c r="F15" s="61" t="s">
        <v>150</v>
      </c>
      <c r="G15" s="61" t="s">
        <v>150</v>
      </c>
      <c r="H15" s="61" t="s">
        <v>150</v>
      </c>
    </row>
    <row r="16" spans="1:8" s="56" customFormat="1" ht="39.75" customHeight="1">
      <c r="A16" s="74" t="s">
        <v>109</v>
      </c>
      <c r="B16" s="58">
        <v>3173280</v>
      </c>
      <c r="C16" s="70">
        <f>(B16/$B$10)*100</f>
        <v>26.911878709968722</v>
      </c>
      <c r="D16" s="58">
        <v>3224696</v>
      </c>
      <c r="E16" s="59">
        <v>2697827</v>
      </c>
      <c r="F16" s="76">
        <f t="shared" si="0"/>
        <v>101.62027933242574</v>
      </c>
      <c r="G16" s="76">
        <f t="shared" si="1"/>
        <v>85.01698557958957</v>
      </c>
      <c r="H16" s="76">
        <f t="shared" si="2"/>
        <v>83.66143661293964</v>
      </c>
    </row>
    <row r="17" spans="1:8" s="56" customFormat="1" ht="39.75" customHeight="1">
      <c r="A17" s="72" t="s">
        <v>23</v>
      </c>
      <c r="B17" s="90" t="s">
        <v>151</v>
      </c>
      <c r="C17" s="58" t="s">
        <v>151</v>
      </c>
      <c r="D17" s="58" t="s">
        <v>151</v>
      </c>
      <c r="E17" s="58" t="s">
        <v>151</v>
      </c>
      <c r="F17" s="58" t="s">
        <v>151</v>
      </c>
      <c r="G17" s="58" t="s">
        <v>151</v>
      </c>
      <c r="H17" s="58" t="s">
        <v>151</v>
      </c>
    </row>
    <row r="18" spans="1:8" s="56" customFormat="1" ht="39.75" customHeight="1">
      <c r="A18" s="63" t="s">
        <v>22</v>
      </c>
      <c r="B18" s="90" t="s">
        <v>151</v>
      </c>
      <c r="C18" s="58" t="s">
        <v>151</v>
      </c>
      <c r="D18" s="58" t="s">
        <v>151</v>
      </c>
      <c r="E18" s="58" t="s">
        <v>151</v>
      </c>
      <c r="F18" s="58" t="s">
        <v>151</v>
      </c>
      <c r="G18" s="58" t="s">
        <v>151</v>
      </c>
      <c r="H18" s="58" t="s">
        <v>151</v>
      </c>
    </row>
    <row r="19" spans="1:8" s="56" customFormat="1" ht="39.75" customHeight="1" thickBot="1">
      <c r="A19" s="65" t="s">
        <v>24</v>
      </c>
      <c r="B19" s="91" t="s">
        <v>151</v>
      </c>
      <c r="C19" s="86" t="s">
        <v>151</v>
      </c>
      <c r="D19" s="86" t="s">
        <v>151</v>
      </c>
      <c r="E19" s="86" t="s">
        <v>151</v>
      </c>
      <c r="F19" s="86" t="s">
        <v>151</v>
      </c>
      <c r="G19" s="86" t="s">
        <v>151</v>
      </c>
      <c r="H19" s="86" t="s">
        <v>151</v>
      </c>
    </row>
    <row r="20" spans="7:8" ht="14.25">
      <c r="G20" s="120" t="s">
        <v>13</v>
      </c>
      <c r="H20" s="120"/>
    </row>
    <row r="21" ht="39.75" customHeight="1"/>
    <row r="22" ht="39.75" customHeight="1"/>
    <row r="23" ht="39.75" customHeight="1"/>
    <row r="24" ht="39.75" customHeight="1"/>
    <row r="25" ht="39.75" customHeight="1"/>
    <row r="26" ht="39.75" customHeight="1"/>
    <row r="27" ht="39.75" customHeight="1"/>
    <row r="28" ht="39.75" customHeight="1"/>
    <row r="29" ht="39.75" customHeight="1"/>
    <row r="30" ht="39.75" customHeight="1"/>
    <row r="31" ht="39.75" customHeight="1"/>
    <row r="32" ht="39.75" customHeight="1"/>
    <row r="33" ht="39.75" customHeight="1"/>
    <row r="34" ht="39.75" customHeight="1"/>
    <row r="35" ht="39.75" customHeight="1"/>
    <row r="36" ht="39.75" customHeight="1"/>
    <row r="37" ht="39.75" customHeight="1"/>
    <row r="38" ht="39.75" customHeight="1"/>
    <row r="39" ht="39.75" customHeight="1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39.75" customHeight="1"/>
    <row r="47" ht="39.75" customHeight="1"/>
    <row r="48" ht="39.75" customHeight="1"/>
    <row r="49" ht="39.75" customHeight="1"/>
    <row r="50" ht="39.75" customHeight="1"/>
    <row r="51" ht="39.75" customHeight="1"/>
    <row r="52" ht="39.75" customHeight="1"/>
    <row r="53" ht="39.75" customHeight="1"/>
    <row r="54" ht="39.75" customHeight="1"/>
    <row r="55" ht="39.75" customHeight="1"/>
    <row r="56" ht="39.75" customHeight="1"/>
    <row r="57" ht="39.75" customHeight="1"/>
    <row r="58" ht="39.75" customHeight="1"/>
    <row r="59" ht="39.75" customHeight="1"/>
    <row r="60" ht="39.75" customHeight="1"/>
    <row r="61" ht="39.75" customHeight="1"/>
    <row r="62" ht="39.75" customHeight="1"/>
    <row r="63" ht="39.75" customHeight="1"/>
    <row r="64" ht="39.75" customHeight="1"/>
    <row r="65" ht="39.75" customHeight="1"/>
    <row r="66" ht="39.75" customHeight="1"/>
    <row r="67" ht="39.75" customHeight="1"/>
    <row r="68" ht="39.75" customHeight="1"/>
    <row r="69" ht="39.75" customHeight="1"/>
    <row r="70" ht="39.75" customHeight="1"/>
    <row r="71" ht="39.75" customHeight="1"/>
    <row r="72" ht="39.75" customHeight="1"/>
    <row r="73" ht="39.75" customHeight="1"/>
    <row r="74" ht="39.75" customHeight="1"/>
    <row r="75" ht="39.75" customHeight="1"/>
    <row r="76" ht="39.75" customHeight="1"/>
    <row r="77" ht="39.75" customHeight="1"/>
    <row r="78" ht="39.75" customHeight="1"/>
    <row r="79" ht="39.75" customHeight="1"/>
    <row r="80" ht="39.75" customHeight="1"/>
    <row r="81" ht="39.75" customHeight="1"/>
    <row r="82" ht="39.75" customHeight="1"/>
    <row r="83" ht="39.75" customHeight="1"/>
    <row r="84" ht="39.75" customHeight="1"/>
    <row r="85" ht="39.75" customHeight="1"/>
    <row r="86" ht="39.75" customHeight="1"/>
    <row r="87" ht="39.75" customHeight="1"/>
    <row r="88" ht="39.75" customHeight="1"/>
    <row r="89" ht="39.75" customHeight="1"/>
    <row r="90" ht="39.75" customHeight="1"/>
    <row r="91" ht="39.75" customHeight="1"/>
    <row r="92" ht="39.75" customHeight="1"/>
    <row r="93" ht="39.75" customHeight="1"/>
    <row r="94" ht="39.75" customHeight="1"/>
    <row r="95" ht="39.75" customHeight="1"/>
    <row r="96" ht="39.75" customHeight="1"/>
    <row r="97" ht="39.75" customHeight="1"/>
    <row r="98" ht="39.75" customHeight="1"/>
    <row r="99" ht="39.75" customHeight="1"/>
    <row r="100" ht="39.75" customHeight="1"/>
    <row r="101" ht="39.75" customHeight="1"/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</sheetData>
  <sheetProtection selectLockedCells="1"/>
  <mergeCells count="6">
    <mergeCell ref="A2:H2"/>
    <mergeCell ref="G20:H20"/>
    <mergeCell ref="G3:H3"/>
    <mergeCell ref="B4:C4"/>
    <mergeCell ref="D4:E4"/>
    <mergeCell ref="F4:H4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19"/>
  <sheetViews>
    <sheetView workbookViewId="0" topLeftCell="A4">
      <pane xSplit="1" ySplit="2" topLeftCell="B12" activePane="bottomRight" state="frozen"/>
      <selection pane="topLeft" activeCell="A4" sqref="A4"/>
      <selection pane="topRight" activeCell="B4" sqref="B4"/>
      <selection pane="bottomLeft" activeCell="A6" sqref="A6"/>
      <selection pane="bottomRight" activeCell="I15" sqref="I15"/>
    </sheetView>
  </sheetViews>
  <sheetFormatPr defaultColWidth="8.88671875" defaultRowHeight="13.5"/>
  <cols>
    <col min="1" max="6" width="11.77734375" style="1" customWidth="1"/>
    <col min="7" max="43" width="8.77734375" style="1" customWidth="1"/>
    <col min="44" max="16384" width="8.88671875" style="1" customWidth="1"/>
  </cols>
  <sheetData>
    <row r="1" s="2" customFormat="1" ht="30" customHeight="1"/>
    <row r="2" spans="1:14" s="2" customFormat="1" ht="30" customHeight="1">
      <c r="A2" s="96" t="s">
        <v>147</v>
      </c>
      <c r="B2" s="96"/>
      <c r="C2" s="96"/>
      <c r="D2" s="96"/>
      <c r="E2" s="96"/>
      <c r="F2" s="96"/>
      <c r="G2" s="3"/>
      <c r="H2" s="3"/>
      <c r="I2" s="97"/>
      <c r="J2" s="97"/>
      <c r="K2" s="97"/>
      <c r="L2" s="97"/>
      <c r="M2" s="97"/>
      <c r="N2" s="97"/>
    </row>
    <row r="3" spans="1:14" s="2" customFormat="1" ht="30" customHeight="1" thickBot="1">
      <c r="A3" s="94"/>
      <c r="B3" s="94"/>
      <c r="C3" s="5"/>
      <c r="D3" s="5"/>
      <c r="E3" s="5"/>
      <c r="F3" s="5"/>
      <c r="G3" s="5"/>
      <c r="H3" s="5"/>
      <c r="I3" s="5"/>
      <c r="J3" s="5"/>
      <c r="K3" s="5"/>
      <c r="L3" s="5"/>
      <c r="M3" s="92" t="s">
        <v>127</v>
      </c>
      <c r="N3" s="92"/>
    </row>
    <row r="4" spans="1:14" s="8" customFormat="1" ht="30" customHeight="1">
      <c r="A4" s="6" t="s">
        <v>139</v>
      </c>
      <c r="B4" s="121" t="s">
        <v>128</v>
      </c>
      <c r="C4" s="114" t="s">
        <v>129</v>
      </c>
      <c r="D4" s="114"/>
      <c r="E4" s="114" t="s">
        <v>130</v>
      </c>
      <c r="F4" s="114"/>
      <c r="G4" s="114" t="s">
        <v>131</v>
      </c>
      <c r="H4" s="105"/>
      <c r="I4" s="93" t="s">
        <v>132</v>
      </c>
      <c r="J4" s="93"/>
      <c r="K4" s="114" t="s">
        <v>133</v>
      </c>
      <c r="L4" s="114"/>
      <c r="M4" s="114" t="s">
        <v>134</v>
      </c>
      <c r="N4" s="105"/>
    </row>
    <row r="5" spans="1:14" s="8" customFormat="1" ht="30" customHeight="1">
      <c r="A5" s="9" t="s">
        <v>135</v>
      </c>
      <c r="B5" s="114"/>
      <c r="C5" s="10" t="s">
        <v>136</v>
      </c>
      <c r="D5" s="10" t="s">
        <v>137</v>
      </c>
      <c r="E5" s="10" t="s">
        <v>136</v>
      </c>
      <c r="F5" s="10" t="s">
        <v>137</v>
      </c>
      <c r="G5" s="10" t="s">
        <v>136</v>
      </c>
      <c r="H5" s="11" t="s">
        <v>137</v>
      </c>
      <c r="I5" s="12" t="s">
        <v>138</v>
      </c>
      <c r="J5" s="12" t="s">
        <v>137</v>
      </c>
      <c r="K5" s="12" t="s">
        <v>138</v>
      </c>
      <c r="L5" s="12" t="s">
        <v>137</v>
      </c>
      <c r="M5" s="12" t="s">
        <v>138</v>
      </c>
      <c r="N5" s="13" t="s">
        <v>137</v>
      </c>
    </row>
    <row r="6" spans="1:14" s="8" customFormat="1" ht="45" customHeight="1">
      <c r="A6" s="14">
        <v>1998</v>
      </c>
      <c r="B6" s="15">
        <f>SUM(D6,F6,H6)</f>
        <v>18439633</v>
      </c>
      <c r="C6" s="15">
        <v>44491184</v>
      </c>
      <c r="D6" s="15">
        <v>13648998</v>
      </c>
      <c r="E6" s="15">
        <v>34535</v>
      </c>
      <c r="F6" s="15">
        <v>4790635</v>
      </c>
      <c r="G6" s="8" t="s">
        <v>90</v>
      </c>
      <c r="H6" s="8" t="s">
        <v>90</v>
      </c>
      <c r="I6" s="8" t="s">
        <v>90</v>
      </c>
      <c r="J6" s="8" t="s">
        <v>90</v>
      </c>
      <c r="K6" s="8" t="s">
        <v>90</v>
      </c>
      <c r="L6" s="8" t="s">
        <v>90</v>
      </c>
      <c r="M6" s="8" t="s">
        <v>90</v>
      </c>
      <c r="N6" s="8" t="s">
        <v>90</v>
      </c>
    </row>
    <row r="7" spans="1:14" s="8" customFormat="1" ht="45" customHeight="1">
      <c r="A7" s="14">
        <v>1999</v>
      </c>
      <c r="B7" s="15">
        <f>SUM(D7,F7,H7)</f>
        <v>21560290</v>
      </c>
      <c r="C7" s="15">
        <v>44685441</v>
      </c>
      <c r="D7" s="15">
        <v>15145136</v>
      </c>
      <c r="E7" s="15">
        <v>36841</v>
      </c>
      <c r="F7" s="15">
        <v>6415154</v>
      </c>
      <c r="G7" s="8" t="s">
        <v>90</v>
      </c>
      <c r="H7" s="8" t="s">
        <v>90</v>
      </c>
      <c r="I7" s="8" t="s">
        <v>90</v>
      </c>
      <c r="J7" s="8" t="s">
        <v>90</v>
      </c>
      <c r="K7" s="8" t="s">
        <v>90</v>
      </c>
      <c r="L7" s="8" t="s">
        <v>90</v>
      </c>
      <c r="M7" s="8" t="s">
        <v>90</v>
      </c>
      <c r="N7" s="8" t="s">
        <v>90</v>
      </c>
    </row>
    <row r="8" spans="1:14" s="8" customFormat="1" ht="45" customHeight="1">
      <c r="A8" s="14">
        <v>2000</v>
      </c>
      <c r="B8" s="15">
        <f>SUM(D8,F8,H8)</f>
        <v>25286930</v>
      </c>
      <c r="C8" s="15">
        <v>44935940</v>
      </c>
      <c r="D8" s="15">
        <v>17258021</v>
      </c>
      <c r="E8" s="15">
        <v>39488</v>
      </c>
      <c r="F8" s="15">
        <v>8028909</v>
      </c>
      <c r="G8" s="8" t="s">
        <v>90</v>
      </c>
      <c r="H8" s="8" t="s">
        <v>90</v>
      </c>
      <c r="I8" s="8" t="s">
        <v>90</v>
      </c>
      <c r="J8" s="8" t="s">
        <v>90</v>
      </c>
      <c r="K8" s="8" t="s">
        <v>90</v>
      </c>
      <c r="L8" s="8" t="s">
        <v>90</v>
      </c>
      <c r="M8" s="8" t="s">
        <v>90</v>
      </c>
      <c r="N8" s="15" t="s">
        <v>90</v>
      </c>
    </row>
    <row r="9" spans="1:14" s="8" customFormat="1" ht="45" customHeight="1">
      <c r="A9" s="14">
        <v>2001</v>
      </c>
      <c r="B9" s="15">
        <v>28707865</v>
      </c>
      <c r="C9" s="15">
        <v>45051246</v>
      </c>
      <c r="D9" s="15">
        <v>20223733</v>
      </c>
      <c r="E9" s="15">
        <v>40920</v>
      </c>
      <c r="F9" s="15">
        <v>8484132</v>
      </c>
      <c r="G9" s="8" t="s">
        <v>27</v>
      </c>
      <c r="H9" s="8" t="s">
        <v>27</v>
      </c>
      <c r="I9" s="8" t="s">
        <v>27</v>
      </c>
      <c r="J9" s="8" t="s">
        <v>27</v>
      </c>
      <c r="K9" s="8" t="s">
        <v>27</v>
      </c>
      <c r="L9" s="8" t="s">
        <v>27</v>
      </c>
      <c r="M9" s="8" t="s">
        <v>27</v>
      </c>
      <c r="N9" s="15" t="s">
        <v>27</v>
      </c>
    </row>
    <row r="10" spans="1:14" s="8" customFormat="1" ht="45" customHeight="1">
      <c r="A10" s="14">
        <v>2002</v>
      </c>
      <c r="B10" s="15">
        <v>30223184</v>
      </c>
      <c r="C10" s="15">
        <v>45253048</v>
      </c>
      <c r="D10" s="15">
        <v>21739052</v>
      </c>
      <c r="E10" s="15">
        <v>40920</v>
      </c>
      <c r="F10" s="15">
        <v>8484132</v>
      </c>
      <c r="G10" s="8" t="s">
        <v>0</v>
      </c>
      <c r="H10" s="8" t="s">
        <v>0</v>
      </c>
      <c r="I10" s="8" t="s">
        <v>0</v>
      </c>
      <c r="J10" s="8" t="s">
        <v>0</v>
      </c>
      <c r="K10" s="8" t="s">
        <v>0</v>
      </c>
      <c r="L10" s="8" t="s">
        <v>0</v>
      </c>
      <c r="M10" s="8" t="s">
        <v>0</v>
      </c>
      <c r="N10" s="15" t="s">
        <v>0</v>
      </c>
    </row>
    <row r="11" spans="1:14" s="18" customFormat="1" ht="45" customHeight="1">
      <c r="A11" s="16">
        <v>2003</v>
      </c>
      <c r="B11" s="17">
        <f>SUM(B12:B18)</f>
        <v>32896744</v>
      </c>
      <c r="C11" s="17">
        <f>SUM(C12:C18)</f>
        <v>45846050</v>
      </c>
      <c r="D11" s="17">
        <f>SUM(D12:D18)</f>
        <v>24412612</v>
      </c>
      <c r="E11" s="17">
        <f>SUM(E12:E18)</f>
        <v>40986</v>
      </c>
      <c r="F11" s="17">
        <f>SUM(F12:F18)</f>
        <v>8484132</v>
      </c>
      <c r="G11" s="8" t="s">
        <v>0</v>
      </c>
      <c r="H11" s="8" t="s">
        <v>0</v>
      </c>
      <c r="I11" s="8" t="s">
        <v>0</v>
      </c>
      <c r="J11" s="8" t="s">
        <v>0</v>
      </c>
      <c r="K11" s="8" t="s">
        <v>0</v>
      </c>
      <c r="L11" s="8" t="s">
        <v>0</v>
      </c>
      <c r="M11" s="8" t="s">
        <v>0</v>
      </c>
      <c r="N11" s="15" t="s">
        <v>0</v>
      </c>
    </row>
    <row r="12" spans="1:14" s="57" customFormat="1" ht="45" customHeight="1">
      <c r="A12" s="63" t="s">
        <v>140</v>
      </c>
      <c r="B12" s="58">
        <v>9274804</v>
      </c>
      <c r="C12" s="58">
        <v>7361402</v>
      </c>
      <c r="D12" s="58">
        <v>5955736</v>
      </c>
      <c r="E12" s="58">
        <v>16953</v>
      </c>
      <c r="F12" s="58">
        <v>3319068</v>
      </c>
      <c r="G12" s="57" t="s">
        <v>0</v>
      </c>
      <c r="H12" s="57" t="s">
        <v>0</v>
      </c>
      <c r="I12" s="57" t="s">
        <v>0</v>
      </c>
      <c r="J12" s="57" t="s">
        <v>0</v>
      </c>
      <c r="K12" s="57" t="s">
        <v>0</v>
      </c>
      <c r="L12" s="57" t="s">
        <v>0</v>
      </c>
      <c r="M12" s="57" t="s">
        <v>0</v>
      </c>
      <c r="N12" s="57" t="s">
        <v>0</v>
      </c>
    </row>
    <row r="13" spans="1:14" s="57" customFormat="1" ht="45" customHeight="1">
      <c r="A13" s="63" t="s">
        <v>141</v>
      </c>
      <c r="B13" s="58">
        <v>1870649</v>
      </c>
      <c r="C13" s="58">
        <v>1564097</v>
      </c>
      <c r="D13" s="58">
        <v>1537556</v>
      </c>
      <c r="E13" s="58">
        <v>2680</v>
      </c>
      <c r="F13" s="58">
        <v>333093</v>
      </c>
      <c r="G13" s="57" t="s">
        <v>0</v>
      </c>
      <c r="H13" s="57" t="s">
        <v>0</v>
      </c>
      <c r="I13" s="57" t="s">
        <v>0</v>
      </c>
      <c r="J13" s="57" t="s">
        <v>0</v>
      </c>
      <c r="K13" s="57" t="s">
        <v>0</v>
      </c>
      <c r="L13" s="57" t="s">
        <v>0</v>
      </c>
      <c r="M13" s="57" t="s">
        <v>0</v>
      </c>
      <c r="N13" s="57" t="s">
        <v>0</v>
      </c>
    </row>
    <row r="14" spans="1:14" s="57" customFormat="1" ht="45" customHeight="1">
      <c r="A14" s="63" t="s">
        <v>142</v>
      </c>
      <c r="B14" s="58">
        <v>3612430</v>
      </c>
      <c r="C14" s="58">
        <v>10732232</v>
      </c>
      <c r="D14" s="58">
        <v>2589406</v>
      </c>
      <c r="E14" s="58">
        <v>3735</v>
      </c>
      <c r="F14" s="58">
        <v>1023024</v>
      </c>
      <c r="G14" s="57" t="s">
        <v>0</v>
      </c>
      <c r="H14" s="57" t="s">
        <v>0</v>
      </c>
      <c r="I14" s="57" t="s">
        <v>0</v>
      </c>
      <c r="J14" s="57" t="s">
        <v>0</v>
      </c>
      <c r="K14" s="57" t="s">
        <v>0</v>
      </c>
      <c r="L14" s="57" t="s">
        <v>0</v>
      </c>
      <c r="M14" s="57" t="s">
        <v>0</v>
      </c>
      <c r="N14" s="57" t="s">
        <v>0</v>
      </c>
    </row>
    <row r="15" spans="1:14" s="57" customFormat="1" ht="45" customHeight="1">
      <c r="A15" s="63" t="s">
        <v>143</v>
      </c>
      <c r="B15" s="58">
        <v>7905954</v>
      </c>
      <c r="C15" s="58">
        <v>7174007</v>
      </c>
      <c r="D15" s="58">
        <v>5256323</v>
      </c>
      <c r="E15" s="58">
        <v>7432</v>
      </c>
      <c r="F15" s="58">
        <v>2649631</v>
      </c>
      <c r="G15" s="57" t="s">
        <v>0</v>
      </c>
      <c r="H15" s="57" t="s">
        <v>0</v>
      </c>
      <c r="I15" s="57" t="s">
        <v>0</v>
      </c>
      <c r="J15" s="57" t="s">
        <v>0</v>
      </c>
      <c r="K15" s="57" t="s">
        <v>0</v>
      </c>
      <c r="L15" s="57" t="s">
        <v>0</v>
      </c>
      <c r="M15" s="57" t="s">
        <v>0</v>
      </c>
      <c r="N15" s="57" t="s">
        <v>0</v>
      </c>
    </row>
    <row r="16" spans="1:14" s="57" customFormat="1" ht="45" customHeight="1">
      <c r="A16" s="63" t="s">
        <v>144</v>
      </c>
      <c r="B16" s="58">
        <v>3845751</v>
      </c>
      <c r="C16" s="58">
        <v>9708272</v>
      </c>
      <c r="D16" s="58">
        <v>3549110</v>
      </c>
      <c r="E16" s="58">
        <v>3822</v>
      </c>
      <c r="F16" s="58">
        <v>296641</v>
      </c>
      <c r="G16" s="57" t="s">
        <v>0</v>
      </c>
      <c r="H16" s="57" t="s">
        <v>0</v>
      </c>
      <c r="I16" s="57" t="s">
        <v>0</v>
      </c>
      <c r="J16" s="57" t="s">
        <v>0</v>
      </c>
      <c r="K16" s="57" t="s">
        <v>0</v>
      </c>
      <c r="L16" s="57" t="s">
        <v>0</v>
      </c>
      <c r="M16" s="57" t="s">
        <v>0</v>
      </c>
      <c r="N16" s="57" t="s">
        <v>0</v>
      </c>
    </row>
    <row r="17" spans="1:14" s="57" customFormat="1" ht="45" customHeight="1">
      <c r="A17" s="63" t="s">
        <v>145</v>
      </c>
      <c r="B17" s="58">
        <v>3645888</v>
      </c>
      <c r="C17" s="58">
        <v>5821028</v>
      </c>
      <c r="D17" s="58">
        <v>3156316</v>
      </c>
      <c r="E17" s="58">
        <v>2967</v>
      </c>
      <c r="F17" s="58">
        <v>489572</v>
      </c>
      <c r="G17" s="57" t="s">
        <v>0</v>
      </c>
      <c r="H17" s="57" t="s">
        <v>0</v>
      </c>
      <c r="I17" s="57" t="s">
        <v>0</v>
      </c>
      <c r="J17" s="57" t="s">
        <v>0</v>
      </c>
      <c r="K17" s="57" t="s">
        <v>0</v>
      </c>
      <c r="L17" s="57" t="s">
        <v>0</v>
      </c>
      <c r="M17" s="57" t="s">
        <v>0</v>
      </c>
      <c r="N17" s="57" t="s">
        <v>0</v>
      </c>
    </row>
    <row r="18" spans="1:14" s="57" customFormat="1" ht="45" customHeight="1" thickBot="1">
      <c r="A18" s="65" t="s">
        <v>146</v>
      </c>
      <c r="B18" s="86">
        <v>2741268</v>
      </c>
      <c r="C18" s="86">
        <v>3485012</v>
      </c>
      <c r="D18" s="86">
        <v>2368165</v>
      </c>
      <c r="E18" s="86">
        <v>3397</v>
      </c>
      <c r="F18" s="86">
        <v>373103</v>
      </c>
      <c r="G18" s="85" t="s">
        <v>0</v>
      </c>
      <c r="H18" s="85" t="s">
        <v>0</v>
      </c>
      <c r="I18" s="85" t="s">
        <v>0</v>
      </c>
      <c r="J18" s="85" t="s">
        <v>0</v>
      </c>
      <c r="K18" s="85" t="s">
        <v>0</v>
      </c>
      <c r="L18" s="85" t="s">
        <v>0</v>
      </c>
      <c r="M18" s="85" t="s">
        <v>0</v>
      </c>
      <c r="N18" s="85" t="s">
        <v>0</v>
      </c>
    </row>
    <row r="19" spans="1:14" ht="14.25">
      <c r="A19" s="118"/>
      <c r="B19" s="118"/>
      <c r="M19" s="120" t="s">
        <v>97</v>
      </c>
      <c r="N19" s="120"/>
    </row>
  </sheetData>
  <sheetProtection selectLockedCells="1"/>
  <mergeCells count="13">
    <mergeCell ref="K4:L4"/>
    <mergeCell ref="M4:N4"/>
    <mergeCell ref="A2:F2"/>
    <mergeCell ref="A19:B19"/>
    <mergeCell ref="M19:N19"/>
    <mergeCell ref="I2:N2"/>
    <mergeCell ref="A3:B3"/>
    <mergeCell ref="B4:B5"/>
    <mergeCell ref="C4:D4"/>
    <mergeCell ref="E4:F4"/>
    <mergeCell ref="G4:H4"/>
    <mergeCell ref="I4:J4"/>
    <mergeCell ref="M3:N3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김영숙</dc:creator>
  <cp:keywords/>
  <dc:description/>
  <cp:lastModifiedBy>이진화</cp:lastModifiedBy>
  <cp:lastPrinted>2004-12-08T05:45:00Z</cp:lastPrinted>
  <dcterms:created xsi:type="dcterms:W3CDTF">2002-02-28T03:54:28Z</dcterms:created>
  <dcterms:modified xsi:type="dcterms:W3CDTF">2004-12-29T07:16:05Z</dcterms:modified>
  <cp:category/>
  <cp:version/>
  <cp:contentType/>
  <cp:contentStatus/>
</cp:coreProperties>
</file>