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910" firstSheet="4" activeTab="5"/>
  </bookViews>
  <sheets>
    <sheet name="1.국세징수현황" sheetId="1" r:id="rId1"/>
    <sheet name="2.지방세징수상황" sheetId="2" r:id="rId2"/>
    <sheet name="3.국세및지방세부담현황" sheetId="3" r:id="rId3"/>
    <sheet name="4.예산결산총괄" sheetId="4" r:id="rId4"/>
    <sheet name="5.일반회계세입결산" sheetId="5" r:id="rId5"/>
    <sheet name="6.일반회계세출결산" sheetId="6" r:id="rId6"/>
    <sheet name="7.특별회계세입세출결산현황" sheetId="7" r:id="rId7"/>
    <sheet name="8.공유재산현황" sheetId="8" r:id="rId8"/>
  </sheets>
  <definedNames/>
  <calcPr fullCalcOnLoad="1"/>
</workbook>
</file>

<file path=xl/sharedStrings.xml><?xml version="1.0" encoding="utf-8"?>
<sst xmlns="http://schemas.openxmlformats.org/spreadsheetml/2006/main" count="372" uniqueCount="152">
  <si>
    <t>-</t>
  </si>
  <si>
    <t>연   별</t>
  </si>
  <si>
    <t>계</t>
  </si>
  <si>
    <t>보     통     세</t>
  </si>
  <si>
    <t>목     적     세</t>
  </si>
  <si>
    <t>도축세</t>
  </si>
  <si>
    <t>주행세</t>
  </si>
  <si>
    <t>자료 : 재무과</t>
  </si>
  <si>
    <t>총   계</t>
  </si>
  <si>
    <t>취득세</t>
  </si>
  <si>
    <t>등록세</t>
  </si>
  <si>
    <t>면허세</t>
  </si>
  <si>
    <t>주민세</t>
  </si>
  <si>
    <t>재산세</t>
  </si>
  <si>
    <t>자동차세</t>
  </si>
  <si>
    <t>지방양여금</t>
  </si>
  <si>
    <t>경영수익사업</t>
  </si>
  <si>
    <t>장학 기금</t>
  </si>
  <si>
    <t>(단위 : 백만원)</t>
  </si>
  <si>
    <t>-</t>
  </si>
  <si>
    <t>직     접     세</t>
  </si>
  <si>
    <t>소 득 세</t>
  </si>
  <si>
    <t>간     접      세</t>
  </si>
  <si>
    <t>인지세</t>
  </si>
  <si>
    <t>방위세</t>
  </si>
  <si>
    <t>교육세</t>
  </si>
  <si>
    <t>농특세</t>
  </si>
  <si>
    <t>자료 : 남원세무서</t>
  </si>
  <si>
    <t>2. 지방세 징수현황</t>
  </si>
  <si>
    <t>(단위 : 천원)</t>
  </si>
  <si>
    <t>연도별</t>
  </si>
  <si>
    <t>(단위 : 천원)</t>
  </si>
  <si>
    <t>자료 : 재무과</t>
  </si>
  <si>
    <t>자료 : 재무과</t>
  </si>
  <si>
    <t>(단위 : 가구, 명, 원)</t>
  </si>
  <si>
    <t>연   별</t>
  </si>
  <si>
    <t>가구수</t>
  </si>
  <si>
    <t>계</t>
  </si>
  <si>
    <t>국세부담액</t>
  </si>
  <si>
    <t>지방세부담액</t>
  </si>
  <si>
    <t>가구당</t>
  </si>
  <si>
    <t>1인당</t>
  </si>
  <si>
    <t>자료 : 재무과, 남원세무서</t>
  </si>
  <si>
    <t>연도별</t>
  </si>
  <si>
    <t>일반회계</t>
  </si>
  <si>
    <t>특별회계</t>
  </si>
  <si>
    <t>세     출 (C)</t>
  </si>
  <si>
    <t>잉     여 (D=B-C)</t>
  </si>
  <si>
    <t>(단위 : 백만원)</t>
  </si>
  <si>
    <t>예  산  현  액 (A)</t>
  </si>
  <si>
    <t>세     입 (B)</t>
  </si>
  <si>
    <t>일반회계</t>
  </si>
  <si>
    <t>특별회계</t>
  </si>
  <si>
    <t>4. 예산결산 총괄</t>
  </si>
  <si>
    <t>(단위 : 천원)</t>
  </si>
  <si>
    <t>예   산    현   액</t>
  </si>
  <si>
    <t>결   산</t>
  </si>
  <si>
    <t>예산대결산</t>
  </si>
  <si>
    <t>과목별</t>
  </si>
  <si>
    <t>금  액</t>
  </si>
  <si>
    <t>구성비(%)</t>
  </si>
  <si>
    <t>비   율(%)</t>
  </si>
  <si>
    <t>-</t>
  </si>
  <si>
    <t>자료 : 재무과</t>
  </si>
  <si>
    <t>5. 일반회계 세입결산</t>
  </si>
  <si>
    <t>연도및</t>
  </si>
  <si>
    <t>예     산     현     액</t>
  </si>
  <si>
    <t>결     산</t>
  </si>
  <si>
    <t>금   액</t>
  </si>
  <si>
    <t>일반행정</t>
  </si>
  <si>
    <t>사회개발</t>
  </si>
  <si>
    <t>민방위비</t>
  </si>
  <si>
    <t>지원및기타경비</t>
  </si>
  <si>
    <t>6. 일반회계 세출결산</t>
  </si>
  <si>
    <t>연도및</t>
  </si>
  <si>
    <t xml:space="preserve">농공 지구
조성 관리 </t>
  </si>
  <si>
    <t>예  산  액</t>
  </si>
  <si>
    <t>결  산  액</t>
  </si>
  <si>
    <t>비     율 (%)</t>
  </si>
  <si>
    <t>사업별</t>
  </si>
  <si>
    <t>구성비</t>
  </si>
  <si>
    <t>세   입</t>
  </si>
  <si>
    <t>세   출</t>
  </si>
  <si>
    <t>상수도사업</t>
  </si>
  <si>
    <t>주택 사업</t>
  </si>
  <si>
    <t>농촌소득사업</t>
  </si>
  <si>
    <t>의료 보호</t>
  </si>
  <si>
    <t>자활복지기금</t>
  </si>
  <si>
    <t>연도및</t>
  </si>
  <si>
    <r>
      <t>(단위 :m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천원)</t>
    </r>
  </si>
  <si>
    <t>총평가액</t>
  </si>
  <si>
    <t>토     지</t>
  </si>
  <si>
    <t>건     물</t>
  </si>
  <si>
    <t>임  옥  죽</t>
  </si>
  <si>
    <t>기 계 기 구</t>
  </si>
  <si>
    <t>공  작  물</t>
  </si>
  <si>
    <t>기     타</t>
  </si>
  <si>
    <t>읍면별</t>
  </si>
  <si>
    <t>면   적</t>
  </si>
  <si>
    <t>평가액</t>
  </si>
  <si>
    <t xml:space="preserve">점 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</si>
  <si>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</si>
  <si>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</si>
  <si>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</si>
  <si>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</si>
  <si>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</si>
  <si>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</si>
  <si>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</si>
  <si>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</si>
  <si>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8. 공유재산 현황</t>
  </si>
  <si>
    <r>
      <t xml:space="preserve">인구수
</t>
    </r>
    <r>
      <rPr>
        <sz val="9"/>
        <rFont val="새굴림"/>
        <family val="1"/>
      </rPr>
      <t>(외국인제외)</t>
    </r>
  </si>
  <si>
    <t>경제개발</t>
  </si>
  <si>
    <t>수질개선</t>
  </si>
  <si>
    <t>-</t>
  </si>
  <si>
    <t xml:space="preserve">        지방세  </t>
  </si>
  <si>
    <t>경상적세외수입</t>
  </si>
  <si>
    <t>임시적세외수입</t>
  </si>
  <si>
    <t>증액교부금</t>
  </si>
  <si>
    <t>-</t>
  </si>
  <si>
    <t>국고보조금</t>
  </si>
  <si>
    <t>도비보조금</t>
  </si>
  <si>
    <t>지  방  채</t>
  </si>
  <si>
    <t>지방세수입</t>
  </si>
  <si>
    <t>지방교부세</t>
  </si>
  <si>
    <t>조정교부금및
재정보전금</t>
  </si>
  <si>
    <t>보  조  금</t>
  </si>
  <si>
    <t>세외  수입</t>
  </si>
  <si>
    <t>과년도
수   입</t>
  </si>
  <si>
    <t>담   배
소비세</t>
  </si>
  <si>
    <t>농   업
소득세</t>
  </si>
  <si>
    <t>종   합
토지세</t>
  </si>
  <si>
    <t>공   동
시설세</t>
  </si>
  <si>
    <t>도   시
계획세</t>
  </si>
  <si>
    <t>지   방
교육세</t>
  </si>
  <si>
    <t>주세</t>
  </si>
  <si>
    <t>법인세</t>
  </si>
  <si>
    <t>상속세</t>
  </si>
  <si>
    <t>부당
이득세</t>
  </si>
  <si>
    <t>과년도
수입</t>
  </si>
  <si>
    <t>토지
재평가세</t>
  </si>
  <si>
    <t>특별
소비세</t>
  </si>
  <si>
    <t>증권
거래세</t>
  </si>
  <si>
    <t>부가
가치세</t>
  </si>
  <si>
    <t>(속)</t>
  </si>
  <si>
    <t>사업
소세</t>
  </si>
  <si>
    <t>예산대결산
비율(%)</t>
  </si>
  <si>
    <t>세입대
예  산</t>
  </si>
  <si>
    <t>세출대
예  산</t>
  </si>
  <si>
    <t>세출대
세  입</t>
  </si>
  <si>
    <t>1. 국세 징수현황</t>
  </si>
  <si>
    <t>3. 국세 및 지방세 부담현황</t>
  </si>
  <si>
    <t>7. 특별회계 세입세출 결산현황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</si>
</sst>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\-"/>
    <numFmt numFmtId="180" formatCode="#,##0.0_ "/>
    <numFmt numFmtId="181" formatCode="\-"/>
    <numFmt numFmtId="182" formatCode="General\-"/>
    <numFmt numFmtId="183" formatCode="#,##0,"/>
    <numFmt numFmtId="184" formatCode="0.000"/>
    <numFmt numFmtId="185" formatCode="0.0000"/>
    <numFmt numFmtId="186" formatCode="0_ "/>
    <numFmt numFmtId="187" formatCode="0.00_ "/>
    <numFmt numFmtId="188" formatCode="#,##0.00_ "/>
    <numFmt numFmtId="189" formatCode="0.00_);[Red]\(0.00\)"/>
    <numFmt numFmtId="190" formatCode="0.0_);[Red]\(0.0\)"/>
    <numFmt numFmtId="191" formatCode="0_);[Red]\(0\)"/>
    <numFmt numFmtId="192" formatCode="0.0"/>
  </numFmts>
  <fonts count="9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11"/>
      <name val="새굴림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83" fontId="2" fillId="0" borderId="0" xfId="0" applyNumberFormat="1" applyFont="1" applyAlignment="1" applyProtection="1">
      <alignment horizontal="center" vertical="center" shrinkToFit="1"/>
      <protection/>
    </xf>
    <xf numFmtId="183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7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1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90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190" fontId="2" fillId="0" borderId="0" xfId="0" applyNumberFormat="1" applyFont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 shrinkToFit="1"/>
      <protection/>
    </xf>
    <xf numFmtId="191" fontId="2" fillId="0" borderId="0" xfId="0" applyNumberFormat="1" applyFont="1" applyFill="1" applyBorder="1" applyAlignment="1" applyProtection="1">
      <alignment horizontal="center" vertical="center" shrinkToFit="1"/>
      <protection/>
    </xf>
    <xf numFmtId="191" fontId="2" fillId="0" borderId="1" xfId="0" applyNumberFormat="1" applyFont="1" applyFill="1" applyBorder="1" applyAlignment="1" applyProtection="1">
      <alignment horizontal="center" vertical="center" shrinkToFit="1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9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/>
    </xf>
    <xf numFmtId="0" fontId="2" fillId="0" borderId="4" xfId="0" applyFont="1" applyBorder="1" applyAlignment="1" applyProtection="1">
      <alignment horizontal="center" vertical="center" wrapText="1" shrinkToFit="1"/>
      <protection/>
    </xf>
    <xf numFmtId="0" fontId="2" fillId="0" borderId="3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 vertical="center" wrapText="1" shrinkToFit="1"/>
      <protection/>
    </xf>
    <xf numFmtId="0" fontId="7" fillId="0" borderId="5" xfId="0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 shrinkToFit="1"/>
      <protection/>
    </xf>
    <xf numFmtId="176" fontId="7" fillId="0" borderId="0" xfId="0" applyNumberFormat="1" applyFont="1" applyAlignment="1" applyProtection="1">
      <alignment horizontal="center" vertical="center" shrinkToFit="1"/>
      <protection/>
    </xf>
    <xf numFmtId="177" fontId="7" fillId="0" borderId="0" xfId="0" applyNumberFormat="1" applyFont="1" applyBorder="1" applyAlignment="1" applyProtection="1">
      <alignment horizontal="center" vertical="center" shrinkToFit="1"/>
      <protection/>
    </xf>
    <xf numFmtId="176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5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91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177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91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2" width="6.88671875" style="1" customWidth="1"/>
    <col min="3" max="3" width="7.3359375" style="1" customWidth="1"/>
    <col min="4" max="4" width="5.6640625" style="1" customWidth="1"/>
    <col min="5" max="6" width="7.3359375" style="1" customWidth="1"/>
    <col min="7" max="9" width="6.3359375" style="1" customWidth="1"/>
    <col min="10" max="10" width="8.4453125" style="1" customWidth="1"/>
    <col min="11" max="11" width="7.3359375" style="1" customWidth="1"/>
    <col min="12" max="16384" width="8.88671875" style="1" customWidth="1"/>
  </cols>
  <sheetData>
    <row r="1" s="2" customFormat="1" ht="30" customHeight="1"/>
    <row r="2" spans="1:11" s="2" customFormat="1" ht="30" customHeight="1">
      <c r="A2" s="106" t="s">
        <v>149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2" customFormat="1" ht="30" customHeight="1" thickBot="1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25.5" customHeight="1">
      <c r="A4" s="107" t="s">
        <v>1</v>
      </c>
      <c r="B4" s="109" t="s">
        <v>8</v>
      </c>
      <c r="C4" s="110"/>
      <c r="D4" s="109" t="s">
        <v>20</v>
      </c>
      <c r="E4" s="107"/>
      <c r="F4" s="107"/>
      <c r="G4" s="107"/>
      <c r="H4" s="107"/>
      <c r="I4" s="107"/>
      <c r="J4" s="107"/>
      <c r="K4" s="107"/>
    </row>
    <row r="5" spans="1:11" s="2" customFormat="1" ht="35.25" customHeight="1">
      <c r="A5" s="108"/>
      <c r="B5" s="111"/>
      <c r="C5" s="112"/>
      <c r="D5" s="113" t="s">
        <v>2</v>
      </c>
      <c r="E5" s="113"/>
      <c r="F5" s="113" t="s">
        <v>21</v>
      </c>
      <c r="G5" s="113"/>
      <c r="H5" s="9" t="s">
        <v>135</v>
      </c>
      <c r="I5" s="9" t="s">
        <v>136</v>
      </c>
      <c r="J5" s="86" t="s">
        <v>139</v>
      </c>
      <c r="K5" s="88" t="s">
        <v>137</v>
      </c>
    </row>
    <row r="6" spans="1:11" s="2" customFormat="1" ht="39.75" customHeight="1">
      <c r="A6" s="13">
        <v>1999</v>
      </c>
      <c r="B6" s="104">
        <v>2265</v>
      </c>
      <c r="C6" s="104"/>
      <c r="D6" s="105">
        <f>SUM(F6:K6)</f>
        <v>1442000</v>
      </c>
      <c r="E6" s="105"/>
      <c r="F6" s="105">
        <v>1159000</v>
      </c>
      <c r="G6" s="105"/>
      <c r="H6" s="23">
        <v>256000</v>
      </c>
      <c r="I6" s="23">
        <v>27000</v>
      </c>
      <c r="J6" s="23" t="s">
        <v>0</v>
      </c>
      <c r="K6" s="23" t="s">
        <v>0</v>
      </c>
    </row>
    <row r="7" spans="1:11" s="24" customFormat="1" ht="39.75" customHeight="1">
      <c r="A7" s="13">
        <v>2000</v>
      </c>
      <c r="B7" s="104">
        <v>2313</v>
      </c>
      <c r="C7" s="104"/>
      <c r="D7" s="105">
        <f>SUM(F7:K7)</f>
        <v>1393000</v>
      </c>
      <c r="E7" s="105"/>
      <c r="F7" s="105">
        <v>1139000</v>
      </c>
      <c r="G7" s="105"/>
      <c r="H7" s="22">
        <v>235000</v>
      </c>
      <c r="I7" s="22">
        <v>19000</v>
      </c>
      <c r="J7" s="22" t="s">
        <v>0</v>
      </c>
      <c r="K7" s="22" t="s">
        <v>0</v>
      </c>
    </row>
    <row r="8" spans="1:11" s="24" customFormat="1" ht="39.75" customHeight="1">
      <c r="A8" s="13">
        <v>2001</v>
      </c>
      <c r="B8" s="123">
        <v>2513</v>
      </c>
      <c r="C8" s="104"/>
      <c r="D8" s="105">
        <v>1410000</v>
      </c>
      <c r="E8" s="105"/>
      <c r="F8" s="105">
        <v>1245000</v>
      </c>
      <c r="G8" s="105"/>
      <c r="H8" s="22">
        <v>134000</v>
      </c>
      <c r="I8" s="22">
        <v>31000</v>
      </c>
      <c r="J8" s="22" t="s">
        <v>0</v>
      </c>
      <c r="K8" s="22" t="s">
        <v>0</v>
      </c>
    </row>
    <row r="9" spans="1:11" s="2" customFormat="1" ht="39.75" customHeight="1">
      <c r="A9" s="13">
        <v>2002</v>
      </c>
      <c r="B9" s="105">
        <f>D9+B18+I18+J18+K18</f>
        <v>2843000</v>
      </c>
      <c r="C9" s="105"/>
      <c r="D9" s="105">
        <f>SUM(F9:I9)</f>
        <v>1744000</v>
      </c>
      <c r="E9" s="105"/>
      <c r="F9" s="105">
        <v>1388000</v>
      </c>
      <c r="G9" s="105"/>
      <c r="H9" s="22">
        <v>324000</v>
      </c>
      <c r="I9" s="22">
        <v>32000</v>
      </c>
      <c r="J9" s="22" t="s">
        <v>0</v>
      </c>
      <c r="K9" s="22" t="s">
        <v>0</v>
      </c>
    </row>
    <row r="10" spans="1:11" s="44" customFormat="1" ht="39.75" customHeight="1">
      <c r="A10" s="49">
        <v>2003</v>
      </c>
      <c r="B10" s="126">
        <v>3003</v>
      </c>
      <c r="C10" s="127"/>
      <c r="D10" s="127">
        <v>1460</v>
      </c>
      <c r="E10" s="127"/>
      <c r="F10" s="127">
        <v>1167</v>
      </c>
      <c r="G10" s="127"/>
      <c r="H10" s="63">
        <v>293</v>
      </c>
      <c r="I10" s="63" t="s">
        <v>0</v>
      </c>
      <c r="J10" s="63" t="s">
        <v>0</v>
      </c>
      <c r="K10" s="63" t="s">
        <v>0</v>
      </c>
    </row>
    <row r="11" spans="1:11" s="41" customFormat="1" ht="39.75" customHeight="1" thickBot="1">
      <c r="A11" s="40">
        <v>2004</v>
      </c>
      <c r="B11" s="121">
        <f>SUM(D11,B20,G20,H20,I20,J20,K20)</f>
        <v>1612</v>
      </c>
      <c r="C11" s="122"/>
      <c r="D11" s="122">
        <f>SUM(F11:K11)</f>
        <v>890</v>
      </c>
      <c r="E11" s="122"/>
      <c r="F11" s="122">
        <v>655</v>
      </c>
      <c r="G11" s="122"/>
      <c r="H11" s="36">
        <v>200</v>
      </c>
      <c r="I11" s="36">
        <v>35</v>
      </c>
      <c r="J11" s="36" t="s">
        <v>0</v>
      </c>
      <c r="K11" s="36" t="s">
        <v>113</v>
      </c>
    </row>
    <row r="12" spans="1:11" ht="30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25.5" customHeight="1">
      <c r="A13" s="125" t="s">
        <v>1</v>
      </c>
      <c r="B13" s="116" t="s">
        <v>22</v>
      </c>
      <c r="C13" s="117"/>
      <c r="D13" s="117"/>
      <c r="E13" s="117"/>
      <c r="F13" s="118"/>
      <c r="G13" s="119" t="s">
        <v>23</v>
      </c>
      <c r="H13" s="119" t="s">
        <v>24</v>
      </c>
      <c r="I13" s="119" t="s">
        <v>25</v>
      </c>
      <c r="J13" s="119" t="s">
        <v>26</v>
      </c>
      <c r="K13" s="114" t="s">
        <v>138</v>
      </c>
    </row>
    <row r="14" spans="1:11" s="2" customFormat="1" ht="35.25" customHeight="1">
      <c r="A14" s="112"/>
      <c r="B14" s="9" t="s">
        <v>2</v>
      </c>
      <c r="C14" s="86" t="s">
        <v>142</v>
      </c>
      <c r="D14" s="9" t="s">
        <v>134</v>
      </c>
      <c r="E14" s="86" t="s">
        <v>140</v>
      </c>
      <c r="F14" s="85" t="s">
        <v>141</v>
      </c>
      <c r="G14" s="120"/>
      <c r="H14" s="120"/>
      <c r="I14" s="120"/>
      <c r="J14" s="120"/>
      <c r="K14" s="115"/>
    </row>
    <row r="15" spans="1:11" s="2" customFormat="1" ht="39.75" customHeight="1">
      <c r="A15" s="13">
        <v>1999</v>
      </c>
      <c r="B15" s="23">
        <f>SUM(C15:F15)</f>
        <v>770000</v>
      </c>
      <c r="C15" s="22">
        <v>767000</v>
      </c>
      <c r="D15" s="22" t="s">
        <v>0</v>
      </c>
      <c r="E15" s="22">
        <v>3000</v>
      </c>
      <c r="F15" s="22" t="s">
        <v>0</v>
      </c>
      <c r="G15" s="22" t="s">
        <v>0</v>
      </c>
      <c r="H15" s="22" t="s">
        <v>0</v>
      </c>
      <c r="I15" s="22">
        <v>6000</v>
      </c>
      <c r="J15" s="22">
        <v>12000</v>
      </c>
      <c r="K15" s="22">
        <v>35000</v>
      </c>
    </row>
    <row r="16" spans="1:11" s="24" customFormat="1" ht="39.75" customHeight="1">
      <c r="A16" s="13">
        <v>2000</v>
      </c>
      <c r="B16" s="22">
        <f>SUM(C16:F16)</f>
        <v>874000</v>
      </c>
      <c r="C16" s="22">
        <v>870000</v>
      </c>
      <c r="D16" s="22">
        <v>4000</v>
      </c>
      <c r="E16" s="22" t="s">
        <v>0</v>
      </c>
      <c r="F16" s="22" t="s">
        <v>0</v>
      </c>
      <c r="G16" s="22" t="s">
        <v>0</v>
      </c>
      <c r="H16" s="22" t="s">
        <v>0</v>
      </c>
      <c r="I16" s="22">
        <v>7000</v>
      </c>
      <c r="J16" s="22">
        <v>24000</v>
      </c>
      <c r="K16" s="22">
        <v>15000</v>
      </c>
    </row>
    <row r="17" spans="1:11" s="24" customFormat="1" ht="39.75" customHeight="1">
      <c r="A17" s="13">
        <v>2001</v>
      </c>
      <c r="B17" s="22">
        <v>1062000</v>
      </c>
      <c r="C17" s="22">
        <v>1059000</v>
      </c>
      <c r="D17" s="22">
        <v>3000</v>
      </c>
      <c r="E17" s="22" t="s">
        <v>0</v>
      </c>
      <c r="F17" s="22" t="s">
        <v>0</v>
      </c>
      <c r="G17" s="22" t="s">
        <v>0</v>
      </c>
      <c r="H17" s="22" t="s">
        <v>0</v>
      </c>
      <c r="I17" s="22">
        <v>6000</v>
      </c>
      <c r="J17" s="22">
        <v>19000</v>
      </c>
      <c r="K17" s="22">
        <v>16000</v>
      </c>
    </row>
    <row r="18" spans="1:11" s="2" customFormat="1" ht="39.75" customHeight="1">
      <c r="A18" s="13">
        <v>2002</v>
      </c>
      <c r="B18" s="25">
        <f>SUM(C18:F18)</f>
        <v>1061000</v>
      </c>
      <c r="C18" s="26">
        <v>1058000</v>
      </c>
      <c r="D18" s="22">
        <v>3000</v>
      </c>
      <c r="E18" s="22" t="s">
        <v>0</v>
      </c>
      <c r="F18" s="22" t="s">
        <v>0</v>
      </c>
      <c r="G18" s="22" t="s">
        <v>0</v>
      </c>
      <c r="H18" s="22" t="s">
        <v>0</v>
      </c>
      <c r="I18" s="22">
        <v>8000</v>
      </c>
      <c r="J18" s="22">
        <v>18000</v>
      </c>
      <c r="K18" s="22">
        <v>12000</v>
      </c>
    </row>
    <row r="19" spans="1:11" s="44" customFormat="1" ht="39.75" customHeight="1">
      <c r="A19" s="49">
        <v>2003</v>
      </c>
      <c r="B19" s="63">
        <f>SUM(C19:F19)</f>
        <v>1433</v>
      </c>
      <c r="C19" s="63">
        <v>1430</v>
      </c>
      <c r="D19" s="63">
        <v>3</v>
      </c>
      <c r="E19" s="22" t="s">
        <v>0</v>
      </c>
      <c r="F19" s="22" t="s">
        <v>0</v>
      </c>
      <c r="G19" s="22" t="s">
        <v>0</v>
      </c>
      <c r="H19" s="22" t="s">
        <v>0</v>
      </c>
      <c r="I19" s="63">
        <v>8</v>
      </c>
      <c r="J19" s="63">
        <v>19</v>
      </c>
      <c r="K19" s="63">
        <v>83</v>
      </c>
    </row>
    <row r="20" spans="1:11" s="41" customFormat="1" ht="40.5" customHeight="1" thickBot="1">
      <c r="A20" s="40">
        <v>2004</v>
      </c>
      <c r="B20" s="36">
        <f>SUM(C20:F20)</f>
        <v>660</v>
      </c>
      <c r="C20" s="36">
        <v>651</v>
      </c>
      <c r="D20" s="36">
        <v>9</v>
      </c>
      <c r="E20" s="66" t="s">
        <v>113</v>
      </c>
      <c r="F20" s="66" t="s">
        <v>113</v>
      </c>
      <c r="G20" s="66" t="s">
        <v>113</v>
      </c>
      <c r="H20" s="66" t="s">
        <v>113</v>
      </c>
      <c r="I20" s="36">
        <v>3</v>
      </c>
      <c r="J20" s="36">
        <v>10</v>
      </c>
      <c r="K20" s="36">
        <v>49</v>
      </c>
    </row>
    <row r="21" spans="1:2" ht="14.25" customHeight="1">
      <c r="A21" s="124" t="s">
        <v>27</v>
      </c>
      <c r="B21" s="124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 selectLockedCells="1"/>
  <mergeCells count="32">
    <mergeCell ref="B8:C8"/>
    <mergeCell ref="D8:E8"/>
    <mergeCell ref="F8:G8"/>
    <mergeCell ref="A21:B21"/>
    <mergeCell ref="A13:A14"/>
    <mergeCell ref="D11:E11"/>
    <mergeCell ref="F11:G11"/>
    <mergeCell ref="B10:C10"/>
    <mergeCell ref="D10:E10"/>
    <mergeCell ref="F10:G10"/>
    <mergeCell ref="K13:K14"/>
    <mergeCell ref="B9:C9"/>
    <mergeCell ref="D9:E9"/>
    <mergeCell ref="F9:G9"/>
    <mergeCell ref="B13:F13"/>
    <mergeCell ref="G13:G14"/>
    <mergeCell ref="H13:H14"/>
    <mergeCell ref="I13:I14"/>
    <mergeCell ref="J13:J14"/>
    <mergeCell ref="B11:C11"/>
    <mergeCell ref="A2:K2"/>
    <mergeCell ref="A4:A5"/>
    <mergeCell ref="B4:C5"/>
    <mergeCell ref="D4:K4"/>
    <mergeCell ref="D5:E5"/>
    <mergeCell ref="F5:G5"/>
    <mergeCell ref="B6:C6"/>
    <mergeCell ref="D6:E6"/>
    <mergeCell ref="F6:G6"/>
    <mergeCell ref="B7:C7"/>
    <mergeCell ref="D7:E7"/>
    <mergeCell ref="F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"/>
  <sheetViews>
    <sheetView zoomScale="75" zoomScaleNormal="75" zoomScaleSheetLayoutView="70" workbookViewId="0" topLeftCell="A1">
      <selection activeCell="A1" sqref="A1"/>
    </sheetView>
  </sheetViews>
  <sheetFormatPr defaultColWidth="8.88671875" defaultRowHeight="13.5"/>
  <cols>
    <col min="1" max="1" width="7.77734375" style="1" customWidth="1"/>
    <col min="2" max="2" width="9.10546875" style="1" customWidth="1"/>
    <col min="3" max="3" width="8.99609375" style="1" customWidth="1"/>
    <col min="4" max="8" width="7.10546875" style="1" customWidth="1"/>
    <col min="9" max="9" width="8.10546875" style="1" customWidth="1"/>
    <col min="10" max="10" width="7.4453125" style="1" customWidth="1"/>
    <col min="11" max="11" width="7.88671875" style="1" customWidth="1"/>
    <col min="12" max="13" width="6.5546875" style="1" customWidth="1"/>
    <col min="14" max="14" width="8.10546875" style="1" customWidth="1"/>
    <col min="15" max="15" width="6.6640625" style="1" customWidth="1"/>
    <col min="16" max="16" width="8.3359375" style="1" customWidth="1"/>
    <col min="17" max="17" width="6.6640625" style="1" customWidth="1"/>
    <col min="18" max="18" width="6.4453125" style="1" customWidth="1"/>
    <col min="19" max="19" width="6.21484375" style="1" customWidth="1"/>
    <col min="20" max="20" width="7.10546875" style="1" customWidth="1"/>
    <col min="21" max="21" width="6.99609375" style="1" customWidth="1"/>
    <col min="22" max="16384" width="8.88671875" style="1" customWidth="1"/>
  </cols>
  <sheetData>
    <row r="1" s="2" customFormat="1" ht="30" customHeight="1"/>
    <row r="2" spans="1:21" s="2" customFormat="1" ht="30" customHeight="1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87"/>
      <c r="L2" s="106" t="s">
        <v>143</v>
      </c>
      <c r="M2" s="106"/>
      <c r="N2" s="106"/>
      <c r="O2" s="106"/>
      <c r="P2" s="106"/>
      <c r="Q2" s="106"/>
      <c r="R2" s="106"/>
      <c r="S2" s="106"/>
      <c r="T2" s="106"/>
      <c r="U2" s="106"/>
    </row>
    <row r="3" spans="1:21" s="2" customFormat="1" ht="30" customHeight="1" thickBot="1">
      <c r="A3" s="132"/>
      <c r="B3" s="132"/>
      <c r="C3" s="5"/>
      <c r="D3" s="5"/>
      <c r="E3" s="5"/>
      <c r="F3" s="5"/>
      <c r="G3" s="5"/>
      <c r="H3" s="5"/>
      <c r="I3" s="131" t="s">
        <v>31</v>
      </c>
      <c r="J3" s="131"/>
      <c r="K3" s="132" t="s">
        <v>29</v>
      </c>
      <c r="L3" s="132"/>
      <c r="M3" s="132"/>
      <c r="N3" s="5"/>
      <c r="O3" s="5"/>
      <c r="P3" s="5"/>
      <c r="Q3" s="5"/>
      <c r="R3" s="5"/>
      <c r="S3" s="5"/>
      <c r="T3" s="131"/>
      <c r="U3" s="131"/>
    </row>
    <row r="4" spans="1:21" s="24" customFormat="1" ht="24.75" customHeight="1">
      <c r="A4" s="125" t="s">
        <v>30</v>
      </c>
      <c r="B4" s="134" t="s">
        <v>8</v>
      </c>
      <c r="C4" s="120" t="s">
        <v>3</v>
      </c>
      <c r="D4" s="120"/>
      <c r="E4" s="120"/>
      <c r="F4" s="120"/>
      <c r="G4" s="120"/>
      <c r="H4" s="120"/>
      <c r="I4" s="120"/>
      <c r="J4" s="111"/>
      <c r="K4" s="125" t="s">
        <v>30</v>
      </c>
      <c r="L4" s="118" t="s">
        <v>3</v>
      </c>
      <c r="M4" s="134"/>
      <c r="N4" s="134"/>
      <c r="O4" s="134"/>
      <c r="P4" s="134" t="s">
        <v>4</v>
      </c>
      <c r="Q4" s="134"/>
      <c r="R4" s="134"/>
      <c r="S4" s="134"/>
      <c r="T4" s="134"/>
      <c r="U4" s="128" t="s">
        <v>127</v>
      </c>
    </row>
    <row r="5" spans="1:21" s="24" customFormat="1" ht="35.25" customHeight="1">
      <c r="A5" s="112"/>
      <c r="B5" s="113"/>
      <c r="C5" s="27" t="s">
        <v>2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0" t="s">
        <v>14</v>
      </c>
      <c r="J5" s="85" t="s">
        <v>130</v>
      </c>
      <c r="K5" s="112"/>
      <c r="L5" s="84" t="s">
        <v>129</v>
      </c>
      <c r="M5" s="9" t="s">
        <v>5</v>
      </c>
      <c r="N5" s="86" t="s">
        <v>128</v>
      </c>
      <c r="O5" s="9" t="s">
        <v>6</v>
      </c>
      <c r="P5" s="9" t="s">
        <v>2</v>
      </c>
      <c r="Q5" s="86" t="s">
        <v>132</v>
      </c>
      <c r="R5" s="86" t="s">
        <v>131</v>
      </c>
      <c r="S5" s="86" t="s">
        <v>144</v>
      </c>
      <c r="T5" s="86" t="s">
        <v>133</v>
      </c>
      <c r="U5" s="129"/>
    </row>
    <row r="6" spans="1:61" s="24" customFormat="1" ht="95.25" customHeight="1">
      <c r="A6" s="89">
        <v>1999</v>
      </c>
      <c r="B6" s="90">
        <v>6754730</v>
      </c>
      <c r="C6" s="91">
        <v>6475188</v>
      </c>
      <c r="D6" s="91">
        <v>455247</v>
      </c>
      <c r="E6" s="91">
        <v>611191</v>
      </c>
      <c r="F6" s="91">
        <v>43222</v>
      </c>
      <c r="G6" s="91">
        <v>370463</v>
      </c>
      <c r="H6" s="91">
        <v>129732</v>
      </c>
      <c r="I6" s="91">
        <v>650347</v>
      </c>
      <c r="J6" s="91">
        <v>131786</v>
      </c>
      <c r="K6" s="89">
        <v>1999</v>
      </c>
      <c r="L6" s="91">
        <v>4197</v>
      </c>
      <c r="M6" s="91">
        <v>317524</v>
      </c>
      <c r="N6" s="91">
        <v>3761569</v>
      </c>
      <c r="O6" s="91" t="s">
        <v>0</v>
      </c>
      <c r="P6" s="91">
        <f>SUM(Q6:S6)</f>
        <v>129585</v>
      </c>
      <c r="Q6" s="91">
        <v>52861</v>
      </c>
      <c r="R6" s="91">
        <v>52034</v>
      </c>
      <c r="S6" s="91">
        <v>24690</v>
      </c>
      <c r="T6" s="91" t="s">
        <v>0</v>
      </c>
      <c r="U6" s="91">
        <v>149957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s="2" customFormat="1" ht="95.25" customHeight="1">
      <c r="A7" s="89">
        <v>2000</v>
      </c>
      <c r="B7" s="90">
        <v>4891678</v>
      </c>
      <c r="C7" s="91">
        <v>4700858</v>
      </c>
      <c r="D7" s="91">
        <v>413790</v>
      </c>
      <c r="E7" s="91">
        <v>584194</v>
      </c>
      <c r="F7" s="91">
        <v>42125</v>
      </c>
      <c r="G7" s="91">
        <v>437402</v>
      </c>
      <c r="H7" s="91">
        <v>135776</v>
      </c>
      <c r="I7" s="91">
        <v>635936</v>
      </c>
      <c r="J7" s="91">
        <v>126598</v>
      </c>
      <c r="K7" s="89">
        <v>2000</v>
      </c>
      <c r="L7" s="91">
        <v>1444</v>
      </c>
      <c r="M7" s="91">
        <v>389228</v>
      </c>
      <c r="N7" s="91">
        <v>1856766</v>
      </c>
      <c r="O7" s="91">
        <v>77599</v>
      </c>
      <c r="P7" s="91">
        <f>SUM(Q7:S7)</f>
        <v>130029</v>
      </c>
      <c r="Q7" s="91">
        <v>54536</v>
      </c>
      <c r="R7" s="91">
        <v>50331</v>
      </c>
      <c r="S7" s="91">
        <v>25162</v>
      </c>
      <c r="T7" s="91" t="s">
        <v>0</v>
      </c>
      <c r="U7" s="91">
        <v>60791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s="2" customFormat="1" ht="95.25" customHeight="1">
      <c r="A8" s="89">
        <v>2001</v>
      </c>
      <c r="B8" s="90">
        <v>6880856</v>
      </c>
      <c r="C8" s="91">
        <v>5317811</v>
      </c>
      <c r="D8" s="91">
        <v>666869</v>
      </c>
      <c r="E8" s="91">
        <v>658251</v>
      </c>
      <c r="F8" s="91">
        <v>14113</v>
      </c>
      <c r="G8" s="91">
        <v>439209</v>
      </c>
      <c r="H8" s="91">
        <v>142789</v>
      </c>
      <c r="I8" s="91">
        <v>596172</v>
      </c>
      <c r="J8" s="91">
        <v>137900</v>
      </c>
      <c r="K8" s="89">
        <v>2001</v>
      </c>
      <c r="L8" s="91">
        <v>308</v>
      </c>
      <c r="M8" s="91">
        <v>390244</v>
      </c>
      <c r="N8" s="91">
        <v>2114035</v>
      </c>
      <c r="O8" s="91">
        <v>157921</v>
      </c>
      <c r="P8" s="91">
        <v>1480015</v>
      </c>
      <c r="Q8" s="91">
        <v>61353</v>
      </c>
      <c r="R8" s="91">
        <v>56364</v>
      </c>
      <c r="S8" s="91">
        <v>42566</v>
      </c>
      <c r="T8" s="91">
        <v>1319732</v>
      </c>
      <c r="U8" s="91">
        <v>83030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s="2" customFormat="1" ht="95.25" customHeight="1">
      <c r="A9" s="89">
        <v>2002</v>
      </c>
      <c r="B9" s="92">
        <f>C9+P9+U9</f>
        <v>6350263</v>
      </c>
      <c r="C9" s="93">
        <f>SUM(D9:J9,L9:O9)</f>
        <v>5120001</v>
      </c>
      <c r="D9" s="93">
        <v>538617</v>
      </c>
      <c r="E9" s="93">
        <v>792329</v>
      </c>
      <c r="F9" s="93">
        <v>15062</v>
      </c>
      <c r="G9" s="93">
        <v>682368</v>
      </c>
      <c r="H9" s="93">
        <v>161140</v>
      </c>
      <c r="I9" s="91">
        <v>558629</v>
      </c>
      <c r="J9" s="91">
        <v>134027</v>
      </c>
      <c r="K9" s="89">
        <v>2002</v>
      </c>
      <c r="L9" s="91">
        <v>2337</v>
      </c>
      <c r="M9" s="93">
        <v>611066</v>
      </c>
      <c r="N9" s="93">
        <v>1373480</v>
      </c>
      <c r="O9" s="93">
        <v>250946</v>
      </c>
      <c r="P9" s="93">
        <f>SUM(Q9:T9)</f>
        <v>1129132</v>
      </c>
      <c r="Q9" s="93">
        <v>66305</v>
      </c>
      <c r="R9" s="93">
        <v>62622</v>
      </c>
      <c r="S9" s="93">
        <v>29529</v>
      </c>
      <c r="T9" s="93">
        <v>970676</v>
      </c>
      <c r="U9" s="93">
        <v>101130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1" s="44" customFormat="1" ht="95.25" customHeight="1">
      <c r="A10" s="94">
        <v>2003</v>
      </c>
      <c r="B10" s="95">
        <v>6578834</v>
      </c>
      <c r="C10" s="96">
        <v>5444352</v>
      </c>
      <c r="D10" s="96">
        <v>744663</v>
      </c>
      <c r="E10" s="96">
        <v>953668</v>
      </c>
      <c r="F10" s="96">
        <v>18369</v>
      </c>
      <c r="G10" s="96">
        <v>764947</v>
      </c>
      <c r="H10" s="96">
        <v>184533</v>
      </c>
      <c r="I10" s="96">
        <v>569444</v>
      </c>
      <c r="J10" s="96">
        <v>159286</v>
      </c>
      <c r="K10" s="94">
        <v>2003</v>
      </c>
      <c r="L10" s="96">
        <v>3148</v>
      </c>
      <c r="M10" s="96">
        <v>438226</v>
      </c>
      <c r="N10" s="96">
        <v>1242925</v>
      </c>
      <c r="O10" s="96">
        <v>265142</v>
      </c>
      <c r="P10" s="96">
        <f>SUM(Q10:T10)</f>
        <v>1127575</v>
      </c>
      <c r="Q10" s="96">
        <v>79560</v>
      </c>
      <c r="R10" s="96">
        <v>67286</v>
      </c>
      <c r="S10" s="96">
        <v>29996</v>
      </c>
      <c r="T10" s="96">
        <v>950733</v>
      </c>
      <c r="U10" s="96">
        <v>106907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1:61" s="41" customFormat="1" ht="95.25" customHeight="1" thickBot="1">
      <c r="A11" s="97">
        <v>2004</v>
      </c>
      <c r="B11" s="98">
        <f>SUM(C11,P11,U11)</f>
        <v>6312416</v>
      </c>
      <c r="C11" s="99">
        <f>SUM(D11:O11)</f>
        <v>5125812</v>
      </c>
      <c r="D11" s="99">
        <v>551477</v>
      </c>
      <c r="E11" s="99">
        <v>762551</v>
      </c>
      <c r="F11" s="99">
        <v>21758</v>
      </c>
      <c r="G11" s="99">
        <v>808364</v>
      </c>
      <c r="H11" s="99">
        <v>205657</v>
      </c>
      <c r="I11" s="99">
        <v>570526</v>
      </c>
      <c r="J11" s="99">
        <v>188302</v>
      </c>
      <c r="K11" s="97">
        <v>2004</v>
      </c>
      <c r="L11" s="99" t="s">
        <v>0</v>
      </c>
      <c r="M11" s="99">
        <v>377976</v>
      </c>
      <c r="N11" s="99">
        <v>1210275</v>
      </c>
      <c r="O11" s="99">
        <v>426922</v>
      </c>
      <c r="P11" s="99">
        <f>SUM(Q11:T11)</f>
        <v>1099035</v>
      </c>
      <c r="Q11" s="99">
        <v>81816</v>
      </c>
      <c r="R11" s="99">
        <v>73630</v>
      </c>
      <c r="S11" s="99">
        <v>31939</v>
      </c>
      <c r="T11" s="99">
        <v>911650</v>
      </c>
      <c r="U11" s="99">
        <v>87569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21" ht="14.25" customHeight="1">
      <c r="A12" s="124"/>
      <c r="B12" s="124"/>
      <c r="I12" s="130" t="s">
        <v>32</v>
      </c>
      <c r="J12" s="130"/>
      <c r="K12" s="133" t="s">
        <v>33</v>
      </c>
      <c r="L12" s="133"/>
      <c r="M12" s="133"/>
      <c r="T12" s="130"/>
      <c r="U12" s="130"/>
    </row>
    <row r="13" ht="16.5" customHeight="1"/>
    <row r="14" ht="16.5" customHeight="1"/>
    <row r="15" ht="16.5" customHeight="1"/>
    <row r="16" ht="16.5" customHeight="1"/>
  </sheetData>
  <sheetProtection selectLockedCells="1"/>
  <mergeCells count="17">
    <mergeCell ref="I12:J12"/>
    <mergeCell ref="A12:B12"/>
    <mergeCell ref="A2:J2"/>
    <mergeCell ref="L4:O4"/>
    <mergeCell ref="I3:J3"/>
    <mergeCell ref="B4:B5"/>
    <mergeCell ref="C4:J4"/>
    <mergeCell ref="A3:B3"/>
    <mergeCell ref="A4:A5"/>
    <mergeCell ref="U4:U5"/>
    <mergeCell ref="T12:U12"/>
    <mergeCell ref="T3:U3"/>
    <mergeCell ref="L2:U2"/>
    <mergeCell ref="K3:M3"/>
    <mergeCell ref="K12:M12"/>
    <mergeCell ref="P4:T4"/>
    <mergeCell ref="K4:K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10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77734375" style="1" customWidth="1"/>
    <col min="2" max="4" width="8.5546875" style="1" customWidth="1"/>
    <col min="5" max="5" width="8.6640625" style="1" customWidth="1"/>
    <col min="6" max="9" width="8.5546875" style="1" customWidth="1"/>
    <col min="10" max="16384" width="8.88671875" style="1" customWidth="1"/>
  </cols>
  <sheetData>
    <row r="1" s="2" customFormat="1" ht="30" customHeight="1"/>
    <row r="2" spans="1:9" s="2" customFormat="1" ht="30" customHeight="1">
      <c r="A2" s="106" t="s">
        <v>150</v>
      </c>
      <c r="B2" s="106"/>
      <c r="C2" s="106"/>
      <c r="D2" s="106"/>
      <c r="E2" s="106"/>
      <c r="F2" s="106"/>
      <c r="G2" s="106"/>
      <c r="H2" s="106"/>
      <c r="I2" s="106"/>
    </row>
    <row r="3" spans="1:9" s="2" customFormat="1" ht="30" customHeight="1" thickBot="1">
      <c r="A3" s="5"/>
      <c r="B3" s="5"/>
      <c r="C3" s="5"/>
      <c r="D3" s="5"/>
      <c r="E3" s="5"/>
      <c r="F3" s="5"/>
      <c r="G3" s="131" t="s">
        <v>34</v>
      </c>
      <c r="H3" s="131"/>
      <c r="I3" s="131"/>
    </row>
    <row r="4" spans="1:9" s="2" customFormat="1" ht="30" customHeight="1">
      <c r="A4" s="125" t="s">
        <v>43</v>
      </c>
      <c r="B4" s="120" t="s">
        <v>36</v>
      </c>
      <c r="C4" s="135" t="s">
        <v>110</v>
      </c>
      <c r="D4" s="120" t="s">
        <v>37</v>
      </c>
      <c r="E4" s="120"/>
      <c r="F4" s="120" t="s">
        <v>38</v>
      </c>
      <c r="G4" s="120"/>
      <c r="H4" s="120" t="s">
        <v>39</v>
      </c>
      <c r="I4" s="111"/>
    </row>
    <row r="5" spans="1:9" s="2" customFormat="1" ht="30" customHeight="1">
      <c r="A5" s="112"/>
      <c r="B5" s="113"/>
      <c r="C5" s="120"/>
      <c r="D5" s="9" t="s">
        <v>40</v>
      </c>
      <c r="E5" s="9" t="s">
        <v>41</v>
      </c>
      <c r="F5" s="9" t="s">
        <v>40</v>
      </c>
      <c r="G5" s="9" t="s">
        <v>41</v>
      </c>
      <c r="H5" s="9" t="s">
        <v>40</v>
      </c>
      <c r="I5" s="10" t="s">
        <v>41</v>
      </c>
    </row>
    <row r="6" spans="1:9" s="2" customFormat="1" ht="93.75" customHeight="1">
      <c r="A6" s="13">
        <v>1999</v>
      </c>
      <c r="B6" s="28">
        <v>9649</v>
      </c>
      <c r="C6" s="28">
        <v>30207</v>
      </c>
      <c r="D6" s="28">
        <f>SUM(F6,H6)</f>
        <v>934789</v>
      </c>
      <c r="E6" s="28">
        <f>SUM(G6,I6)</f>
        <v>298953</v>
      </c>
      <c r="F6" s="28">
        <v>234749</v>
      </c>
      <c r="G6" s="28">
        <v>74983</v>
      </c>
      <c r="H6" s="28">
        <v>700040</v>
      </c>
      <c r="I6" s="28">
        <v>223970</v>
      </c>
    </row>
    <row r="7" spans="1:9" s="24" customFormat="1" ht="94.5" customHeight="1">
      <c r="A7" s="13">
        <v>2000</v>
      </c>
      <c r="B7" s="30">
        <v>9714</v>
      </c>
      <c r="C7" s="30">
        <v>30051</v>
      </c>
      <c r="D7" s="30">
        <f>SUM(F7,H7)</f>
        <v>741680</v>
      </c>
      <c r="E7" s="30">
        <f>SUM(G7,I7)</f>
        <v>239748</v>
      </c>
      <c r="F7" s="30">
        <v>238110</v>
      </c>
      <c r="G7" s="30">
        <v>76969</v>
      </c>
      <c r="H7" s="30">
        <v>503570</v>
      </c>
      <c r="I7" s="30">
        <v>162779</v>
      </c>
    </row>
    <row r="8" spans="1:9" s="24" customFormat="1" ht="95.25" customHeight="1">
      <c r="A8" s="13">
        <v>2001</v>
      </c>
      <c r="B8" s="30">
        <v>9819</v>
      </c>
      <c r="C8" s="30">
        <v>30521</v>
      </c>
      <c r="D8" s="30">
        <v>956701</v>
      </c>
      <c r="E8" s="30">
        <v>307782</v>
      </c>
      <c r="F8" s="30">
        <v>255932</v>
      </c>
      <c r="G8" s="30">
        <v>82336</v>
      </c>
      <c r="H8" s="30">
        <v>700769</v>
      </c>
      <c r="I8" s="30">
        <v>225446</v>
      </c>
    </row>
    <row r="9" spans="1:9" s="2" customFormat="1" ht="95.25" customHeight="1">
      <c r="A9" s="13">
        <v>2002</v>
      </c>
      <c r="B9" s="30">
        <v>9566</v>
      </c>
      <c r="C9" s="30">
        <v>26463</v>
      </c>
      <c r="D9" s="30">
        <v>961035</v>
      </c>
      <c r="E9" s="30">
        <v>348439</v>
      </c>
      <c r="F9" s="30">
        <v>297198</v>
      </c>
      <c r="G9" s="28">
        <v>107433</v>
      </c>
      <c r="H9" s="28">
        <v>633837</v>
      </c>
      <c r="I9" s="28">
        <v>241006</v>
      </c>
    </row>
    <row r="10" spans="1:9" s="44" customFormat="1" ht="96" customHeight="1">
      <c r="A10" s="49">
        <v>2003</v>
      </c>
      <c r="B10" s="61">
        <v>9917</v>
      </c>
      <c r="C10" s="61">
        <v>29445</v>
      </c>
      <c r="D10" s="61">
        <f>SUM(F10,H10)</f>
        <v>966203</v>
      </c>
      <c r="E10" s="61">
        <f>SUM(G10,I10)</f>
        <v>325415</v>
      </c>
      <c r="F10" s="61">
        <v>302813</v>
      </c>
      <c r="G10" s="61">
        <v>101987</v>
      </c>
      <c r="H10" s="61">
        <v>663390</v>
      </c>
      <c r="I10" s="61">
        <v>223428</v>
      </c>
    </row>
    <row r="11" spans="1:9" s="41" customFormat="1" ht="96" customHeight="1" thickBot="1">
      <c r="A11" s="40">
        <v>2004</v>
      </c>
      <c r="B11" s="37">
        <v>9816</v>
      </c>
      <c r="C11" s="37">
        <v>26933</v>
      </c>
      <c r="D11" s="37">
        <f>SUM(F11,H11)</f>
        <v>807050</v>
      </c>
      <c r="E11" s="37">
        <f>SUM(G11,I11)</f>
        <v>294137</v>
      </c>
      <c r="F11" s="37">
        <v>164222</v>
      </c>
      <c r="G11" s="37">
        <v>59852</v>
      </c>
      <c r="H11" s="37">
        <v>642828</v>
      </c>
      <c r="I11" s="37">
        <v>234285</v>
      </c>
    </row>
    <row r="12" spans="7:9" ht="14.25">
      <c r="G12" s="130" t="s">
        <v>42</v>
      </c>
      <c r="H12" s="130"/>
      <c r="I12" s="130"/>
    </row>
    <row r="15" ht="14.25">
      <c r="G15" s="31"/>
    </row>
    <row r="16" ht="14.25">
      <c r="G16" s="31"/>
    </row>
  </sheetData>
  <sheetProtection selectLockedCells="1"/>
  <mergeCells count="9">
    <mergeCell ref="A2:I2"/>
    <mergeCell ref="G3:I3"/>
    <mergeCell ref="G12:I12"/>
    <mergeCell ref="A4:A5"/>
    <mergeCell ref="B4:B5"/>
    <mergeCell ref="C4:C5"/>
    <mergeCell ref="D4:E4"/>
    <mergeCell ref="F4:G4"/>
    <mergeCell ref="H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2" width="11.21484375" style="1" customWidth="1"/>
    <col min="3" max="4" width="11.77734375" style="1" customWidth="1"/>
    <col min="5" max="5" width="11.21484375" style="1" customWidth="1"/>
    <col min="6" max="7" width="11.77734375" style="1" customWidth="1"/>
    <col min="8" max="16384" width="8.88671875" style="1" customWidth="1"/>
  </cols>
  <sheetData>
    <row r="1" s="2" customFormat="1" ht="30" customHeight="1"/>
    <row r="2" spans="1:7" s="2" customFormat="1" ht="30" customHeight="1">
      <c r="A2" s="106" t="s">
        <v>53</v>
      </c>
      <c r="B2" s="106"/>
      <c r="C2" s="106"/>
      <c r="D2" s="106"/>
      <c r="E2" s="106"/>
      <c r="F2" s="106"/>
      <c r="G2" s="106"/>
    </row>
    <row r="3" spans="1:7" s="2" customFormat="1" ht="30" customHeight="1" thickBot="1">
      <c r="A3" s="132" t="s">
        <v>48</v>
      </c>
      <c r="B3" s="132"/>
      <c r="C3" s="5"/>
      <c r="D3" s="5"/>
      <c r="E3" s="5"/>
      <c r="F3" s="5"/>
      <c r="G3" s="5"/>
    </row>
    <row r="4" spans="1:7" s="2" customFormat="1" ht="30" customHeight="1">
      <c r="A4" s="107" t="s">
        <v>35</v>
      </c>
      <c r="B4" s="120" t="s">
        <v>49</v>
      </c>
      <c r="C4" s="120"/>
      <c r="D4" s="120"/>
      <c r="E4" s="120" t="s">
        <v>50</v>
      </c>
      <c r="F4" s="120"/>
      <c r="G4" s="111"/>
    </row>
    <row r="5" spans="1:7" s="2" customFormat="1" ht="30" customHeight="1">
      <c r="A5" s="108"/>
      <c r="B5" s="9" t="s">
        <v>37</v>
      </c>
      <c r="C5" s="9" t="s">
        <v>51</v>
      </c>
      <c r="D5" s="9" t="s">
        <v>52</v>
      </c>
      <c r="E5" s="9" t="s">
        <v>37</v>
      </c>
      <c r="F5" s="9" t="s">
        <v>51</v>
      </c>
      <c r="G5" s="10" t="s">
        <v>52</v>
      </c>
    </row>
    <row r="6" spans="1:7" s="2" customFormat="1" ht="39.75" customHeight="1">
      <c r="A6" s="13">
        <v>1999</v>
      </c>
      <c r="B6" s="14">
        <f>SUM(C6:D6)</f>
        <v>90403</v>
      </c>
      <c r="C6" s="14">
        <v>82442</v>
      </c>
      <c r="D6" s="14">
        <v>7961</v>
      </c>
      <c r="E6" s="14">
        <f>SUM(F6:G6)</f>
        <v>92340</v>
      </c>
      <c r="F6" s="14">
        <v>84198</v>
      </c>
      <c r="G6" s="14">
        <v>8142</v>
      </c>
    </row>
    <row r="7" spans="1:7" s="24" customFormat="1" ht="39.75" customHeight="1">
      <c r="A7" s="13">
        <v>2000</v>
      </c>
      <c r="B7" s="21">
        <f>SUM(C7:D7)</f>
        <v>105873</v>
      </c>
      <c r="C7" s="21">
        <v>97580</v>
      </c>
      <c r="D7" s="21">
        <v>8293</v>
      </c>
      <c r="E7" s="21">
        <f>SUM(F7:G7)</f>
        <v>106455</v>
      </c>
      <c r="F7" s="21">
        <v>98247</v>
      </c>
      <c r="G7" s="21">
        <v>8208</v>
      </c>
    </row>
    <row r="8" spans="1:7" s="24" customFormat="1" ht="39.75" customHeight="1">
      <c r="A8" s="13">
        <v>2001</v>
      </c>
      <c r="B8" s="21">
        <v>148810</v>
      </c>
      <c r="C8" s="21">
        <v>134902</v>
      </c>
      <c r="D8" s="21">
        <v>13908</v>
      </c>
      <c r="E8" s="21">
        <v>148553</v>
      </c>
      <c r="F8" s="21">
        <v>134804</v>
      </c>
      <c r="G8" s="21">
        <v>13749</v>
      </c>
    </row>
    <row r="9" spans="1:7" s="2" customFormat="1" ht="39.75" customHeight="1">
      <c r="A9" s="13">
        <v>2002</v>
      </c>
      <c r="B9" s="21">
        <f>C9+D9</f>
        <v>168010</v>
      </c>
      <c r="C9" s="21">
        <v>156812</v>
      </c>
      <c r="D9" s="21">
        <v>11198</v>
      </c>
      <c r="E9" s="21">
        <f>F9+G9</f>
        <v>166045</v>
      </c>
      <c r="F9" s="21">
        <v>155775</v>
      </c>
      <c r="G9" s="21">
        <v>10270</v>
      </c>
    </row>
    <row r="10" spans="1:7" s="44" customFormat="1" ht="39.75" customHeight="1">
      <c r="A10" s="49">
        <v>2003</v>
      </c>
      <c r="B10" s="46">
        <f>SUM(C10:D10)</f>
        <v>197947</v>
      </c>
      <c r="C10" s="46">
        <v>179133</v>
      </c>
      <c r="D10" s="46">
        <v>18814</v>
      </c>
      <c r="E10" s="46">
        <v>196268</v>
      </c>
      <c r="F10" s="46">
        <v>177724</v>
      </c>
      <c r="G10" s="46">
        <v>18544</v>
      </c>
    </row>
    <row r="11" spans="1:7" s="41" customFormat="1" ht="39.75" customHeight="1" thickBot="1">
      <c r="A11" s="40">
        <v>2004</v>
      </c>
      <c r="B11" s="43">
        <f>SUM(C11:D11)</f>
        <v>173301</v>
      </c>
      <c r="C11" s="43">
        <v>152834</v>
      </c>
      <c r="D11" s="43">
        <v>20467</v>
      </c>
      <c r="E11" s="43">
        <v>173382</v>
      </c>
      <c r="F11" s="43">
        <v>153000</v>
      </c>
      <c r="G11" s="43">
        <v>20382</v>
      </c>
    </row>
    <row r="12" spans="1:7" ht="30" customHeight="1" thickBot="1">
      <c r="A12" s="18"/>
      <c r="B12" s="18"/>
      <c r="C12" s="18"/>
      <c r="D12" s="18"/>
      <c r="E12" s="18"/>
      <c r="F12" s="18"/>
      <c r="G12" s="18"/>
    </row>
    <row r="13" spans="1:7" s="2" customFormat="1" ht="30" customHeight="1">
      <c r="A13" s="107" t="s">
        <v>1</v>
      </c>
      <c r="B13" s="120" t="s">
        <v>46</v>
      </c>
      <c r="C13" s="120"/>
      <c r="D13" s="120"/>
      <c r="E13" s="120" t="s">
        <v>47</v>
      </c>
      <c r="F13" s="120"/>
      <c r="G13" s="111"/>
    </row>
    <row r="14" spans="1:7" s="2" customFormat="1" ht="30" customHeight="1">
      <c r="A14" s="108"/>
      <c r="B14" s="9" t="s">
        <v>2</v>
      </c>
      <c r="C14" s="9" t="s">
        <v>44</v>
      </c>
      <c r="D14" s="9" t="s">
        <v>45</v>
      </c>
      <c r="E14" s="9" t="s">
        <v>2</v>
      </c>
      <c r="F14" s="9" t="s">
        <v>44</v>
      </c>
      <c r="G14" s="10" t="s">
        <v>45</v>
      </c>
    </row>
    <row r="15" spans="1:7" s="2" customFormat="1" ht="39.75" customHeight="1">
      <c r="A15" s="13">
        <v>1999</v>
      </c>
      <c r="B15" s="14">
        <f>SUM(C15:D15)</f>
        <v>71746</v>
      </c>
      <c r="C15" s="14">
        <v>66596</v>
      </c>
      <c r="D15" s="14">
        <v>5150</v>
      </c>
      <c r="E15" s="14">
        <f>SUM(F15:G15)</f>
        <v>20594</v>
      </c>
      <c r="F15" s="14">
        <v>17602</v>
      </c>
      <c r="G15" s="14">
        <v>2992</v>
      </c>
    </row>
    <row r="16" spans="1:7" s="24" customFormat="1" ht="39.75" customHeight="1">
      <c r="A16" s="13">
        <v>2000</v>
      </c>
      <c r="B16" s="21">
        <f>SUM(C16:D16)</f>
        <v>75239</v>
      </c>
      <c r="C16" s="21">
        <v>69688</v>
      </c>
      <c r="D16" s="21">
        <v>5551</v>
      </c>
      <c r="E16" s="21">
        <f>SUM(F16:G16)</f>
        <v>31216</v>
      </c>
      <c r="F16" s="21">
        <v>28559</v>
      </c>
      <c r="G16" s="21">
        <v>2657</v>
      </c>
    </row>
    <row r="17" spans="1:7" s="24" customFormat="1" ht="39.75" customHeight="1">
      <c r="A17" s="13">
        <v>2001</v>
      </c>
      <c r="B17" s="21">
        <v>103472</v>
      </c>
      <c r="C17" s="21">
        <v>94409</v>
      </c>
      <c r="D17" s="21">
        <v>9063</v>
      </c>
      <c r="E17" s="21">
        <v>45081</v>
      </c>
      <c r="F17" s="21">
        <v>40395</v>
      </c>
      <c r="G17" s="21">
        <v>4686</v>
      </c>
    </row>
    <row r="18" spans="1:7" s="2" customFormat="1" ht="39.75" customHeight="1">
      <c r="A18" s="13">
        <v>2002</v>
      </c>
      <c r="B18" s="21">
        <v>102864</v>
      </c>
      <c r="C18" s="21">
        <v>95743</v>
      </c>
      <c r="D18" s="21">
        <v>7121</v>
      </c>
      <c r="E18" s="21">
        <v>61671</v>
      </c>
      <c r="F18" s="21">
        <v>58522</v>
      </c>
      <c r="G18" s="21">
        <v>3149</v>
      </c>
    </row>
    <row r="19" spans="1:7" s="44" customFormat="1" ht="39.75" customHeight="1">
      <c r="A19" s="49">
        <v>2003</v>
      </c>
      <c r="B19" s="46">
        <v>152925</v>
      </c>
      <c r="C19" s="46">
        <v>140843</v>
      </c>
      <c r="D19" s="46">
        <v>12082</v>
      </c>
      <c r="E19" s="46">
        <f>SUM(F19:G19)</f>
        <v>43343</v>
      </c>
      <c r="F19" s="46">
        <v>36881</v>
      </c>
      <c r="G19" s="46">
        <f>G10-D19</f>
        <v>6462</v>
      </c>
    </row>
    <row r="20" spans="1:7" s="41" customFormat="1" ht="39.75" customHeight="1" thickBot="1">
      <c r="A20" s="40">
        <v>2004</v>
      </c>
      <c r="B20" s="43">
        <f>SUM(C20:D20)</f>
        <v>130348</v>
      </c>
      <c r="C20" s="43">
        <v>112585</v>
      </c>
      <c r="D20" s="43">
        <v>17763</v>
      </c>
      <c r="E20" s="43">
        <f>SUM(F20:G20)</f>
        <v>43034</v>
      </c>
      <c r="F20" s="43">
        <v>40415</v>
      </c>
      <c r="G20" s="43">
        <f>G11-D20</f>
        <v>2619</v>
      </c>
    </row>
    <row r="21" spans="1:2" ht="14.25" customHeight="1">
      <c r="A21" s="124" t="s">
        <v>7</v>
      </c>
      <c r="B21" s="124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 selectLockedCells="1"/>
  <mergeCells count="9">
    <mergeCell ref="A13:A14"/>
    <mergeCell ref="B13:D13"/>
    <mergeCell ref="E13:G13"/>
    <mergeCell ref="A21:B21"/>
    <mergeCell ref="A2:G2"/>
    <mergeCell ref="A3:B3"/>
    <mergeCell ref="A4:A5"/>
    <mergeCell ref="B4:D4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="70" zoomScaleNormal="70" zoomScaleSheetLayoutView="100" workbookViewId="0" topLeftCell="A12">
      <selection activeCell="A1" sqref="A1"/>
    </sheetView>
  </sheetViews>
  <sheetFormatPr defaultColWidth="8.88671875" defaultRowHeight="13.5"/>
  <cols>
    <col min="1" max="1" width="13.5546875" style="1" customWidth="1"/>
    <col min="2" max="2" width="14.77734375" style="1" customWidth="1"/>
    <col min="3" max="3" width="11.21484375" style="1" customWidth="1"/>
    <col min="4" max="4" width="14.77734375" style="1" customWidth="1"/>
    <col min="5" max="6" width="11.21484375" style="1" customWidth="1"/>
    <col min="7" max="16384" width="8.88671875" style="1" customWidth="1"/>
  </cols>
  <sheetData>
    <row r="1" s="2" customFormat="1" ht="30" customHeight="1"/>
    <row r="2" spans="1:6" s="2" customFormat="1" ht="30" customHeight="1">
      <c r="A2" s="106" t="s">
        <v>64</v>
      </c>
      <c r="B2" s="106"/>
      <c r="C2" s="106"/>
      <c r="D2" s="106"/>
      <c r="E2" s="106"/>
      <c r="F2" s="106"/>
    </row>
    <row r="3" spans="1:6" s="2" customFormat="1" ht="30" customHeight="1" thickBot="1">
      <c r="A3" s="5"/>
      <c r="B3" s="5"/>
      <c r="C3" s="5"/>
      <c r="D3" s="5"/>
      <c r="E3" s="131" t="s">
        <v>54</v>
      </c>
      <c r="F3" s="131"/>
    </row>
    <row r="4" spans="1:6" s="2" customFormat="1" ht="30" customHeight="1">
      <c r="A4" s="13" t="s">
        <v>65</v>
      </c>
      <c r="B4" s="120" t="s">
        <v>55</v>
      </c>
      <c r="C4" s="120"/>
      <c r="D4" s="120" t="s">
        <v>56</v>
      </c>
      <c r="E4" s="120"/>
      <c r="F4" s="128" t="s">
        <v>145</v>
      </c>
    </row>
    <row r="5" spans="1:6" s="2" customFormat="1" ht="30" customHeight="1">
      <c r="A5" s="32" t="s">
        <v>58</v>
      </c>
      <c r="B5" s="11" t="s">
        <v>59</v>
      </c>
      <c r="C5" s="11" t="s">
        <v>60</v>
      </c>
      <c r="D5" s="11" t="s">
        <v>59</v>
      </c>
      <c r="E5" s="11" t="s">
        <v>60</v>
      </c>
      <c r="F5" s="111"/>
    </row>
    <row r="6" spans="1:6" s="2" customFormat="1" ht="30" customHeight="1">
      <c r="A6" s="13">
        <v>1999</v>
      </c>
      <c r="B6" s="14">
        <v>82442995</v>
      </c>
      <c r="C6" s="7">
        <v>100</v>
      </c>
      <c r="D6" s="14">
        <v>84197781</v>
      </c>
      <c r="E6" s="7">
        <v>100</v>
      </c>
      <c r="F6" s="7">
        <v>102.1</v>
      </c>
    </row>
    <row r="7" spans="1:6" s="2" customFormat="1" ht="30" customHeight="1">
      <c r="A7" s="13">
        <v>2000</v>
      </c>
      <c r="B7" s="14">
        <v>97580274</v>
      </c>
      <c r="C7" s="7">
        <v>100</v>
      </c>
      <c r="D7" s="14">
        <v>98246780</v>
      </c>
      <c r="E7" s="7">
        <v>100</v>
      </c>
      <c r="F7" s="7">
        <v>100.7</v>
      </c>
    </row>
    <row r="8" spans="1:6" s="2" customFormat="1" ht="30" customHeight="1">
      <c r="A8" s="13">
        <v>2001</v>
      </c>
      <c r="B8" s="14">
        <v>134901750</v>
      </c>
      <c r="C8" s="7">
        <v>100</v>
      </c>
      <c r="D8" s="14">
        <v>134804212</v>
      </c>
      <c r="E8" s="7">
        <v>100</v>
      </c>
      <c r="F8" s="7">
        <v>99.9</v>
      </c>
    </row>
    <row r="9" spans="1:6" s="2" customFormat="1" ht="30" customHeight="1">
      <c r="A9" s="13">
        <v>2002</v>
      </c>
      <c r="B9" s="14">
        <v>156812572</v>
      </c>
      <c r="C9" s="14">
        <v>100</v>
      </c>
      <c r="D9" s="14">
        <v>155774875</v>
      </c>
      <c r="E9" s="14">
        <v>100</v>
      </c>
      <c r="F9" s="34">
        <v>99.3</v>
      </c>
    </row>
    <row r="10" spans="1:6" s="2" customFormat="1" ht="30" customHeight="1">
      <c r="A10" s="13">
        <v>2003</v>
      </c>
      <c r="B10" s="14">
        <v>179132833</v>
      </c>
      <c r="C10" s="14">
        <v>100</v>
      </c>
      <c r="D10" s="14">
        <v>178492648</v>
      </c>
      <c r="E10" s="14">
        <v>100</v>
      </c>
      <c r="F10" s="34">
        <f>(D10/B10)*100</f>
        <v>99.64261995454513</v>
      </c>
    </row>
    <row r="11" spans="1:6" s="2" customFormat="1" ht="30" customHeight="1">
      <c r="A11" s="15">
        <v>2004</v>
      </c>
      <c r="B11" s="16">
        <f>SUM(B12+B14+B17+B19+B20+B21)</f>
        <v>152834381</v>
      </c>
      <c r="C11" s="16">
        <f>SUM(C12+C14+C17+C19+C20+C21)</f>
        <v>99.9</v>
      </c>
      <c r="D11" s="16">
        <f>SUM(D12+D14+D17+D19+D20+D21)</f>
        <v>153000478</v>
      </c>
      <c r="E11" s="16">
        <f>SUM(E12+E14+E17+E19+E20+E21)</f>
        <v>100.00000000000001</v>
      </c>
      <c r="F11" s="16">
        <v>100</v>
      </c>
    </row>
    <row r="12" spans="1:6" s="44" customFormat="1" ht="30" customHeight="1">
      <c r="A12" s="78" t="s">
        <v>122</v>
      </c>
      <c r="B12" s="79">
        <v>3783240</v>
      </c>
      <c r="C12" s="80">
        <v>2.5</v>
      </c>
      <c r="D12" s="79">
        <v>3960555</v>
      </c>
      <c r="E12" s="81">
        <v>2.6</v>
      </c>
      <c r="F12" s="38">
        <v>104.7</v>
      </c>
    </row>
    <row r="13" spans="1:6" s="44" customFormat="1" ht="30" customHeight="1">
      <c r="A13" s="49" t="s">
        <v>114</v>
      </c>
      <c r="B13" s="46">
        <v>3783240</v>
      </c>
      <c r="C13" s="80">
        <v>2.5</v>
      </c>
      <c r="D13" s="46">
        <v>3960555</v>
      </c>
      <c r="E13" s="76">
        <v>2.6</v>
      </c>
      <c r="F13" s="34">
        <v>104.7</v>
      </c>
    </row>
    <row r="14" spans="1:6" s="44" customFormat="1" ht="30" customHeight="1">
      <c r="A14" s="78" t="s">
        <v>126</v>
      </c>
      <c r="B14" s="79">
        <v>44526163</v>
      </c>
      <c r="C14" s="80">
        <v>29.1</v>
      </c>
      <c r="D14" s="79">
        <v>44369997</v>
      </c>
      <c r="E14" s="79">
        <v>29</v>
      </c>
      <c r="F14" s="38">
        <v>99.6</v>
      </c>
    </row>
    <row r="15" spans="1:6" s="44" customFormat="1" ht="30" customHeight="1">
      <c r="A15" s="49" t="s">
        <v>115</v>
      </c>
      <c r="B15" s="46">
        <v>3747079</v>
      </c>
      <c r="C15" s="80">
        <v>2.5</v>
      </c>
      <c r="D15" s="47">
        <v>3822150</v>
      </c>
      <c r="E15" s="76">
        <v>2.5</v>
      </c>
      <c r="F15" s="14">
        <v>102</v>
      </c>
    </row>
    <row r="16" spans="1:6" s="44" customFormat="1" ht="30" customHeight="1">
      <c r="A16" s="49" t="s">
        <v>116</v>
      </c>
      <c r="B16" s="46">
        <v>40779084</v>
      </c>
      <c r="C16" s="80">
        <v>26.7</v>
      </c>
      <c r="D16" s="47">
        <v>40547847</v>
      </c>
      <c r="E16" s="76">
        <v>26.5</v>
      </c>
      <c r="F16" s="34">
        <v>99.4</v>
      </c>
    </row>
    <row r="17" spans="1:6" s="44" customFormat="1" ht="30" customHeight="1">
      <c r="A17" s="78" t="s">
        <v>123</v>
      </c>
      <c r="B17" s="79">
        <v>58130000</v>
      </c>
      <c r="C17" s="100">
        <v>38</v>
      </c>
      <c r="D17" s="82">
        <v>58453000</v>
      </c>
      <c r="E17" s="81">
        <v>38.2</v>
      </c>
      <c r="F17" s="38">
        <v>100.6</v>
      </c>
    </row>
    <row r="18" spans="1:6" s="44" customFormat="1" ht="30" customHeight="1">
      <c r="A18" s="49" t="s">
        <v>117</v>
      </c>
      <c r="B18" s="48" t="s">
        <v>118</v>
      </c>
      <c r="C18" s="80" t="s">
        <v>113</v>
      </c>
      <c r="D18" s="47" t="s">
        <v>118</v>
      </c>
      <c r="E18" s="76" t="s">
        <v>118</v>
      </c>
      <c r="F18" s="34" t="s">
        <v>118</v>
      </c>
    </row>
    <row r="19" spans="1:6" s="44" customFormat="1" ht="30" customHeight="1">
      <c r="A19" s="78" t="s">
        <v>15</v>
      </c>
      <c r="B19" s="79">
        <v>8010695</v>
      </c>
      <c r="C19" s="80">
        <v>5.2</v>
      </c>
      <c r="D19" s="82">
        <v>7602993</v>
      </c>
      <c r="E19" s="79">
        <v>5</v>
      </c>
      <c r="F19" s="38">
        <v>94.9</v>
      </c>
    </row>
    <row r="20" spans="1:6" s="44" customFormat="1" ht="30" customHeight="1">
      <c r="A20" s="83" t="s">
        <v>124</v>
      </c>
      <c r="B20" s="79">
        <v>1493583</v>
      </c>
      <c r="C20" s="100">
        <v>1</v>
      </c>
      <c r="D20" s="82">
        <v>1538583</v>
      </c>
      <c r="E20" s="79">
        <v>1</v>
      </c>
      <c r="F20" s="38">
        <v>103.1</v>
      </c>
    </row>
    <row r="21" spans="1:6" s="44" customFormat="1" ht="30" customHeight="1">
      <c r="A21" s="78" t="s">
        <v>125</v>
      </c>
      <c r="B21" s="79">
        <v>36890700</v>
      </c>
      <c r="C21" s="80">
        <v>24.1</v>
      </c>
      <c r="D21" s="82">
        <v>37075350</v>
      </c>
      <c r="E21" s="81">
        <v>24.2</v>
      </c>
      <c r="F21" s="38">
        <v>100.5</v>
      </c>
    </row>
    <row r="22" spans="1:6" s="44" customFormat="1" ht="30" customHeight="1">
      <c r="A22" s="49" t="s">
        <v>119</v>
      </c>
      <c r="B22" s="46">
        <v>25423532</v>
      </c>
      <c r="C22" s="80">
        <v>16.6</v>
      </c>
      <c r="D22" s="47">
        <v>25283311</v>
      </c>
      <c r="E22" s="76">
        <v>16.5</v>
      </c>
      <c r="F22" s="34">
        <v>99.4</v>
      </c>
    </row>
    <row r="23" spans="1:6" s="44" customFormat="1" ht="30" customHeight="1">
      <c r="A23" s="49" t="s">
        <v>120</v>
      </c>
      <c r="B23" s="46">
        <v>11467168</v>
      </c>
      <c r="C23" s="80">
        <v>7.5</v>
      </c>
      <c r="D23" s="47">
        <v>11792039</v>
      </c>
      <c r="E23" s="76">
        <v>7.7</v>
      </c>
      <c r="F23" s="34">
        <v>102.8</v>
      </c>
    </row>
    <row r="24" spans="1:6" s="44" customFormat="1" ht="30" customHeight="1" thickBot="1">
      <c r="A24" s="50" t="s">
        <v>121</v>
      </c>
      <c r="B24" s="51" t="s">
        <v>118</v>
      </c>
      <c r="C24" s="53" t="s">
        <v>118</v>
      </c>
      <c r="D24" s="52" t="s">
        <v>118</v>
      </c>
      <c r="E24" s="51" t="s">
        <v>118</v>
      </c>
      <c r="F24" s="53" t="s">
        <v>118</v>
      </c>
    </row>
    <row r="25" spans="5:6" ht="14.25" customHeight="1">
      <c r="E25" s="130" t="s">
        <v>63</v>
      </c>
      <c r="F25" s="130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electLockedCells="1"/>
  <mergeCells count="6">
    <mergeCell ref="A2:F2"/>
    <mergeCell ref="E25:F25"/>
    <mergeCell ref="E3:F3"/>
    <mergeCell ref="B4:C4"/>
    <mergeCell ref="D4:E4"/>
    <mergeCell ref="F4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13.5546875" style="1" customWidth="1"/>
    <col min="2" max="6" width="12.5546875" style="1" customWidth="1"/>
    <col min="7" max="16384" width="8.88671875" style="1" customWidth="1"/>
  </cols>
  <sheetData>
    <row r="1" s="2" customFormat="1" ht="30" customHeight="1"/>
    <row r="2" spans="1:6" s="2" customFormat="1" ht="30" customHeight="1">
      <c r="A2" s="106" t="s">
        <v>73</v>
      </c>
      <c r="B2" s="106"/>
      <c r="C2" s="106"/>
      <c r="D2" s="106"/>
      <c r="E2" s="106"/>
      <c r="F2" s="106"/>
    </row>
    <row r="3" spans="1:6" s="2" customFormat="1" ht="30" customHeight="1" thickBot="1">
      <c r="A3" s="5" t="s">
        <v>48</v>
      </c>
      <c r="B3" s="5"/>
      <c r="C3" s="5"/>
      <c r="D3" s="5"/>
      <c r="E3" s="5"/>
      <c r="F3" s="5"/>
    </row>
    <row r="4" spans="1:6" s="2" customFormat="1" ht="30" customHeight="1">
      <c r="A4" s="6" t="s">
        <v>74</v>
      </c>
      <c r="B4" s="120" t="s">
        <v>66</v>
      </c>
      <c r="C4" s="120"/>
      <c r="D4" s="120" t="s">
        <v>67</v>
      </c>
      <c r="E4" s="120"/>
      <c r="F4" s="19" t="s">
        <v>57</v>
      </c>
    </row>
    <row r="5" spans="1:6" s="2" customFormat="1" ht="30" customHeight="1">
      <c r="A5" s="8" t="s">
        <v>58</v>
      </c>
      <c r="B5" s="9" t="s">
        <v>68</v>
      </c>
      <c r="C5" s="9" t="s">
        <v>60</v>
      </c>
      <c r="D5" s="9" t="s">
        <v>68</v>
      </c>
      <c r="E5" s="9" t="s">
        <v>60</v>
      </c>
      <c r="F5" s="33" t="s">
        <v>61</v>
      </c>
    </row>
    <row r="6" spans="1:6" s="2" customFormat="1" ht="51.75" customHeight="1">
      <c r="A6" s="13">
        <v>1999</v>
      </c>
      <c r="B6" s="14">
        <v>82443</v>
      </c>
      <c r="C6" s="7">
        <v>100</v>
      </c>
      <c r="D6" s="14">
        <v>66596</v>
      </c>
      <c r="E6" s="7">
        <v>100</v>
      </c>
      <c r="F6" s="7">
        <v>80.7</v>
      </c>
    </row>
    <row r="7" spans="1:6" s="2" customFormat="1" ht="51.75" customHeight="1">
      <c r="A7" s="13">
        <v>2000</v>
      </c>
      <c r="B7" s="14">
        <v>97580</v>
      </c>
      <c r="C7" s="7">
        <v>100</v>
      </c>
      <c r="D7" s="14">
        <v>69688</v>
      </c>
      <c r="E7" s="7">
        <v>100</v>
      </c>
      <c r="F7" s="7">
        <v>71.4</v>
      </c>
    </row>
    <row r="8" spans="1:6" s="2" customFormat="1" ht="51.75" customHeight="1">
      <c r="A8" s="13">
        <v>2001</v>
      </c>
      <c r="B8" s="14">
        <v>134902</v>
      </c>
      <c r="C8" s="7">
        <v>100</v>
      </c>
      <c r="D8" s="14">
        <v>94409</v>
      </c>
      <c r="E8" s="7">
        <v>100</v>
      </c>
      <c r="F8" s="139">
        <v>70</v>
      </c>
    </row>
    <row r="9" spans="1:6" s="2" customFormat="1" ht="51.75" customHeight="1">
      <c r="A9" s="13">
        <v>2002</v>
      </c>
      <c r="B9" s="14">
        <v>156812</v>
      </c>
      <c r="C9" s="14">
        <v>100</v>
      </c>
      <c r="D9" s="14">
        <v>95743</v>
      </c>
      <c r="E9" s="14">
        <v>100</v>
      </c>
      <c r="F9" s="34">
        <v>61.1</v>
      </c>
    </row>
    <row r="10" spans="1:6" s="2" customFormat="1" ht="51.75" customHeight="1">
      <c r="A10" s="13">
        <v>2003</v>
      </c>
      <c r="B10" s="14">
        <v>140843</v>
      </c>
      <c r="C10" s="14">
        <v>100</v>
      </c>
      <c r="D10" s="14">
        <v>140843</v>
      </c>
      <c r="E10" s="14">
        <v>100</v>
      </c>
      <c r="F10" s="14">
        <v>100</v>
      </c>
    </row>
    <row r="11" spans="1:6" s="2" customFormat="1" ht="51.75" customHeight="1">
      <c r="A11" s="15">
        <v>2004</v>
      </c>
      <c r="B11" s="16">
        <f>SUM(B12:B16)</f>
        <v>152834</v>
      </c>
      <c r="C11" s="16">
        <v>100</v>
      </c>
      <c r="D11" s="16">
        <f>SUM(D12:D16)</f>
        <v>112585</v>
      </c>
      <c r="E11" s="16">
        <v>100</v>
      </c>
      <c r="F11" s="38">
        <v>73.7</v>
      </c>
    </row>
    <row r="12" spans="1:6" s="44" customFormat="1" ht="51.75" customHeight="1">
      <c r="A12" s="49" t="s">
        <v>69</v>
      </c>
      <c r="B12" s="46">
        <v>29260</v>
      </c>
      <c r="C12" s="46">
        <v>100</v>
      </c>
      <c r="D12" s="46">
        <v>28004</v>
      </c>
      <c r="E12" s="46">
        <v>100</v>
      </c>
      <c r="F12" s="71">
        <v>95.7</v>
      </c>
    </row>
    <row r="13" spans="1:6" s="44" customFormat="1" ht="51.75" customHeight="1">
      <c r="A13" s="49" t="s">
        <v>70</v>
      </c>
      <c r="B13" s="46">
        <v>63721</v>
      </c>
      <c r="C13" s="46">
        <v>100</v>
      </c>
      <c r="D13" s="46">
        <v>39614</v>
      </c>
      <c r="E13" s="46">
        <v>100</v>
      </c>
      <c r="F13" s="71">
        <v>62.2</v>
      </c>
    </row>
    <row r="14" spans="1:6" s="44" customFormat="1" ht="51.75" customHeight="1">
      <c r="A14" s="49" t="s">
        <v>111</v>
      </c>
      <c r="B14" s="46">
        <v>57837</v>
      </c>
      <c r="C14" s="46">
        <v>100</v>
      </c>
      <c r="D14" s="46">
        <v>44427</v>
      </c>
      <c r="E14" s="46">
        <v>100</v>
      </c>
      <c r="F14" s="71">
        <v>76.8</v>
      </c>
    </row>
    <row r="15" spans="1:6" s="44" customFormat="1" ht="51.75" customHeight="1">
      <c r="A15" s="49" t="s">
        <v>71</v>
      </c>
      <c r="B15" s="46">
        <v>202</v>
      </c>
      <c r="C15" s="46">
        <v>100</v>
      </c>
      <c r="D15" s="46">
        <v>191</v>
      </c>
      <c r="E15" s="46">
        <v>100</v>
      </c>
      <c r="F15" s="71">
        <v>94.6</v>
      </c>
    </row>
    <row r="16" spans="1:6" s="44" customFormat="1" ht="51.75" customHeight="1" thickBot="1">
      <c r="A16" s="67" t="s">
        <v>72</v>
      </c>
      <c r="B16" s="65">
        <v>1814</v>
      </c>
      <c r="C16" s="65">
        <v>100</v>
      </c>
      <c r="D16" s="65">
        <v>349</v>
      </c>
      <c r="E16" s="65">
        <v>100</v>
      </c>
      <c r="F16" s="72">
        <v>19.2</v>
      </c>
    </row>
    <row r="17" spans="1:2" ht="14.25" customHeight="1">
      <c r="A17" s="124" t="s">
        <v>63</v>
      </c>
      <c r="B17" s="124"/>
    </row>
  </sheetData>
  <sheetProtection selectLockedCells="1"/>
  <mergeCells count="4">
    <mergeCell ref="B4:C4"/>
    <mergeCell ref="D4:E4"/>
    <mergeCell ref="A17:B17"/>
    <mergeCell ref="A2:F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="70" zoomScaleNormal="70" workbookViewId="0" topLeftCell="A1">
      <selection activeCell="B1" sqref="B1"/>
    </sheetView>
  </sheetViews>
  <sheetFormatPr defaultColWidth="8.88671875" defaultRowHeight="13.5"/>
  <cols>
    <col min="1" max="1" width="11.77734375" style="1" customWidth="1"/>
    <col min="2" max="2" width="11.5546875" style="1" customWidth="1"/>
    <col min="3" max="3" width="7.77734375" style="1" customWidth="1"/>
    <col min="4" max="5" width="10.77734375" style="1" customWidth="1"/>
    <col min="6" max="6" width="8.21484375" style="1" customWidth="1"/>
    <col min="7" max="8" width="8.3359375" style="1" customWidth="1"/>
    <col min="9" max="16384" width="8.88671875" style="1" customWidth="1"/>
  </cols>
  <sheetData>
    <row r="1" s="2" customFormat="1" ht="30" customHeight="1"/>
    <row r="2" spans="1:8" s="2" customFormat="1" ht="30" customHeight="1">
      <c r="A2" s="136" t="s">
        <v>151</v>
      </c>
      <c r="B2" s="136"/>
      <c r="C2" s="136"/>
      <c r="D2" s="136"/>
      <c r="E2" s="136"/>
      <c r="F2" s="136"/>
      <c r="G2" s="136"/>
      <c r="H2" s="136"/>
    </row>
    <row r="3" spans="1:8" s="2" customFormat="1" ht="30" customHeight="1" thickBot="1">
      <c r="A3" s="5"/>
      <c r="B3" s="5"/>
      <c r="C3" s="5"/>
      <c r="D3" s="5"/>
      <c r="E3" s="5"/>
      <c r="F3" s="5"/>
      <c r="G3" s="131" t="s">
        <v>54</v>
      </c>
      <c r="H3" s="131"/>
    </row>
    <row r="4" spans="1:8" s="2" customFormat="1" ht="24.75" customHeight="1">
      <c r="A4" s="6" t="s">
        <v>88</v>
      </c>
      <c r="B4" s="120" t="s">
        <v>76</v>
      </c>
      <c r="C4" s="120"/>
      <c r="D4" s="120" t="s">
        <v>77</v>
      </c>
      <c r="E4" s="120"/>
      <c r="F4" s="120" t="s">
        <v>78</v>
      </c>
      <c r="G4" s="120"/>
      <c r="H4" s="111"/>
    </row>
    <row r="5" spans="1:8" s="2" customFormat="1" ht="35.25" customHeight="1">
      <c r="A5" s="35" t="s">
        <v>79</v>
      </c>
      <c r="B5" s="11" t="s">
        <v>68</v>
      </c>
      <c r="C5" s="11" t="s">
        <v>80</v>
      </c>
      <c r="D5" s="11" t="s">
        <v>81</v>
      </c>
      <c r="E5" s="11" t="s">
        <v>82</v>
      </c>
      <c r="F5" s="103" t="s">
        <v>146</v>
      </c>
      <c r="G5" s="103" t="s">
        <v>147</v>
      </c>
      <c r="H5" s="88" t="s">
        <v>148</v>
      </c>
    </row>
    <row r="6" spans="1:8" s="2" customFormat="1" ht="37.5" customHeight="1">
      <c r="A6" s="57">
        <v>2000</v>
      </c>
      <c r="B6" s="28">
        <v>7268335</v>
      </c>
      <c r="C6" s="58">
        <v>100</v>
      </c>
      <c r="D6" s="28">
        <v>8208083</v>
      </c>
      <c r="E6" s="28">
        <v>5551014</v>
      </c>
      <c r="F6" s="58">
        <v>112.9</v>
      </c>
      <c r="G6" s="58">
        <v>76.4</v>
      </c>
      <c r="H6" s="58">
        <v>67.6</v>
      </c>
    </row>
    <row r="7" spans="1:8" s="2" customFormat="1" ht="37.5" customHeight="1">
      <c r="A7" s="57">
        <v>2001</v>
      </c>
      <c r="B7" s="28">
        <v>13219262</v>
      </c>
      <c r="C7" s="58">
        <v>100</v>
      </c>
      <c r="D7" s="28">
        <v>13749328</v>
      </c>
      <c r="E7" s="28">
        <v>9063408</v>
      </c>
      <c r="F7" s="58">
        <v>104</v>
      </c>
      <c r="G7" s="58">
        <v>68.6</v>
      </c>
      <c r="H7" s="58">
        <v>65.9</v>
      </c>
    </row>
    <row r="8" spans="1:8" s="2" customFormat="1" ht="37.5" customHeight="1">
      <c r="A8" s="57">
        <v>2002</v>
      </c>
      <c r="B8" s="28">
        <v>11197586</v>
      </c>
      <c r="C8" s="28">
        <v>100</v>
      </c>
      <c r="D8" s="28">
        <v>10270952</v>
      </c>
      <c r="E8" s="28">
        <v>7121224</v>
      </c>
      <c r="F8" s="59">
        <v>91.7</v>
      </c>
      <c r="G8" s="59">
        <v>63.6</v>
      </c>
      <c r="H8" s="59">
        <v>69.3</v>
      </c>
    </row>
    <row r="9" spans="1:8" s="2" customFormat="1" ht="37.5" customHeight="1">
      <c r="A9" s="57">
        <v>2003</v>
      </c>
      <c r="B9" s="28">
        <v>11791373</v>
      </c>
      <c r="C9" s="28">
        <v>100</v>
      </c>
      <c r="D9" s="28">
        <v>11759073</v>
      </c>
      <c r="E9" s="28">
        <v>9151961</v>
      </c>
      <c r="F9" s="28">
        <f>(D9/B9)*100</f>
        <v>99.7260709164234</v>
      </c>
      <c r="G9" s="28">
        <f>(E9/B9)*100</f>
        <v>77.61573652194701</v>
      </c>
      <c r="H9" s="28">
        <f>(E9/D9)*100</f>
        <v>77.82893260378603</v>
      </c>
    </row>
    <row r="10" spans="1:8" s="2" customFormat="1" ht="37.5" customHeight="1">
      <c r="A10" s="60">
        <v>2004</v>
      </c>
      <c r="B10" s="39">
        <f>SUM(B11:B20)</f>
        <v>20469502</v>
      </c>
      <c r="C10" s="39">
        <f>SUM(C11:C20)</f>
        <v>100</v>
      </c>
      <c r="D10" s="39">
        <f>SUM(D11:D20)</f>
        <v>20381655</v>
      </c>
      <c r="E10" s="39">
        <f>SUM(E11:E20)</f>
        <v>17763417</v>
      </c>
      <c r="F10" s="73">
        <v>99.6</v>
      </c>
      <c r="G10" s="73">
        <v>86.8</v>
      </c>
      <c r="H10" s="73">
        <v>87.2</v>
      </c>
    </row>
    <row r="11" spans="1:8" s="44" customFormat="1" ht="37.5" customHeight="1">
      <c r="A11" s="55" t="s">
        <v>83</v>
      </c>
      <c r="B11" s="61">
        <v>3405712</v>
      </c>
      <c r="C11" s="62">
        <v>16.6</v>
      </c>
      <c r="D11" s="61">
        <v>3513797</v>
      </c>
      <c r="E11" s="63">
        <v>3322744</v>
      </c>
      <c r="F11" s="74">
        <f>D11/B11*100</f>
        <v>103.17363887492542</v>
      </c>
      <c r="G11" s="74">
        <f>E11/B11*100</f>
        <v>97.56385742540766</v>
      </c>
      <c r="H11" s="74">
        <f>E11/D11*100</f>
        <v>94.56277639260323</v>
      </c>
    </row>
    <row r="12" spans="1:8" s="44" customFormat="1" ht="37.5" customHeight="1">
      <c r="A12" s="55" t="s">
        <v>84</v>
      </c>
      <c r="B12" s="46">
        <v>102120</v>
      </c>
      <c r="C12" s="54">
        <v>0.5</v>
      </c>
      <c r="D12" s="46">
        <v>98228</v>
      </c>
      <c r="E12" s="47">
        <v>75531</v>
      </c>
      <c r="F12" s="74">
        <f aca="true" t="shared" si="0" ref="F12:F20">D12/B12*100</f>
        <v>96.18879749314532</v>
      </c>
      <c r="G12" s="74">
        <f>E12/B12*100</f>
        <v>73.96298472385429</v>
      </c>
      <c r="H12" s="74">
        <f aca="true" t="shared" si="1" ref="H12:H20">E12/D12*100</f>
        <v>76.893553772855</v>
      </c>
    </row>
    <row r="13" spans="1:8" s="44" customFormat="1" ht="37.5" customHeight="1">
      <c r="A13" s="55" t="s">
        <v>85</v>
      </c>
      <c r="B13" s="46">
        <v>2960506</v>
      </c>
      <c r="C13" s="54">
        <v>14.5</v>
      </c>
      <c r="D13" s="46">
        <v>3361152</v>
      </c>
      <c r="E13" s="47">
        <v>2951426</v>
      </c>
      <c r="F13" s="74">
        <f t="shared" si="0"/>
        <v>113.53302442217648</v>
      </c>
      <c r="G13" s="74">
        <f>E13/B13*100</f>
        <v>99.69329567310453</v>
      </c>
      <c r="H13" s="74">
        <f t="shared" si="1"/>
        <v>87.80995325412239</v>
      </c>
    </row>
    <row r="14" spans="1:8" s="44" customFormat="1" ht="37.5" customHeight="1">
      <c r="A14" s="55" t="s">
        <v>86</v>
      </c>
      <c r="B14" s="46">
        <v>208123</v>
      </c>
      <c r="C14" s="102">
        <v>1</v>
      </c>
      <c r="D14" s="46">
        <v>207652</v>
      </c>
      <c r="E14" s="47">
        <v>194543</v>
      </c>
      <c r="F14" s="74">
        <f t="shared" si="0"/>
        <v>99.77369151895755</v>
      </c>
      <c r="G14" s="74">
        <f>E14/B14*100</f>
        <v>93.47501237249126</v>
      </c>
      <c r="H14" s="74">
        <f t="shared" si="1"/>
        <v>93.68703407624295</v>
      </c>
    </row>
    <row r="15" spans="1:8" s="44" customFormat="1" ht="39" customHeight="1">
      <c r="A15" s="55" t="s">
        <v>87</v>
      </c>
      <c r="B15" s="48" t="s">
        <v>113</v>
      </c>
      <c r="C15" s="48" t="s">
        <v>113</v>
      </c>
      <c r="D15" s="48" t="s">
        <v>113</v>
      </c>
      <c r="E15" s="48" t="s">
        <v>113</v>
      </c>
      <c r="F15" s="74" t="s">
        <v>113</v>
      </c>
      <c r="G15" s="74" t="s">
        <v>113</v>
      </c>
      <c r="H15" s="74" t="s">
        <v>113</v>
      </c>
    </row>
    <row r="16" spans="1:8" s="44" customFormat="1" ht="39" customHeight="1">
      <c r="A16" s="56" t="s">
        <v>75</v>
      </c>
      <c r="B16" s="46">
        <v>3149502</v>
      </c>
      <c r="C16" s="54">
        <v>15.4</v>
      </c>
      <c r="D16" s="46">
        <v>2906444</v>
      </c>
      <c r="E16" s="47">
        <v>2788465</v>
      </c>
      <c r="F16" s="74">
        <f t="shared" si="0"/>
        <v>92.28265294005212</v>
      </c>
      <c r="G16" s="74">
        <f>E16/B16*100</f>
        <v>88.53669564267621</v>
      </c>
      <c r="H16" s="74">
        <f t="shared" si="1"/>
        <v>95.94077849082935</v>
      </c>
    </row>
    <row r="17" spans="1:8" s="44" customFormat="1" ht="39" customHeight="1">
      <c r="A17" s="55" t="s">
        <v>16</v>
      </c>
      <c r="B17" s="68" t="s">
        <v>113</v>
      </c>
      <c r="C17" s="46" t="s">
        <v>113</v>
      </c>
      <c r="D17" s="46" t="s">
        <v>113</v>
      </c>
      <c r="E17" s="46" t="s">
        <v>113</v>
      </c>
      <c r="F17" s="74" t="s">
        <v>113</v>
      </c>
      <c r="G17" s="74" t="s">
        <v>113</v>
      </c>
      <c r="H17" s="74" t="s">
        <v>113</v>
      </c>
    </row>
    <row r="18" spans="1:8" s="44" customFormat="1" ht="39" customHeight="1">
      <c r="A18" s="49" t="s">
        <v>15</v>
      </c>
      <c r="B18" s="68" t="s">
        <v>113</v>
      </c>
      <c r="C18" s="46" t="s">
        <v>113</v>
      </c>
      <c r="D18" s="46" t="s">
        <v>113</v>
      </c>
      <c r="E18" s="46" t="s">
        <v>113</v>
      </c>
      <c r="F18" s="74" t="s">
        <v>113</v>
      </c>
      <c r="G18" s="74" t="s">
        <v>113</v>
      </c>
      <c r="H18" s="74" t="s">
        <v>113</v>
      </c>
    </row>
    <row r="19" spans="1:8" s="44" customFormat="1" ht="39" customHeight="1">
      <c r="A19" s="49" t="s">
        <v>17</v>
      </c>
      <c r="B19" s="46" t="s">
        <v>113</v>
      </c>
      <c r="C19" s="46" t="s">
        <v>113</v>
      </c>
      <c r="D19" s="46" t="s">
        <v>113</v>
      </c>
      <c r="E19" s="46" t="s">
        <v>113</v>
      </c>
      <c r="F19" s="74" t="s">
        <v>113</v>
      </c>
      <c r="G19" s="74" t="s">
        <v>113</v>
      </c>
      <c r="H19" s="74" t="s">
        <v>113</v>
      </c>
    </row>
    <row r="20" spans="1:8" s="44" customFormat="1" ht="37.5" customHeight="1" thickBot="1">
      <c r="A20" s="50" t="s">
        <v>112</v>
      </c>
      <c r="B20" s="65">
        <v>10643539</v>
      </c>
      <c r="C20" s="65">
        <v>52</v>
      </c>
      <c r="D20" s="101">
        <v>10294382</v>
      </c>
      <c r="E20" s="65">
        <v>8430708</v>
      </c>
      <c r="F20" s="75">
        <f t="shared" si="0"/>
        <v>96.71954037092362</v>
      </c>
      <c r="G20" s="75">
        <f>E20/B20*100</f>
        <v>79.20963130778212</v>
      </c>
      <c r="H20" s="75">
        <f t="shared" si="1"/>
        <v>81.89620319121633</v>
      </c>
    </row>
    <row r="21" spans="7:8" ht="14.25">
      <c r="G21" s="130" t="s">
        <v>7</v>
      </c>
      <c r="H21" s="130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</sheetData>
  <sheetProtection selectLockedCells="1"/>
  <mergeCells count="6">
    <mergeCell ref="A2:H2"/>
    <mergeCell ref="G21:H21"/>
    <mergeCell ref="G3:H3"/>
    <mergeCell ref="B4:C4"/>
    <mergeCell ref="D4:E4"/>
    <mergeCell ref="F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5" width="13.5546875" style="1" customWidth="1"/>
    <col min="6" max="6" width="13.6640625" style="1" customWidth="1"/>
    <col min="7" max="8" width="9.4453125" style="1" customWidth="1"/>
    <col min="9" max="9" width="9.21484375" style="1" customWidth="1"/>
    <col min="10" max="14" width="9.4453125" style="1" customWidth="1"/>
    <col min="15" max="43" width="8.77734375" style="1" customWidth="1"/>
    <col min="44" max="16384" width="8.88671875" style="1" customWidth="1"/>
  </cols>
  <sheetData>
    <row r="1" s="2" customFormat="1" ht="30" customHeight="1"/>
    <row r="2" spans="1:14" s="2" customFormat="1" ht="30" customHeight="1">
      <c r="A2" s="136" t="s">
        <v>109</v>
      </c>
      <c r="B2" s="136"/>
      <c r="C2" s="136"/>
      <c r="D2" s="136"/>
      <c r="E2" s="136"/>
      <c r="F2" s="136"/>
      <c r="G2" s="3"/>
      <c r="H2" s="3"/>
      <c r="I2" s="137"/>
      <c r="J2" s="137"/>
      <c r="K2" s="137"/>
      <c r="L2" s="137"/>
      <c r="M2" s="137"/>
      <c r="N2" s="137"/>
    </row>
    <row r="3" spans="1:14" s="2" customFormat="1" ht="30" customHeight="1" thickBot="1">
      <c r="A3" s="132"/>
      <c r="B3" s="132"/>
      <c r="C3" s="5"/>
      <c r="D3" s="5"/>
      <c r="E3" s="5"/>
      <c r="F3" s="5"/>
      <c r="G3" s="5"/>
      <c r="H3" s="5"/>
      <c r="I3" s="5"/>
      <c r="J3" s="5"/>
      <c r="K3" s="5"/>
      <c r="L3" s="5"/>
      <c r="M3" s="131" t="s">
        <v>89</v>
      </c>
      <c r="N3" s="131"/>
    </row>
    <row r="4" spans="1:14" s="7" customFormat="1" ht="30" customHeight="1">
      <c r="A4" s="6" t="s">
        <v>101</v>
      </c>
      <c r="B4" s="138" t="s">
        <v>90</v>
      </c>
      <c r="C4" s="120" t="s">
        <v>91</v>
      </c>
      <c r="D4" s="120"/>
      <c r="E4" s="134" t="s">
        <v>92</v>
      </c>
      <c r="F4" s="116"/>
      <c r="G4" s="112" t="s">
        <v>93</v>
      </c>
      <c r="H4" s="111"/>
      <c r="I4" s="134" t="s">
        <v>94</v>
      </c>
      <c r="J4" s="134"/>
      <c r="K4" s="120" t="s">
        <v>95</v>
      </c>
      <c r="L4" s="120"/>
      <c r="M4" s="120" t="s">
        <v>96</v>
      </c>
      <c r="N4" s="111"/>
    </row>
    <row r="5" spans="1:14" s="7" customFormat="1" ht="30" customHeight="1">
      <c r="A5" s="8" t="s">
        <v>97</v>
      </c>
      <c r="B5" s="120"/>
      <c r="C5" s="9" t="s">
        <v>98</v>
      </c>
      <c r="D5" s="9" t="s">
        <v>99</v>
      </c>
      <c r="E5" s="9" t="s">
        <v>98</v>
      </c>
      <c r="F5" s="10" t="s">
        <v>99</v>
      </c>
      <c r="G5" s="27" t="s">
        <v>98</v>
      </c>
      <c r="H5" s="10" t="s">
        <v>99</v>
      </c>
      <c r="I5" s="11" t="s">
        <v>100</v>
      </c>
      <c r="J5" s="11" t="s">
        <v>99</v>
      </c>
      <c r="K5" s="11" t="s">
        <v>100</v>
      </c>
      <c r="L5" s="11" t="s">
        <v>99</v>
      </c>
      <c r="M5" s="11" t="s">
        <v>100</v>
      </c>
      <c r="N5" s="12" t="s">
        <v>99</v>
      </c>
    </row>
    <row r="6" spans="1:14" s="7" customFormat="1" ht="42.75" customHeight="1">
      <c r="A6" s="13">
        <v>1999</v>
      </c>
      <c r="B6" s="14">
        <f>SUM(D6,F6,H6)</f>
        <v>21560290</v>
      </c>
      <c r="C6" s="14">
        <v>44685441</v>
      </c>
      <c r="D6" s="14">
        <v>15145136</v>
      </c>
      <c r="E6" s="14">
        <v>36841</v>
      </c>
      <c r="F6" s="14">
        <v>6415154</v>
      </c>
      <c r="G6" s="7" t="s">
        <v>62</v>
      </c>
      <c r="H6" s="7" t="s">
        <v>62</v>
      </c>
      <c r="I6" s="7" t="s">
        <v>62</v>
      </c>
      <c r="J6" s="7" t="s">
        <v>62</v>
      </c>
      <c r="K6" s="7" t="s">
        <v>62</v>
      </c>
      <c r="L6" s="7" t="s">
        <v>62</v>
      </c>
      <c r="M6" s="7" t="s">
        <v>62</v>
      </c>
      <c r="N6" s="7" t="s">
        <v>62</v>
      </c>
    </row>
    <row r="7" spans="1:14" s="7" customFormat="1" ht="42.75" customHeight="1">
      <c r="A7" s="13">
        <v>2000</v>
      </c>
      <c r="B7" s="14">
        <f>SUM(D7,F7,H7)</f>
        <v>25286930</v>
      </c>
      <c r="C7" s="14">
        <v>44935940</v>
      </c>
      <c r="D7" s="14">
        <v>17258021</v>
      </c>
      <c r="E7" s="14">
        <v>39488</v>
      </c>
      <c r="F7" s="14">
        <v>8028909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  <c r="M7" s="7" t="s">
        <v>62</v>
      </c>
      <c r="N7" s="14" t="s">
        <v>62</v>
      </c>
    </row>
    <row r="8" spans="1:14" s="7" customFormat="1" ht="42.75" customHeight="1">
      <c r="A8" s="13">
        <v>2001</v>
      </c>
      <c r="B8" s="14">
        <v>28707865</v>
      </c>
      <c r="C8" s="14">
        <v>45051246</v>
      </c>
      <c r="D8" s="14">
        <v>20223733</v>
      </c>
      <c r="E8" s="14">
        <v>40920</v>
      </c>
      <c r="F8" s="14">
        <v>8484132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14" t="s">
        <v>19</v>
      </c>
    </row>
    <row r="9" spans="1:14" s="7" customFormat="1" ht="42.75" customHeight="1">
      <c r="A9" s="13">
        <v>2002</v>
      </c>
      <c r="B9" s="14">
        <v>30223184</v>
      </c>
      <c r="C9" s="14">
        <v>45253048</v>
      </c>
      <c r="D9" s="14">
        <v>21739052</v>
      </c>
      <c r="E9" s="14">
        <v>40920</v>
      </c>
      <c r="F9" s="14">
        <v>8484132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14" t="s">
        <v>0</v>
      </c>
    </row>
    <row r="10" spans="1:14" s="7" customFormat="1" ht="42.75" customHeight="1">
      <c r="A10" s="13">
        <v>2003</v>
      </c>
      <c r="B10" s="14">
        <v>32896744</v>
      </c>
      <c r="C10" s="14">
        <v>45846050</v>
      </c>
      <c r="D10" s="14">
        <v>24412612</v>
      </c>
      <c r="E10" s="14">
        <v>40986</v>
      </c>
      <c r="F10" s="14">
        <v>8484132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14" t="s">
        <v>0</v>
      </c>
    </row>
    <row r="11" spans="1:14" s="17" customFormat="1" ht="42.75" customHeight="1">
      <c r="A11" s="15">
        <v>2004</v>
      </c>
      <c r="B11" s="16">
        <f>SUM(D11,F11,H11,J11,L11,N11)</f>
        <v>37129523</v>
      </c>
      <c r="C11" s="16">
        <f>SUM(C12:C18)</f>
        <v>46189459</v>
      </c>
      <c r="D11" s="16">
        <f>SUM(D12:D18)</f>
        <v>27697170</v>
      </c>
      <c r="E11" s="16">
        <f>SUM(E12:E18)</f>
        <v>42514</v>
      </c>
      <c r="F11" s="16">
        <f>SUM(F12:F18)</f>
        <v>9432353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</row>
    <row r="12" spans="1:14" s="45" customFormat="1" ht="45" customHeight="1">
      <c r="A12" s="49" t="s">
        <v>102</v>
      </c>
      <c r="B12" s="14">
        <f aca="true" t="shared" si="0" ref="B12:B18">SUM(D12,F12,H12,J12,L12,N12)</f>
        <v>11100155</v>
      </c>
      <c r="C12" s="46">
        <v>7428391</v>
      </c>
      <c r="D12" s="46">
        <v>6987657</v>
      </c>
      <c r="E12" s="46">
        <v>18403</v>
      </c>
      <c r="F12" s="46">
        <v>4112498</v>
      </c>
      <c r="G12" s="45" t="s">
        <v>0</v>
      </c>
      <c r="H12" s="45" t="s">
        <v>0</v>
      </c>
      <c r="I12" s="45" t="s">
        <v>0</v>
      </c>
      <c r="J12" s="45" t="s">
        <v>0</v>
      </c>
      <c r="K12" s="45" t="s">
        <v>0</v>
      </c>
      <c r="L12" s="45" t="s">
        <v>0</v>
      </c>
      <c r="M12" s="45" t="s">
        <v>0</v>
      </c>
      <c r="N12" s="45" t="s">
        <v>0</v>
      </c>
    </row>
    <row r="13" spans="1:14" s="45" customFormat="1" ht="45" customHeight="1">
      <c r="A13" s="49" t="s">
        <v>103</v>
      </c>
      <c r="B13" s="14">
        <f t="shared" si="0"/>
        <v>1932892</v>
      </c>
      <c r="C13" s="46">
        <v>1569747</v>
      </c>
      <c r="D13" s="46">
        <v>1599799</v>
      </c>
      <c r="E13" s="46">
        <v>2680</v>
      </c>
      <c r="F13" s="46">
        <v>333093</v>
      </c>
      <c r="G13" s="45" t="s">
        <v>0</v>
      </c>
      <c r="H13" s="45" t="s">
        <v>0</v>
      </c>
      <c r="I13" s="45" t="s">
        <v>0</v>
      </c>
      <c r="J13" s="45" t="s">
        <v>0</v>
      </c>
      <c r="K13" s="45" t="s">
        <v>0</v>
      </c>
      <c r="L13" s="45" t="s">
        <v>0</v>
      </c>
      <c r="M13" s="45" t="s">
        <v>0</v>
      </c>
      <c r="N13" s="45" t="s">
        <v>0</v>
      </c>
    </row>
    <row r="14" spans="1:14" s="45" customFormat="1" ht="45" customHeight="1">
      <c r="A14" s="49" t="s">
        <v>104</v>
      </c>
      <c r="B14" s="14">
        <f t="shared" si="0"/>
        <v>3765925</v>
      </c>
      <c r="C14" s="46">
        <v>10736978</v>
      </c>
      <c r="D14" s="46">
        <v>2742901</v>
      </c>
      <c r="E14" s="46">
        <v>3735</v>
      </c>
      <c r="F14" s="46">
        <v>1023024</v>
      </c>
      <c r="G14" s="45" t="s">
        <v>0</v>
      </c>
      <c r="H14" s="45" t="s">
        <v>0</v>
      </c>
      <c r="I14" s="45" t="s">
        <v>0</v>
      </c>
      <c r="J14" s="45" t="s">
        <v>0</v>
      </c>
      <c r="K14" s="45" t="s">
        <v>0</v>
      </c>
      <c r="L14" s="45" t="s">
        <v>0</v>
      </c>
      <c r="M14" s="45" t="s">
        <v>0</v>
      </c>
      <c r="N14" s="45" t="s">
        <v>0</v>
      </c>
    </row>
    <row r="15" spans="1:14" s="45" customFormat="1" ht="45" customHeight="1">
      <c r="A15" s="49" t="s">
        <v>105</v>
      </c>
      <c r="B15" s="14">
        <f t="shared" si="0"/>
        <v>8922941</v>
      </c>
      <c r="C15" s="46">
        <v>7272485</v>
      </c>
      <c r="D15" s="46">
        <v>6118519</v>
      </c>
      <c r="E15" s="46">
        <v>7576</v>
      </c>
      <c r="F15" s="46">
        <v>2804422</v>
      </c>
      <c r="G15" s="45" t="s">
        <v>0</v>
      </c>
      <c r="H15" s="45" t="s">
        <v>0</v>
      </c>
      <c r="I15" s="45" t="s">
        <v>0</v>
      </c>
      <c r="J15" s="45" t="s">
        <v>0</v>
      </c>
      <c r="K15" s="45" t="s">
        <v>0</v>
      </c>
      <c r="L15" s="45" t="s">
        <v>0</v>
      </c>
      <c r="M15" s="45" t="s">
        <v>0</v>
      </c>
      <c r="N15" s="45" t="s">
        <v>0</v>
      </c>
    </row>
    <row r="16" spans="1:14" s="45" customFormat="1" ht="45" customHeight="1">
      <c r="A16" s="49" t="s">
        <v>106</v>
      </c>
      <c r="B16" s="14">
        <f t="shared" si="0"/>
        <v>4382732</v>
      </c>
      <c r="C16" s="46">
        <v>9796214</v>
      </c>
      <c r="D16" s="46">
        <v>4086091</v>
      </c>
      <c r="E16" s="46">
        <v>3822</v>
      </c>
      <c r="F16" s="46">
        <v>296641</v>
      </c>
      <c r="G16" s="45" t="s">
        <v>0</v>
      </c>
      <c r="H16" s="45" t="s">
        <v>0</v>
      </c>
      <c r="I16" s="45" t="s">
        <v>0</v>
      </c>
      <c r="J16" s="45" t="s">
        <v>0</v>
      </c>
      <c r="K16" s="45" t="s">
        <v>0</v>
      </c>
      <c r="L16" s="45" t="s">
        <v>0</v>
      </c>
      <c r="M16" s="45" t="s">
        <v>0</v>
      </c>
      <c r="N16" s="45" t="s">
        <v>0</v>
      </c>
    </row>
    <row r="17" spans="1:14" s="45" customFormat="1" ht="45" customHeight="1">
      <c r="A17" s="49" t="s">
        <v>107</v>
      </c>
      <c r="B17" s="14">
        <f t="shared" si="0"/>
        <v>4302937</v>
      </c>
      <c r="C17" s="46">
        <v>5904181</v>
      </c>
      <c r="D17" s="46">
        <v>3813365</v>
      </c>
      <c r="E17" s="46">
        <v>2967</v>
      </c>
      <c r="F17" s="46">
        <v>489572</v>
      </c>
      <c r="G17" s="45" t="s">
        <v>0</v>
      </c>
      <c r="H17" s="45" t="s">
        <v>0</v>
      </c>
      <c r="I17" s="45" t="s">
        <v>0</v>
      </c>
      <c r="J17" s="45" t="s">
        <v>0</v>
      </c>
      <c r="K17" s="45" t="s">
        <v>0</v>
      </c>
      <c r="L17" s="45" t="s">
        <v>0</v>
      </c>
      <c r="M17" s="45" t="s">
        <v>0</v>
      </c>
      <c r="N17" s="45" t="s">
        <v>0</v>
      </c>
    </row>
    <row r="18" spans="1:14" s="45" customFormat="1" ht="45" customHeight="1" thickBot="1">
      <c r="A18" s="50" t="s">
        <v>108</v>
      </c>
      <c r="B18" s="77">
        <f t="shared" si="0"/>
        <v>2721941</v>
      </c>
      <c r="C18" s="65">
        <v>3481463</v>
      </c>
      <c r="D18" s="65">
        <v>2348838</v>
      </c>
      <c r="E18" s="65">
        <v>3331</v>
      </c>
      <c r="F18" s="65">
        <v>373103</v>
      </c>
      <c r="G18" s="64" t="s">
        <v>0</v>
      </c>
      <c r="H18" s="64" t="s">
        <v>0</v>
      </c>
      <c r="I18" s="64" t="s">
        <v>0</v>
      </c>
      <c r="J18" s="64" t="s">
        <v>0</v>
      </c>
      <c r="K18" s="64" t="s">
        <v>0</v>
      </c>
      <c r="L18" s="64" t="s">
        <v>0</v>
      </c>
      <c r="M18" s="64" t="s">
        <v>0</v>
      </c>
      <c r="N18" s="64" t="s">
        <v>0</v>
      </c>
    </row>
    <row r="19" spans="1:14" ht="14.25">
      <c r="A19" s="124"/>
      <c r="B19" s="124"/>
      <c r="M19" s="130" t="s">
        <v>63</v>
      </c>
      <c r="N19" s="130"/>
    </row>
  </sheetData>
  <sheetProtection selectLockedCells="1"/>
  <mergeCells count="13">
    <mergeCell ref="M3:N3"/>
    <mergeCell ref="K4:L4"/>
    <mergeCell ref="M4:N4"/>
    <mergeCell ref="A2:F2"/>
    <mergeCell ref="A19:B19"/>
    <mergeCell ref="M19:N19"/>
    <mergeCell ref="I2:N2"/>
    <mergeCell ref="A3:B3"/>
    <mergeCell ref="B4:B5"/>
    <mergeCell ref="C4:D4"/>
    <mergeCell ref="E4:F4"/>
    <mergeCell ref="G4:H4"/>
    <mergeCell ref="I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2005-12-22T07:50:57Z</cp:lastPrinted>
  <dcterms:created xsi:type="dcterms:W3CDTF">2002-02-28T03:54:28Z</dcterms:created>
  <dcterms:modified xsi:type="dcterms:W3CDTF">2006-01-17T04:24:38Z</dcterms:modified>
  <cp:category/>
  <cp:version/>
  <cp:contentType/>
  <cp:contentStatus/>
</cp:coreProperties>
</file>