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824" firstSheet="6" activeTab="14"/>
  </bookViews>
  <sheets>
    <sheet name="----" sheetId="1" state="veryHidden" r:id="rId1"/>
    <sheet name="1.주택의종류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구 " sheetId="7" r:id="rId7"/>
    <sheet name="7.용도지역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'12.도로시설물'!$A$1:$X$12</definedName>
    <definedName name="_xlnm.Print_Area" localSheetId="7">'7.용도지역'!$A$1:$AM$13</definedName>
    <definedName name="_xlnm.Print_Area" localSheetId="8">'8.공원'!$A$1:$Z$20</definedName>
    <definedName name="Z_67A18DBC_2D64_4E25_8E3C_9456A2F4F651_.wvu.PrintArea" localSheetId="7" hidden="1">'7.용도지역'!$A$1:$AB$13</definedName>
    <definedName name="Z_7E1863F6_2CC8_4542_A46B_9CE83F9C0F89_.wvu.PrintArea" localSheetId="1" hidden="1">'1.주택의종류'!$A$1:$J$19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'14.건설장비'!$A$1:$Q$11</definedName>
    <definedName name="Z_7E1863F6_2CC8_4542_A46B_9CE83F9C0F89_.wvu.PrintArea" localSheetId="5" hidden="1">'5.토지거래현황'!$A$1:$AF$13</definedName>
    <definedName name="Z_9625C21C_AD26_48EF_A1CB_9CB3A24212B3_.wvu.PrintArea" localSheetId="7" hidden="1">'7.용도지역'!$A$1:$AM$13</definedName>
  </definedNames>
  <calcPr fullCalcOnLoad="1"/>
</workbook>
</file>

<file path=xl/comments2.xml><?xml version="1.0" encoding="utf-8"?>
<comments xmlns="http://schemas.openxmlformats.org/spreadsheetml/2006/main">
  <authors>
    <author>장수군청</author>
  </authors>
  <commentList>
    <comment ref="E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<sst xmlns="http://schemas.openxmlformats.org/spreadsheetml/2006/main" count="2451" uniqueCount="565">
  <si>
    <t>지    방    도               Provincial Road</t>
  </si>
  <si>
    <t>가 설  Constructed</t>
  </si>
  <si>
    <t>미가설  Unconstructed</t>
  </si>
  <si>
    <t>가  설     Constructed</t>
  </si>
  <si>
    <t>미가설  Unconstruted</t>
  </si>
  <si>
    <t>개  소</t>
  </si>
  <si>
    <t>연  장</t>
  </si>
  <si>
    <t xml:space="preserve">13.  교        량 </t>
  </si>
  <si>
    <t>14. 건  설  장  비</t>
  </si>
  <si>
    <t xml:space="preserve">개소 </t>
  </si>
  <si>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</si>
  <si>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</si>
  <si>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</si>
  <si>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</si>
  <si>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</si>
  <si>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</si>
  <si>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</si>
  <si>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</si>
  <si>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</si>
  <si>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</si>
  <si>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조    정</t>
  </si>
  <si>
    <t>징    수</t>
  </si>
  <si>
    <t>지  하  차  도</t>
  </si>
  <si>
    <t>고  가  도  로</t>
  </si>
  <si>
    <t>개 소</t>
  </si>
  <si>
    <t>연 장</t>
  </si>
  <si>
    <t>면 적</t>
  </si>
  <si>
    <t>단위 : m</t>
  </si>
  <si>
    <t>계     Total</t>
  </si>
  <si>
    <t>계       Total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</si>
  <si>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</si>
  <si>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</si>
  <si>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</si>
  <si>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</si>
  <si>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</si>
  <si>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</si>
  <si>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</si>
  <si>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</si>
  <si>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Aggregate</t>
  </si>
  <si>
    <t>Borning</t>
  </si>
  <si>
    <t>Gravel</t>
  </si>
  <si>
    <t>Crushers</t>
  </si>
  <si>
    <t>stabilizers</t>
  </si>
  <si>
    <t>Rock drills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</si>
  <si>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</si>
  <si>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</si>
  <si>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</si>
  <si>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</si>
  <si>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</si>
  <si>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</si>
  <si>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</si>
  <si>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</si>
  <si>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</si>
  <si>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</si>
  <si>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</si>
  <si>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</si>
  <si>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</si>
  <si>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</si>
  <si>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Rice paddy</t>
  </si>
  <si>
    <t>도립공원</t>
  </si>
  <si>
    <t>어린이공원</t>
  </si>
  <si>
    <t>근린공원</t>
  </si>
  <si>
    <t>도시자연공원</t>
  </si>
  <si>
    <t>묘지공원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</si>
  <si>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</si>
  <si>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</si>
  <si>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</si>
  <si>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</si>
  <si>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</si>
  <si>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</si>
  <si>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</si>
  <si>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Misc land</t>
  </si>
  <si>
    <t>gravel and sand</t>
  </si>
  <si>
    <t>Collected</t>
  </si>
  <si>
    <t>고속도로</t>
  </si>
  <si>
    <t>포장율</t>
  </si>
  <si>
    <t>보도육교</t>
  </si>
  <si>
    <t>Length</t>
  </si>
  <si>
    <t>Unit : m</t>
  </si>
  <si>
    <t>Unit : Each</t>
  </si>
  <si>
    <t>불도우저</t>
  </si>
  <si>
    <t>굴삭기</t>
  </si>
  <si>
    <t>로우더</t>
  </si>
  <si>
    <t>지게차</t>
  </si>
  <si>
    <t>스크레이퍼</t>
  </si>
  <si>
    <t>덤프트럭</t>
  </si>
  <si>
    <t>그레이더</t>
  </si>
  <si>
    <t>배칭프렌트</t>
  </si>
  <si>
    <t>휘니셔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</si>
  <si>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</si>
  <si>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</si>
  <si>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</si>
  <si>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</si>
  <si>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</si>
  <si>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</si>
  <si>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</si>
  <si>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</si>
  <si>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</si>
  <si>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</si>
  <si>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</si>
  <si>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</si>
  <si>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</si>
  <si>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Year &amp;</t>
  </si>
  <si>
    <t xml:space="preserve"> </t>
  </si>
  <si>
    <t>합             계               Total</t>
  </si>
  <si>
    <t>facilities</t>
  </si>
  <si>
    <t>합  계</t>
  </si>
  <si>
    <t>연면적</t>
  </si>
  <si>
    <t>Others</t>
  </si>
  <si>
    <t>Dry paddy</t>
  </si>
  <si>
    <t>CONSTRUCTION MACHINERY AND EQUIPMENTS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</si>
  <si>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</si>
  <si>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</si>
  <si>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</si>
  <si>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</si>
  <si>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</si>
  <si>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</si>
  <si>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</si>
  <si>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</si>
  <si>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</si>
  <si>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</si>
  <si>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</si>
  <si>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</si>
  <si>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</si>
  <si>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</si>
  <si>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Mixing plants</t>
  </si>
  <si>
    <t>distributors</t>
  </si>
  <si>
    <t>Compressors</t>
  </si>
  <si>
    <t>collectors</t>
  </si>
  <si>
    <t>Dredgers</t>
  </si>
  <si>
    <t>기타</t>
  </si>
  <si>
    <t>단위  : 호</t>
  </si>
  <si>
    <t>합      계</t>
  </si>
  <si>
    <t>단위 : 동, ㎡</t>
  </si>
  <si>
    <t>Unit : Building number, ㎡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</si>
  <si>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</si>
  <si>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</si>
  <si>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</si>
  <si>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</si>
  <si>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</si>
  <si>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</si>
  <si>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</si>
  <si>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Unit : Cases, 1,000 ㎡</t>
  </si>
  <si>
    <t>단위 : 명, ㎢</t>
  </si>
  <si>
    <t>Eup Myeon</t>
  </si>
  <si>
    <t>공업용
Trade</t>
  </si>
  <si>
    <t>자료 : 민원과</t>
  </si>
  <si>
    <t>Apartment</t>
  </si>
  <si>
    <t>TYPE OF HOUSING UNITS</t>
  </si>
  <si>
    <t>Unit : Number</t>
  </si>
  <si>
    <t>중심</t>
  </si>
  <si>
    <t>일반</t>
  </si>
  <si>
    <t>근린</t>
  </si>
  <si>
    <t>유통</t>
  </si>
  <si>
    <t>전용</t>
  </si>
  <si>
    <t>일반</t>
  </si>
  <si>
    <t>준공업</t>
  </si>
  <si>
    <t>보전</t>
  </si>
  <si>
    <t>Number</t>
  </si>
  <si>
    <t>단위: 개소, 천㎡</t>
  </si>
  <si>
    <t>Unit : Number, 1000㎡</t>
  </si>
  <si>
    <t>Number of rivers</t>
  </si>
  <si>
    <t>and streams</t>
  </si>
  <si>
    <t>Case of improvements</t>
  </si>
  <si>
    <t>needed</t>
  </si>
  <si>
    <t>Length</t>
  </si>
  <si>
    <t>Unit : Number, m,㎡</t>
  </si>
  <si>
    <t>비거주용건물내주택</t>
  </si>
  <si>
    <t>-</t>
  </si>
  <si>
    <t>군    도  Gun's Road</t>
  </si>
  <si>
    <t>buildings</t>
  </si>
  <si>
    <t>LAND TRANSACTIONS BY USE AND PURPOSE</t>
  </si>
  <si>
    <t>토 지 거 래 현 황(속)</t>
  </si>
  <si>
    <t>LAND TRANSACTIONS BY USE PURPOSE(Cont'd)</t>
  </si>
  <si>
    <t>단위 : 필지수, 천㎡</t>
  </si>
  <si>
    <t>합    계</t>
  </si>
  <si>
    <t>연   별</t>
  </si>
  <si>
    <t>도시계획구역외</t>
  </si>
  <si>
    <t>Total</t>
  </si>
  <si>
    <t>필지수</t>
  </si>
  <si>
    <t>면  적</t>
  </si>
  <si>
    <t>면적</t>
  </si>
  <si>
    <t>Cases</t>
  </si>
  <si>
    <t>Area</t>
  </si>
  <si>
    <t>1. 주 택 의 종 류</t>
  </si>
  <si>
    <t>Unit : House</t>
  </si>
  <si>
    <t>가 구 수</t>
  </si>
  <si>
    <t>종류별 주택수</t>
  </si>
  <si>
    <t>Number of house by type of housing unit</t>
  </si>
  <si>
    <t>주택보급률(%)</t>
  </si>
  <si>
    <t>아파트</t>
  </si>
  <si>
    <t xml:space="preserve">연립주택  </t>
  </si>
  <si>
    <t xml:space="preserve">다세대주택 </t>
  </si>
  <si>
    <t>Year</t>
  </si>
  <si>
    <t>No. of</t>
  </si>
  <si>
    <t xml:space="preserve">Apartment units  </t>
  </si>
  <si>
    <t>Non-resudential</t>
  </si>
  <si>
    <t>Household</t>
  </si>
  <si>
    <t>Rowhouses</t>
  </si>
  <si>
    <t>in a private house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</si>
  <si>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</si>
  <si>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</si>
  <si>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</si>
  <si>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</si>
  <si>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</si>
  <si>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</si>
  <si>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</si>
  <si>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건  축  허  가</t>
  </si>
  <si>
    <t>Use</t>
  </si>
  <si>
    <t>BUILDING CONSTRUCTION PERMIT</t>
  </si>
  <si>
    <t xml:space="preserve">  건  축  허  가(속)</t>
  </si>
  <si>
    <t>AUTHORIZATION FOR CONSTRUCTION(Cont'd)</t>
  </si>
  <si>
    <t>CONSTRUCTION OF APARTMENT</t>
  </si>
  <si>
    <t>단위 : 개수</t>
  </si>
  <si>
    <t>규  모  별  주 택 수    House by size</t>
  </si>
  <si>
    <t>읍면별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</si>
  <si>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</si>
  <si>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</si>
  <si>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</si>
  <si>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</si>
  <si>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</si>
  <si>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</si>
  <si>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</si>
  <si>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</si>
  <si>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</si>
  <si>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</si>
  <si>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</si>
  <si>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이하</t>
  </si>
  <si>
    <t>60㎡이하</t>
  </si>
  <si>
    <t>85㎡이하</t>
  </si>
  <si>
    <t>135㎡이하</t>
  </si>
  <si>
    <t>초과</t>
  </si>
  <si>
    <t>동수</t>
  </si>
  <si>
    <t>Houses</t>
  </si>
  <si>
    <t>Building</t>
  </si>
  <si>
    <t>단위 : 동, ㎡</t>
  </si>
  <si>
    <t>증축ㆍ개축ㆍ기타ㆍ대수선   Extensionㆍ ReconstructionㆍOtherㆍ Repair</t>
  </si>
  <si>
    <t>용  도  변  경  Change of use</t>
  </si>
  <si>
    <t>콘트리트</t>
  </si>
  <si>
    <t>철골</t>
  </si>
  <si>
    <t>철골철근</t>
  </si>
  <si>
    <t>나   무</t>
  </si>
  <si>
    <t>콘크리트</t>
  </si>
  <si>
    <t>기  타</t>
  </si>
  <si>
    <t>나    무</t>
  </si>
  <si>
    <t>ferro-</t>
  </si>
  <si>
    <t>Steelframe</t>
  </si>
  <si>
    <t>Masonry</t>
  </si>
  <si>
    <t>concrete</t>
  </si>
  <si>
    <t>Masnry</t>
  </si>
  <si>
    <t>동  수</t>
  </si>
  <si>
    <t>주거용
Dwelling</t>
  </si>
  <si>
    <t>상업용
Agriculture,For-estry &amp; fishery</t>
  </si>
  <si>
    <t>농수산용
Mining &amp; Manufacturing</t>
  </si>
  <si>
    <t>공공용
Public</t>
  </si>
  <si>
    <t>문교/사회용
Education &amp; Society</t>
  </si>
  <si>
    <t>기 타
Others</t>
  </si>
  <si>
    <t>3. 아  파  트  건  립</t>
  </si>
  <si>
    <t>PERMITS FOR LAND TRANSACTIONS</t>
  </si>
  <si>
    <t>5. 토 지 거 래 현 황</t>
  </si>
  <si>
    <t>LAND BY PURPOSE</t>
  </si>
  <si>
    <t>LAND BY PURPOSE(Cont'd)</t>
  </si>
  <si>
    <t>제한구역</t>
  </si>
  <si>
    <t>특정용도</t>
  </si>
  <si>
    <t>Remode</t>
  </si>
  <si>
    <t>tive</t>
  </si>
  <si>
    <t>Protec</t>
  </si>
  <si>
    <t>tion</t>
  </si>
  <si>
    <t>rial</t>
  </si>
  <si>
    <t>total</t>
  </si>
  <si>
    <t>Sub-</t>
  </si>
  <si>
    <t>소  계</t>
  </si>
  <si>
    <t>SPECIFIC  USE  AREA</t>
  </si>
  <si>
    <t>비 도 시 지 역</t>
  </si>
  <si>
    <t>SPECIFIC  USE  AREA(Cont'd 2)</t>
  </si>
  <si>
    <t>SPECIFIC  USE  AREA(Cont'd 1)</t>
  </si>
  <si>
    <t>Unit : Case, 1,000 ㎡</t>
  </si>
  <si>
    <t xml:space="preserve">                                     허     가 </t>
  </si>
  <si>
    <t>불 허 가 내 용   Non-permitted contents</t>
  </si>
  <si>
    <t>Permit</t>
  </si>
  <si>
    <t>건 수</t>
  </si>
  <si>
    <t>면 적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</si>
  <si>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</si>
  <si>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</si>
  <si>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</si>
  <si>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</si>
  <si>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</si>
  <si>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</si>
  <si>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Not subject to urban planning zone</t>
  </si>
  <si>
    <t>용  도  지  구(속)</t>
  </si>
  <si>
    <t>단위 : ㎢</t>
  </si>
  <si>
    <t>unit: ㎢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</si>
  <si>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</si>
  <si>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</si>
  <si>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</si>
  <si>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</si>
  <si>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</si>
  <si>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</si>
  <si>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</si>
  <si>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</si>
  <si>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</si>
  <si>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위락지구</t>
  </si>
  <si>
    <t>리모델링</t>
  </si>
  <si>
    <t>소계</t>
  </si>
  <si>
    <t>자연</t>
  </si>
  <si>
    <t>수변</t>
  </si>
  <si>
    <t>시가지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</si>
  <si>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</si>
  <si>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</si>
  <si>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</si>
  <si>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</si>
  <si>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</si>
  <si>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</si>
  <si>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</si>
  <si>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</si>
  <si>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학교</t>
  </si>
  <si>
    <t>공용</t>
  </si>
  <si>
    <t>중요시설물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</si>
  <si>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</si>
  <si>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</si>
  <si>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</si>
  <si>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</si>
  <si>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</si>
  <si>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</si>
  <si>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</si>
  <si>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</si>
  <si>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지구</t>
  </si>
  <si>
    <t>Historical</t>
  </si>
  <si>
    <t>Fire</t>
  </si>
  <si>
    <t>Prevention</t>
  </si>
  <si>
    <t>Cultural</t>
  </si>
  <si>
    <t>Major</t>
  </si>
  <si>
    <t>Residen</t>
  </si>
  <si>
    <t>Indust</t>
  </si>
  <si>
    <t>Circula</t>
  </si>
  <si>
    <t>Recrea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</si>
  <si>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</si>
  <si>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</si>
  <si>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</si>
  <si>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</si>
  <si>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</si>
  <si>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</si>
  <si>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</si>
  <si>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</si>
  <si>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</si>
  <si>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</si>
  <si>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</si>
  <si>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</si>
  <si>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Ecosystem</t>
  </si>
  <si>
    <t>School</t>
  </si>
  <si>
    <t>Public</t>
  </si>
  <si>
    <t>facilities</t>
  </si>
  <si>
    <t>Airport</t>
  </si>
  <si>
    <t>Natural</t>
  </si>
  <si>
    <t>Group</t>
  </si>
  <si>
    <t>tial</t>
  </si>
  <si>
    <t>Tourist</t>
  </si>
  <si>
    <t>Complex</t>
  </si>
  <si>
    <t>ling</t>
  </si>
  <si>
    <t>자료 : 건설과</t>
  </si>
  <si>
    <t>용  도  지  역(속1)</t>
  </si>
  <si>
    <t>용  도  지  역(속2)</t>
  </si>
  <si>
    <t>Unit : persons, ㎢</t>
  </si>
  <si>
    <t>단위 :  ㎢</t>
  </si>
  <si>
    <t>Unit : ㎢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</si>
  <si>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</si>
  <si>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</si>
  <si>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</si>
  <si>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</si>
  <si>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</si>
  <si>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</si>
  <si>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</si>
  <si>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   도    시    지    역         Rural area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</si>
  <si>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</si>
  <si>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</si>
  <si>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</si>
  <si>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</si>
  <si>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</si>
  <si>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</si>
  <si>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</si>
  <si>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</si>
  <si>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</si>
  <si>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</t>
  </si>
  <si>
    <t>계획관리지역</t>
  </si>
  <si>
    <t>생산관리지역</t>
  </si>
  <si>
    <t>보전관리지역</t>
  </si>
  <si>
    <t>농림지역</t>
  </si>
  <si>
    <t>자연환경보전지역</t>
  </si>
  <si>
    <t>전용주거지역 Residential zone</t>
  </si>
  <si>
    <t>일반주거지역 General residential</t>
  </si>
  <si>
    <t>소   계</t>
  </si>
  <si>
    <t>소 계</t>
  </si>
  <si>
    <t>생산</t>
  </si>
  <si>
    <t>Specific Use Area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</si>
  <si>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</si>
  <si>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</si>
  <si>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</si>
  <si>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</si>
  <si>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</si>
  <si>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</si>
  <si>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</si>
  <si>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Plan</t>
  </si>
  <si>
    <t>Production</t>
  </si>
  <si>
    <t>Preservationed</t>
  </si>
  <si>
    <t>Agricultural  &amp;</t>
  </si>
  <si>
    <t>Environment</t>
  </si>
  <si>
    <t>Urban</t>
  </si>
  <si>
    <t>Rural</t>
  </si>
  <si>
    <t>Grand Total</t>
  </si>
  <si>
    <t>1st Exclusive</t>
  </si>
  <si>
    <t>2st Exclusive</t>
  </si>
  <si>
    <t>1st General</t>
  </si>
  <si>
    <t>2st General</t>
  </si>
  <si>
    <t>3st General</t>
  </si>
  <si>
    <t>residential</t>
  </si>
  <si>
    <t>Neighborhood</t>
  </si>
  <si>
    <t>Distributional</t>
  </si>
  <si>
    <t>Exclusive</t>
  </si>
  <si>
    <t>Mixed</t>
  </si>
  <si>
    <t>Preserved</t>
  </si>
  <si>
    <t>Agricultural</t>
  </si>
  <si>
    <t>Toral</t>
  </si>
  <si>
    <t>Management area</t>
  </si>
  <si>
    <t>Forest  area</t>
  </si>
  <si>
    <t>Preservation  area</t>
  </si>
  <si>
    <t>8.  공         원</t>
  </si>
  <si>
    <t>총   계</t>
  </si>
  <si>
    <t>국립공원</t>
  </si>
  <si>
    <t>P  A  R  K</t>
  </si>
  <si>
    <t>RIVERS AND STREAMS</t>
  </si>
  <si>
    <t>용  도  지  역  별     By use</t>
  </si>
  <si>
    <t>용  도  지  역  별     By use</t>
  </si>
  <si>
    <t>지    목    별     By purpose</t>
  </si>
  <si>
    <t>지    목    별     By purpose</t>
  </si>
  <si>
    <t>도 시 계 획구 역 내   Subject to urban planning zone</t>
  </si>
  <si>
    <t>도 시 계 획구 역 내   Subject to urban planning zone</t>
  </si>
  <si>
    <t>연         별</t>
  </si>
  <si>
    <t>요 개 수   Case of improvements needed</t>
  </si>
  <si>
    <t>하천종류별</t>
  </si>
  <si>
    <t>River</t>
  </si>
  <si>
    <t>Total Length</t>
  </si>
  <si>
    <t>Already improved</t>
  </si>
  <si>
    <t>Yet to be improved</t>
  </si>
  <si>
    <t>직할하천 (국가하천)
 Direct  river</t>
  </si>
  <si>
    <t>지방하천 (지방1급하천)
 Local river</t>
  </si>
  <si>
    <t>준용하천 (지방2급하천)
Corresponded river</t>
  </si>
  <si>
    <t>자  연  공  원   조   성      Make a Natural  parks</t>
  </si>
  <si>
    <t>도      시      공      원     조     성               Urban        parks</t>
  </si>
  <si>
    <t>Grand  Total</t>
  </si>
  <si>
    <t xml:space="preserve"> 계 (A)</t>
  </si>
  <si>
    <t>군립공원</t>
  </si>
  <si>
    <t>계 (B)</t>
  </si>
  <si>
    <t>(A + B)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</si>
  <si>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</si>
  <si>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</si>
  <si>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</si>
  <si>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</si>
  <si>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</si>
  <si>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Urban natural</t>
  </si>
  <si>
    <t>Grave yard</t>
  </si>
  <si>
    <r>
      <t xml:space="preserve">계북면
</t>
    </r>
    <r>
      <rPr>
        <sz val="9"/>
        <rFont val="새굴림"/>
        <family val="1"/>
      </rPr>
      <t>Gyebuk-myeon</t>
    </r>
  </si>
  <si>
    <t>자료 : 건설과</t>
  </si>
  <si>
    <t>10. 하 천 부 지 점 용</t>
  </si>
  <si>
    <t>USE OF RIVER SITES</t>
  </si>
  <si>
    <t>Unit : ㎡, Thousands won</t>
  </si>
  <si>
    <t>면   적    합   계</t>
  </si>
  <si>
    <t>면   적    합   계</t>
  </si>
  <si>
    <t xml:space="preserve">사용료징수  </t>
  </si>
  <si>
    <t>Total area</t>
  </si>
  <si>
    <t>Collection of use fees</t>
  </si>
  <si>
    <t>전(㎡)</t>
  </si>
  <si>
    <t>답(㎡)</t>
  </si>
  <si>
    <t>잡 종 지(㎡)</t>
  </si>
  <si>
    <t>기    타(㎡)</t>
  </si>
  <si>
    <t>Number of cases</t>
  </si>
  <si>
    <t>Others</t>
  </si>
  <si>
    <t>Adjusted</t>
  </si>
  <si>
    <t>토사채취</t>
  </si>
  <si>
    <t>(㎥)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</si>
  <si>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</si>
  <si>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</si>
  <si>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</si>
  <si>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</si>
  <si>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</si>
  <si>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</si>
  <si>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</si>
  <si>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</si>
  <si>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</si>
  <si>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미포장</t>
  </si>
  <si>
    <t>미개통</t>
  </si>
  <si>
    <t>Rate</t>
  </si>
  <si>
    <t>Unpaved</t>
  </si>
  <si>
    <t>Unrepaired</t>
  </si>
  <si>
    <t>Highway</t>
  </si>
  <si>
    <t>ROAD  FACILITIES</t>
  </si>
  <si>
    <t>단위 : 개소, m, ㎡</t>
  </si>
  <si>
    <t>지  하  보  도</t>
  </si>
  <si>
    <t>차 도 육 교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</si>
  <si>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</si>
  <si>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</si>
  <si>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</si>
  <si>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</si>
  <si>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</si>
  <si>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</si>
  <si>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</si>
  <si>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Overpass road</t>
  </si>
  <si>
    <t>Underground Shopping Center</t>
  </si>
  <si>
    <t>Tunnels</t>
  </si>
  <si>
    <t>Street Lamps</t>
  </si>
  <si>
    <t>개소</t>
  </si>
  <si>
    <t>BRIDGES(cont'd)</t>
  </si>
  <si>
    <t xml:space="preserve"> BRIDGES</t>
  </si>
  <si>
    <t>12. 도 로 시 설 물</t>
  </si>
  <si>
    <t xml:space="preserve"> 교        량 (속)</t>
  </si>
  <si>
    <t>단위 : 개소, m</t>
  </si>
  <si>
    <t>Unit : Number, m</t>
  </si>
  <si>
    <t>합            계                  Grand Total</t>
  </si>
  <si>
    <t>고속도로 highway</t>
  </si>
  <si>
    <t>일    반   국    도                 General Notional Road</t>
  </si>
  <si>
    <t>연   별
읍면별
Year &amp;
Eup Myeon</t>
  </si>
  <si>
    <t>연   별
읍면별
Year &amp;
Eup Myeon</t>
  </si>
  <si>
    <t>다가구주택</t>
  </si>
  <si>
    <t>Multi family house</t>
  </si>
  <si>
    <t>supply rate</t>
  </si>
  <si>
    <t>Housing</t>
  </si>
  <si>
    <t>층  수  별 주 택 수   House by floor number</t>
  </si>
  <si>
    <t>계   Total</t>
  </si>
  <si>
    <t>이용목적   Land use</t>
  </si>
  <si>
    <t>기   타   other</t>
  </si>
  <si>
    <t>4. 토 지 거 래 허 가</t>
  </si>
  <si>
    <t>합    계
Total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</si>
  <si>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</si>
  <si>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</si>
  <si>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</si>
  <si>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</si>
  <si>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</si>
  <si>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</si>
  <si>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Sub-total</t>
  </si>
  <si>
    <t>6. 용  도  지  구</t>
  </si>
  <si>
    <t>7.  용  도  지  역</t>
  </si>
  <si>
    <t>9. 하         천</t>
  </si>
  <si>
    <t xml:space="preserve">11.  도        로  </t>
  </si>
  <si>
    <t>-</t>
  </si>
  <si>
    <t>나   무</t>
  </si>
  <si>
    <t>철   골</t>
  </si>
  <si>
    <t>-</t>
  </si>
  <si>
    <t>자료: 건설과</t>
  </si>
  <si>
    <t>자료 : 건설과</t>
  </si>
  <si>
    <t>연장</t>
  </si>
  <si>
    <t>Paved</t>
  </si>
  <si>
    <t xml:space="preserve">        포    장    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</si>
  <si>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</si>
  <si>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</si>
  <si>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</si>
  <si>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</si>
  <si>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</si>
  <si>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</si>
  <si>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</si>
  <si>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-</t>
  </si>
  <si>
    <t>자료 : 재난안전관리과</t>
  </si>
  <si>
    <t>문화공원</t>
  </si>
  <si>
    <t>Sports</t>
  </si>
  <si>
    <t>Culture</t>
  </si>
  <si>
    <t>개소</t>
  </si>
  <si>
    <t>면적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</si>
</sst>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\&quot;* #,##0_ ;_ &quot;\&quot;* \-#,##0_ ;_ &quot;\&quot;* &quot;-&quot;_ ;_ @_ "/>
    <numFmt numFmtId="193" formatCode="0.000"/>
    <numFmt numFmtId="194" formatCode="0.0000"/>
    <numFmt numFmtId="195" formatCode="0.0%"/>
    <numFmt numFmtId="196" formatCode="_-&quot;\&quot;* #,##0.0_-;\-&quot;\&quot;* #,##0.0_-;_-&quot;\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\&quot;#,##0;&quot;\&quot;\-#,##0"/>
    <numFmt numFmtId="214" formatCode="&quot;\&quot;#,##0;[Red]&quot;\&quot;\-#,##0"/>
    <numFmt numFmtId="215" formatCode="&quot;\&quot;#,##0.00;&quot;\&quot;\-#,##0.00"/>
    <numFmt numFmtId="216" formatCode="&quot;\&quot;#,##0.00;[Red]&quot;\&quot;\-#,##0.00"/>
    <numFmt numFmtId="217" formatCode="_ &quot;\&quot;* #,##0.00_ ;_ &quot;\&quot;* \-#,##0.00_ ;_ &quot;\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3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굴림체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43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 horizontal="right"/>
    </xf>
    <xf numFmtId="0" fontId="23" fillId="0" borderId="3" xfId="0" applyFont="1" applyBorder="1" applyAlignment="1" quotePrefix="1">
      <alignment horizontal="center" vertical="center"/>
    </xf>
    <xf numFmtId="207" fontId="23" fillId="0" borderId="0" xfId="24" applyNumberFormat="1" applyFont="1" applyBorder="1" applyAlignment="1" quotePrefix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191" fontId="23" fillId="0" borderId="0" xfId="21" applyNumberFormat="1" applyFont="1" applyBorder="1" applyAlignment="1">
      <alignment horizontal="center" vertical="center"/>
    </xf>
    <xf numFmtId="207" fontId="23" fillId="0" borderId="0" xfId="24" applyNumberFormat="1" applyFont="1" applyBorder="1" applyAlignment="1">
      <alignment horizontal="center" vertical="center"/>
    </xf>
    <xf numFmtId="207" fontId="24" fillId="0" borderId="0" xfId="24" applyNumberFormat="1" applyFont="1" applyBorder="1" applyAlignment="1" quotePrefix="1">
      <alignment horizontal="center" vertical="center"/>
    </xf>
    <xf numFmtId="207" fontId="24" fillId="0" borderId="2" xfId="24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Border="1" applyAlignment="1">
      <alignment horizontal="left"/>
    </xf>
    <xf numFmtId="176" fontId="23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76" fontId="23" fillId="0" borderId="4" xfId="22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6" fontId="23" fillId="0" borderId="0" xfId="22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176" fontId="23" fillId="0" borderId="12" xfId="2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207" fontId="23" fillId="0" borderId="0" xfId="0" applyNumberFormat="1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center" vertical="center" shrinkToFit="1"/>
    </xf>
    <xf numFmtId="207" fontId="24" fillId="0" borderId="0" xfId="0" applyNumberFormat="1" applyFont="1" applyFill="1" applyBorder="1" applyAlignment="1">
      <alignment horizontal="center" vertical="center"/>
    </xf>
    <xf numFmtId="207" fontId="24" fillId="0" borderId="0" xfId="0" applyNumberFormat="1" applyFont="1" applyFill="1" applyBorder="1" applyAlignment="1">
      <alignment horizontal="center" vertical="center" shrinkToFit="1"/>
    </xf>
    <xf numFmtId="207" fontId="2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/>
    </xf>
    <xf numFmtId="0" fontId="23" fillId="0" borderId="17" xfId="0" applyFont="1" applyBorder="1" applyAlignment="1">
      <alignment horizontal="center" vertical="center" wrapText="1" shrinkToFit="1"/>
    </xf>
    <xf numFmtId="207" fontId="24" fillId="0" borderId="18" xfId="0" applyNumberFormat="1" applyFont="1" applyFill="1" applyBorder="1" applyAlignment="1">
      <alignment horizontal="center" vertical="center"/>
    </xf>
    <xf numFmtId="207" fontId="24" fillId="0" borderId="2" xfId="0" applyNumberFormat="1" applyFont="1" applyFill="1" applyBorder="1" applyAlignment="1">
      <alignment horizontal="center" vertical="center" shrinkToFit="1"/>
    </xf>
    <xf numFmtId="207" fontId="24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/>
    </xf>
    <xf numFmtId="179" fontId="2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/>
    </xf>
    <xf numFmtId="176" fontId="23" fillId="0" borderId="5" xfId="22" applyFont="1" applyBorder="1" applyAlignment="1">
      <alignment horizontal="center" vertical="center"/>
    </xf>
    <xf numFmtId="176" fontId="23" fillId="0" borderId="14" xfId="22" applyFont="1" applyBorder="1" applyAlignment="1">
      <alignment horizontal="center" vertical="center"/>
    </xf>
    <xf numFmtId="207" fontId="24" fillId="0" borderId="0" xfId="0" applyNumberFormat="1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 wrapText="1"/>
    </xf>
    <xf numFmtId="207" fontId="23" fillId="0" borderId="0" xfId="0" applyNumberFormat="1" applyFont="1" applyBorder="1" applyAlignment="1" applyProtection="1">
      <alignment horizontal="center" vertical="center"/>
      <protection locked="0"/>
    </xf>
    <xf numFmtId="207" fontId="23" fillId="0" borderId="0" xfId="21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176" fontId="23" fillId="0" borderId="17" xfId="22" applyFont="1" applyBorder="1" applyAlignment="1">
      <alignment horizontal="center" vertical="center"/>
    </xf>
    <xf numFmtId="207" fontId="23" fillId="0" borderId="18" xfId="0" applyNumberFormat="1" applyFont="1" applyBorder="1" applyAlignment="1">
      <alignment horizontal="center" vertical="center"/>
    </xf>
    <xf numFmtId="207" fontId="23" fillId="0" borderId="2" xfId="0" applyNumberFormat="1" applyFont="1" applyBorder="1" applyAlignment="1">
      <alignment horizontal="center" vertical="center"/>
    </xf>
    <xf numFmtId="207" fontId="23" fillId="0" borderId="2" xfId="0" applyNumberFormat="1" applyFont="1" applyBorder="1" applyAlignment="1" applyProtection="1">
      <alignment horizontal="center" vertical="center"/>
      <protection locked="0"/>
    </xf>
    <xf numFmtId="207" fontId="23" fillId="0" borderId="2" xfId="21" applyNumberFormat="1" applyFont="1" applyBorder="1" applyAlignment="1" applyProtection="1">
      <alignment horizontal="center" vertical="center"/>
      <protection locked="0"/>
    </xf>
    <xf numFmtId="176" fontId="23" fillId="0" borderId="0" xfId="2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quotePrefix="1">
      <alignment horizont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quotePrefix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176" fontId="23" fillId="0" borderId="2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207" fontId="23" fillId="0" borderId="11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 quotePrefix="1">
      <alignment horizontal="center" vertical="center"/>
    </xf>
    <xf numFmtId="207" fontId="23" fillId="0" borderId="11" xfId="21" applyNumberFormat="1" applyFont="1" applyBorder="1" applyAlignment="1" applyProtection="1">
      <alignment horizontal="center" vertical="center"/>
      <protection locked="0"/>
    </xf>
    <xf numFmtId="0" fontId="23" fillId="0" borderId="13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 applyProtection="1">
      <alignment horizontal="center" vertical="center"/>
      <protection locked="0"/>
    </xf>
    <xf numFmtId="179" fontId="24" fillId="0" borderId="18" xfId="21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176" fontId="23" fillId="0" borderId="3" xfId="2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/>
    </xf>
    <xf numFmtId="0" fontId="23" fillId="0" borderId="19" xfId="0" applyFont="1" applyBorder="1" applyAlignment="1">
      <alignment horizontal="center" vertical="center"/>
    </xf>
    <xf numFmtId="4" fontId="23" fillId="0" borderId="11" xfId="21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0" xfId="21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 applyProtection="1">
      <alignment horizontal="center" vertical="center"/>
      <protection locked="0"/>
    </xf>
    <xf numFmtId="4" fontId="24" fillId="0" borderId="2" xfId="0" applyNumberFormat="1" applyFont="1" applyBorder="1" applyAlignment="1">
      <alignment horizontal="center" vertical="center"/>
    </xf>
    <xf numFmtId="4" fontId="24" fillId="0" borderId="2" xfId="21" applyNumberFormat="1" applyFont="1" applyBorder="1" applyAlignment="1">
      <alignment horizontal="center" vertical="center"/>
    </xf>
    <xf numFmtId="191" fontId="24" fillId="0" borderId="18" xfId="0" applyNumberFormat="1" applyFont="1" applyBorder="1" applyAlignment="1">
      <alignment horizontal="center" vertical="center"/>
    </xf>
    <xf numFmtId="191" fontId="24" fillId="0" borderId="2" xfId="0" applyNumberFormat="1" applyFont="1" applyBorder="1" applyAlignment="1">
      <alignment horizontal="center" vertical="center"/>
    </xf>
    <xf numFmtId="191" fontId="24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189" fontId="23" fillId="0" borderId="0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 quotePrefix="1">
      <alignment horizontal="center" vertical="center"/>
    </xf>
    <xf numFmtId="0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 quotePrefix="1">
      <alignment horizontal="center" vertical="center"/>
    </xf>
    <xf numFmtId="2" fontId="20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" fontId="27" fillId="0" borderId="0" xfId="21" applyNumberFormat="1" applyFont="1" applyFill="1" applyBorder="1" applyAlignment="1">
      <alignment horizontal="center" vertical="center"/>
    </xf>
    <xf numFmtId="228" fontId="30" fillId="0" borderId="2" xfId="21" applyNumberFormat="1" applyFont="1" applyFill="1" applyBorder="1" applyAlignment="1">
      <alignment horizontal="center" vertical="center"/>
    </xf>
    <xf numFmtId="179" fontId="30" fillId="0" borderId="2" xfId="21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2" xfId="0" applyNumberFormat="1" applyFont="1" applyFill="1" applyBorder="1" applyAlignment="1">
      <alignment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0" fontId="23" fillId="0" borderId="4" xfId="22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 quotePrefix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quotePrefix="1">
      <alignment horizontal="center" vertical="center"/>
    </xf>
    <xf numFmtId="191" fontId="24" fillId="0" borderId="0" xfId="0" applyNumberFormat="1" applyFont="1" applyFill="1" applyBorder="1" applyAlignment="1">
      <alignment horizontal="center" vertical="center"/>
    </xf>
    <xf numFmtId="191" fontId="23" fillId="0" borderId="0" xfId="0" applyNumberFormat="1" applyFont="1" applyFill="1" applyBorder="1" applyAlignment="1" quotePrefix="1">
      <alignment horizontal="center" vertical="center"/>
    </xf>
    <xf numFmtId="191" fontId="24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/>
    </xf>
    <xf numFmtId="191" fontId="27" fillId="0" borderId="0" xfId="2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" fontId="27" fillId="0" borderId="0" xfId="24" applyNumberFormat="1" applyFont="1" applyFill="1" applyBorder="1" applyAlignment="1" quotePrefix="1">
      <alignment horizontal="center" vertical="center"/>
    </xf>
    <xf numFmtId="4" fontId="27" fillId="0" borderId="0" xfId="24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179" fontId="24" fillId="0" borderId="18" xfId="0" applyNumberFormat="1" applyFont="1" applyFill="1" applyBorder="1" applyAlignment="1" quotePrefix="1">
      <alignment horizontal="center" vertical="center"/>
    </xf>
    <xf numFmtId="191" fontId="30" fillId="0" borderId="18" xfId="21" applyNumberFormat="1" applyFont="1" applyFill="1" applyBorder="1" applyAlignment="1">
      <alignment horizontal="center" vertical="center"/>
    </xf>
    <xf numFmtId="191" fontId="30" fillId="0" borderId="2" xfId="21" applyNumberFormat="1" applyFont="1" applyFill="1" applyBorder="1" applyAlignment="1">
      <alignment horizontal="center" vertical="center"/>
    </xf>
    <xf numFmtId="191" fontId="30" fillId="0" borderId="0" xfId="21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23" fillId="0" borderId="0" xfId="22" applyNumberFormat="1" applyFont="1" applyBorder="1" applyAlignment="1">
      <alignment horizontal="center" vertical="center"/>
    </xf>
    <xf numFmtId="0" fontId="23" fillId="0" borderId="5" xfId="22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3" fillId="0" borderId="11" xfId="22" applyNumberFormat="1" applyFont="1" applyBorder="1" applyAlignment="1">
      <alignment horizontal="center" vertical="center"/>
    </xf>
    <xf numFmtId="0" fontId="23" fillId="0" borderId="12" xfId="22" applyNumberFormat="1" applyFont="1" applyBorder="1" applyAlignment="1">
      <alignment horizontal="center" vertical="center"/>
    </xf>
    <xf numFmtId="0" fontId="23" fillId="0" borderId="13" xfId="22" applyNumberFormat="1" applyFont="1" applyBorder="1" applyAlignment="1">
      <alignment horizontal="center" vertical="center"/>
    </xf>
    <xf numFmtId="203" fontId="23" fillId="0" borderId="3" xfId="22" applyNumberFormat="1" applyFont="1" applyBorder="1" applyAlignment="1" quotePrefix="1">
      <alignment horizontal="center" vertical="center"/>
    </xf>
    <xf numFmtId="207" fontId="23" fillId="0" borderId="0" xfId="0" applyNumberFormat="1" applyFont="1" applyAlignment="1">
      <alignment horizontal="center" vertical="center"/>
    </xf>
    <xf numFmtId="207" fontId="23" fillId="0" borderId="0" xfId="22" applyNumberFormat="1" applyFont="1" applyBorder="1" applyAlignment="1" quotePrefix="1">
      <alignment horizontal="center" vertical="center"/>
    </xf>
    <xf numFmtId="227" fontId="23" fillId="0" borderId="0" xfId="0" applyNumberFormat="1" applyFont="1" applyBorder="1" applyAlignment="1">
      <alignment horizontal="center" vertical="center"/>
    </xf>
    <xf numFmtId="203" fontId="24" fillId="0" borderId="3" xfId="22" applyNumberFormat="1" applyFont="1" applyBorder="1" applyAlignment="1" quotePrefix="1">
      <alignment horizontal="center" vertical="center"/>
    </xf>
    <xf numFmtId="207" fontId="24" fillId="0" borderId="11" xfId="0" applyNumberFormat="1" applyFont="1" applyBorder="1" applyAlignment="1" applyProtection="1">
      <alignment horizontal="center" vertical="center"/>
      <protection locked="0"/>
    </xf>
    <xf numFmtId="207" fontId="24" fillId="0" borderId="0" xfId="22" applyNumberFormat="1" applyFont="1" applyBorder="1" applyAlignment="1" applyProtection="1" quotePrefix="1">
      <alignment horizontal="center" vertical="center"/>
      <protection locked="0"/>
    </xf>
    <xf numFmtId="207" fontId="23" fillId="0" borderId="0" xfId="22" applyNumberFormat="1" applyFont="1" applyBorder="1" applyAlignment="1" applyProtection="1">
      <alignment horizontal="center" vertical="center"/>
      <protection locked="0"/>
    </xf>
    <xf numFmtId="207" fontId="23" fillId="0" borderId="0" xfId="22" applyNumberFormat="1" applyFont="1" applyBorder="1" applyAlignment="1" applyProtection="1" quotePrefix="1">
      <alignment horizontal="center" vertical="center"/>
      <protection locked="0"/>
    </xf>
    <xf numFmtId="176" fontId="23" fillId="0" borderId="3" xfId="22" applyFont="1" applyBorder="1" applyAlignment="1">
      <alignment horizontal="center" vertical="center" wrapText="1" shrinkToFit="1"/>
    </xf>
    <xf numFmtId="176" fontId="23" fillId="0" borderId="17" xfId="22" applyFont="1" applyBorder="1" applyAlignment="1">
      <alignment horizontal="center" vertical="center" wrapText="1"/>
    </xf>
    <xf numFmtId="227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23" fillId="0" borderId="2" xfId="0" applyFont="1" applyBorder="1" applyAlignment="1">
      <alignment wrapText="1"/>
    </xf>
    <xf numFmtId="0" fontId="23" fillId="0" borderId="3" xfId="22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shrinkToFit="1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207" fontId="23" fillId="0" borderId="0" xfId="21" applyNumberFormat="1" applyFont="1" applyBorder="1" applyAlignment="1" quotePrefix="1">
      <alignment horizontal="center" vertical="center"/>
    </xf>
    <xf numFmtId="207" fontId="23" fillId="0" borderId="0" xfId="21" applyNumberFormat="1" applyFont="1" applyBorder="1" applyAlignment="1">
      <alignment horizontal="center" vertical="center"/>
    </xf>
    <xf numFmtId="207" fontId="23" fillId="0" borderId="11" xfId="21" applyNumberFormat="1" applyFont="1" applyBorder="1" applyAlignment="1" quotePrefix="1">
      <alignment horizontal="center" vertical="center"/>
    </xf>
    <xf numFmtId="207" fontId="23" fillId="0" borderId="11" xfId="0" applyNumberFormat="1" applyFont="1" applyBorder="1" applyAlignment="1" quotePrefix="1">
      <alignment horizontal="center" vertical="center"/>
    </xf>
    <xf numFmtId="207" fontId="23" fillId="0" borderId="0" xfId="17" applyNumberFormat="1" applyFont="1" applyBorder="1" applyAlignment="1">
      <alignment horizontal="center" vertical="center"/>
    </xf>
    <xf numFmtId="207" fontId="24" fillId="0" borderId="11" xfId="0" applyNumberFormat="1" applyFont="1" applyBorder="1" applyAlignment="1" quotePrefix="1">
      <alignment horizontal="center" vertical="center"/>
    </xf>
    <xf numFmtId="207" fontId="24" fillId="0" borderId="0" xfId="0" applyNumberFormat="1" applyFont="1" applyBorder="1" applyAlignment="1" quotePrefix="1">
      <alignment horizontal="center" vertical="center"/>
    </xf>
    <xf numFmtId="0" fontId="20" fillId="0" borderId="17" xfId="0" applyFont="1" applyBorder="1" applyAlignment="1">
      <alignment horizontal="center" vertical="center" wrapText="1" shrinkToFit="1"/>
    </xf>
    <xf numFmtId="207" fontId="23" fillId="0" borderId="18" xfId="0" applyNumberFormat="1" applyFont="1" applyBorder="1" applyAlignment="1" quotePrefix="1">
      <alignment horizontal="center" vertical="center"/>
    </xf>
    <xf numFmtId="207" fontId="23" fillId="0" borderId="2" xfId="0" applyNumberFormat="1" applyFont="1" applyBorder="1" applyAlignment="1" quotePrefix="1">
      <alignment horizontal="center" vertical="center"/>
    </xf>
    <xf numFmtId="207" fontId="23" fillId="0" borderId="2" xfId="24" applyNumberFormat="1" applyFont="1" applyBorder="1" applyAlignment="1" quotePrefix="1">
      <alignment horizontal="center" vertical="center"/>
    </xf>
    <xf numFmtId="207" fontId="23" fillId="0" borderId="2" xfId="24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4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207" fontId="23" fillId="0" borderId="1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 shrinkToFit="1"/>
    </xf>
    <xf numFmtId="207" fontId="23" fillId="0" borderId="18" xfId="21" applyNumberFormat="1" applyFont="1" applyBorder="1" applyAlignment="1" applyProtection="1">
      <alignment horizontal="center" vertical="center"/>
      <protection locked="0"/>
    </xf>
    <xf numFmtId="207" fontId="27" fillId="0" borderId="0" xfId="0" applyNumberFormat="1" applyFont="1" applyFill="1" applyBorder="1" applyAlignment="1" applyProtection="1">
      <alignment horizontal="center" vertical="center"/>
      <protection locked="0"/>
    </xf>
    <xf numFmtId="227" fontId="23" fillId="0" borderId="0" xfId="24" applyNumberFormat="1" applyFont="1" applyBorder="1" applyAlignment="1">
      <alignment horizontal="center" vertical="center"/>
    </xf>
    <xf numFmtId="227" fontId="23" fillId="0" borderId="0" xfId="24" applyNumberFormat="1" applyFont="1" applyBorder="1" applyAlignment="1" quotePrefix="1">
      <alignment horizontal="center" vertical="center"/>
    </xf>
    <xf numFmtId="227" fontId="27" fillId="0" borderId="0" xfId="0" applyNumberFormat="1" applyFont="1" applyFill="1" applyBorder="1" applyAlignment="1" applyProtection="1">
      <alignment horizontal="center" vertical="center"/>
      <protection locked="0"/>
    </xf>
    <xf numFmtId="227" fontId="23" fillId="0" borderId="0" xfId="21" applyNumberFormat="1" applyFont="1" applyBorder="1" applyAlignment="1">
      <alignment horizontal="center" vertical="center"/>
    </xf>
    <xf numFmtId="227" fontId="23" fillId="0" borderId="0" xfId="21" applyNumberFormat="1" applyFont="1" applyBorder="1" applyAlignment="1" applyProtection="1">
      <alignment horizontal="center" vertical="center"/>
      <protection locked="0"/>
    </xf>
    <xf numFmtId="227" fontId="24" fillId="0" borderId="2" xfId="24" applyNumberFormat="1" applyFont="1" applyBorder="1" applyAlignment="1">
      <alignment horizontal="center" vertical="center"/>
    </xf>
    <xf numFmtId="177" fontId="23" fillId="0" borderId="0" xfId="21" applyNumberFormat="1" applyFont="1" applyFill="1" applyBorder="1" applyAlignment="1">
      <alignment horizontal="center"/>
    </xf>
    <xf numFmtId="0" fontId="23" fillId="0" borderId="14" xfId="0" applyFont="1" applyBorder="1" applyAlignment="1" quotePrefix="1">
      <alignment horizontal="center" vertical="center"/>
    </xf>
    <xf numFmtId="207" fontId="24" fillId="0" borderId="0" xfId="24" applyNumberFormat="1" applyFont="1" applyBorder="1" applyAlignment="1">
      <alignment horizontal="center" vertical="center"/>
    </xf>
    <xf numFmtId="179" fontId="23" fillId="0" borderId="0" xfId="21" applyNumberFormat="1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Border="1" applyAlignment="1" quotePrefix="1">
      <alignment horizontal="center" vertical="center"/>
    </xf>
    <xf numFmtId="207" fontId="20" fillId="0" borderId="0" xfId="0" applyNumberFormat="1" applyFont="1" applyBorder="1" applyAlignment="1">
      <alignment horizontal="center" vertical="center"/>
    </xf>
    <xf numFmtId="207" fontId="24" fillId="0" borderId="2" xfId="21" applyNumberFormat="1" applyFont="1" applyBorder="1" applyAlignment="1">
      <alignment horizontal="center" vertical="center"/>
    </xf>
    <xf numFmtId="207" fontId="24" fillId="0" borderId="0" xfId="21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1" fillId="0" borderId="0" xfId="27" applyNumberFormat="1" applyFont="1" applyBorder="1" applyAlignment="1">
      <alignment horizontal="center" vertical="center"/>
      <protection/>
    </xf>
    <xf numFmtId="1" fontId="21" fillId="0" borderId="0" xfId="27" applyNumberFormat="1" applyFont="1" applyBorder="1">
      <alignment/>
      <protection/>
    </xf>
    <xf numFmtId="1" fontId="23" fillId="0" borderId="2" xfId="27" applyNumberFormat="1" applyFont="1" applyBorder="1" applyAlignment="1">
      <alignment horizontal="left"/>
      <protection/>
    </xf>
    <xf numFmtId="1" fontId="23" fillId="0" borderId="2" xfId="27" applyNumberFormat="1" applyFont="1" applyBorder="1">
      <alignment/>
      <protection/>
    </xf>
    <xf numFmtId="1" fontId="23" fillId="0" borderId="0" xfId="27" applyNumberFormat="1" applyFont="1" applyBorder="1" applyAlignment="1">
      <alignment horizontal="left"/>
      <protection/>
    </xf>
    <xf numFmtId="1" fontId="23" fillId="0" borderId="2" xfId="27" applyNumberFormat="1" applyFont="1" applyBorder="1" applyAlignment="1">
      <alignment horizontal="right"/>
      <protection/>
    </xf>
    <xf numFmtId="1" fontId="23" fillId="0" borderId="0" xfId="27" applyNumberFormat="1" applyFont="1" applyBorder="1">
      <alignment/>
      <protection/>
    </xf>
    <xf numFmtId="1" fontId="23" fillId="0" borderId="0" xfId="27" applyNumberFormat="1" applyFont="1" applyBorder="1" applyAlignment="1">
      <alignment horizontal="center"/>
      <protection/>
    </xf>
    <xf numFmtId="0" fontId="23" fillId="0" borderId="3" xfId="20" applyNumberFormat="1" applyFont="1" applyBorder="1" applyAlignment="1" quotePrefix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27" applyNumberFormat="1" applyFont="1" applyBorder="1" applyAlignment="1">
      <alignment horizontal="center" vertical="center"/>
      <protection/>
    </xf>
    <xf numFmtId="0" fontId="24" fillId="0" borderId="17" xfId="20" applyNumberFormat="1" applyFont="1" applyBorder="1" applyAlignment="1" quotePrefix="1">
      <alignment horizontal="center" vertical="center"/>
    </xf>
    <xf numFmtId="0" fontId="24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27" applyNumberFormat="1" applyFont="1" applyBorder="1" applyAlignment="1" applyProtection="1">
      <alignment horizontal="center" vertical="center"/>
      <protection locked="0"/>
    </xf>
    <xf numFmtId="1" fontId="24" fillId="0" borderId="0" xfId="27" applyNumberFormat="1" applyFont="1" applyBorder="1">
      <alignment/>
      <protection/>
    </xf>
    <xf numFmtId="1" fontId="23" fillId="0" borderId="0" xfId="27" applyNumberFormat="1" applyFont="1">
      <alignment/>
      <protection/>
    </xf>
    <xf numFmtId="1" fontId="23" fillId="0" borderId="0" xfId="27" applyNumberFormat="1" applyFont="1" applyBorder="1" applyAlignment="1">
      <alignment horizontal="right"/>
      <protection/>
    </xf>
    <xf numFmtId="0" fontId="24" fillId="0" borderId="2" xfId="27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227" fontId="24" fillId="0" borderId="2" xfId="21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91" fontId="24" fillId="0" borderId="0" xfId="21" applyNumberFormat="1" applyFont="1" applyBorder="1" applyAlignment="1">
      <alignment horizontal="center" vertical="center"/>
    </xf>
    <xf numFmtId="191" fontId="23" fillId="0" borderId="2" xfId="21" applyNumberFormat="1" applyFont="1" applyBorder="1" applyAlignment="1">
      <alignment horizontal="center" vertical="center"/>
    </xf>
    <xf numFmtId="207" fontId="23" fillId="0" borderId="18" xfId="24" applyNumberFormat="1" applyFont="1" applyBorder="1" applyAlignment="1" quotePrefix="1">
      <alignment horizontal="center" vertical="center"/>
    </xf>
    <xf numFmtId="0" fontId="23" fillId="0" borderId="3" xfId="0" applyFont="1" applyBorder="1" applyAlignment="1">
      <alignment horizontal="center"/>
    </xf>
    <xf numFmtId="1" fontId="23" fillId="0" borderId="3" xfId="20" applyNumberFormat="1" applyFont="1" applyBorder="1" applyAlignment="1">
      <alignment horizontal="center" vertical="center"/>
    </xf>
    <xf numFmtId="1" fontId="23" fillId="0" borderId="19" xfId="27" applyNumberFormat="1" applyFont="1" applyBorder="1" applyAlignment="1">
      <alignment horizontal="center" vertical="center"/>
      <protection/>
    </xf>
    <xf numFmtId="1" fontId="23" fillId="0" borderId="0" xfId="27" applyNumberFormat="1" applyFont="1" applyBorder="1" applyAlignment="1">
      <alignment horizontal="center" vertical="center"/>
      <protection/>
    </xf>
    <xf numFmtId="1" fontId="23" fillId="0" borderId="3" xfId="27" applyNumberFormat="1" applyFont="1" applyBorder="1" applyAlignment="1">
      <alignment horizontal="center" vertical="center"/>
      <protection/>
    </xf>
    <xf numFmtId="1" fontId="23" fillId="0" borderId="14" xfId="27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" fontId="23" fillId="0" borderId="10" xfId="27" applyNumberFormat="1" applyFont="1" applyBorder="1" applyAlignment="1">
      <alignment horizontal="center" vertical="center"/>
      <protection/>
    </xf>
    <xf numFmtId="1" fontId="23" fillId="0" borderId="8" xfId="27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1" fontId="23" fillId="0" borderId="12" xfId="20" applyNumberFormat="1" applyFont="1" applyBorder="1" applyAlignment="1">
      <alignment horizontal="center" vertical="center"/>
    </xf>
    <xf numFmtId="1" fontId="23" fillId="0" borderId="15" xfId="27" applyNumberFormat="1" applyFont="1" applyBorder="1" applyAlignment="1">
      <alignment horizontal="center" vertical="center"/>
      <protection/>
    </xf>
    <xf numFmtId="1" fontId="23" fillId="0" borderId="12" xfId="27" applyNumberFormat="1" applyFont="1" applyBorder="1" applyAlignment="1">
      <alignment horizontal="center" vertical="center"/>
      <protection/>
    </xf>
    <xf numFmtId="1" fontId="23" fillId="0" borderId="4" xfId="20" applyNumberFormat="1" applyFont="1" applyBorder="1" applyAlignment="1">
      <alignment horizontal="center" vertical="center"/>
    </xf>
    <xf numFmtId="1" fontId="23" fillId="0" borderId="4" xfId="27" applyNumberFormat="1" applyFont="1" applyBorder="1" applyAlignment="1">
      <alignment horizontal="center" vertical="center"/>
      <protection/>
    </xf>
    <xf numFmtId="1" fontId="23" fillId="0" borderId="16" xfId="27" applyNumberFormat="1" applyFont="1" applyBorder="1" applyAlignment="1">
      <alignment horizontal="center" vertical="center"/>
      <protection/>
    </xf>
    <xf numFmtId="1" fontId="23" fillId="0" borderId="11" xfId="27" applyNumberFormat="1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227" fontId="30" fillId="0" borderId="2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7" fillId="0" borderId="0" xfId="21" applyNumberFormat="1" applyFont="1" applyFill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9" fontId="24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 quotePrefix="1">
      <alignment horizontal="center" vertical="center"/>
    </xf>
    <xf numFmtId="207" fontId="24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top"/>
    </xf>
    <xf numFmtId="0" fontId="33" fillId="0" borderId="2" xfId="0" applyFont="1" applyBorder="1" applyAlignment="1">
      <alignment/>
    </xf>
    <xf numFmtId="176" fontId="3" fillId="0" borderId="0" xfId="0" applyNumberFormat="1" applyFont="1" applyBorder="1" applyAlignment="1" quotePrefix="1">
      <alignment horizontal="center"/>
    </xf>
    <xf numFmtId="176" fontId="3" fillId="0" borderId="0" xfId="24" applyNumberFormat="1" applyFont="1" applyBorder="1" applyAlignment="1" quotePrefix="1">
      <alignment horizontal="center"/>
    </xf>
    <xf numFmtId="41" fontId="3" fillId="0" borderId="2" xfId="17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03" fontId="3" fillId="0" borderId="0" xfId="0" applyNumberFormat="1" applyFont="1" applyBorder="1" applyAlignment="1" quotePrefix="1">
      <alignment horizontal="center" vertical="center"/>
    </xf>
    <xf numFmtId="203" fontId="34" fillId="0" borderId="0" xfId="0" applyNumberFormat="1" applyFont="1" applyBorder="1" applyAlignment="1" quotePrefix="1">
      <alignment horizontal="center" vertical="center"/>
    </xf>
    <xf numFmtId="203" fontId="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 shrinkToFit="1"/>
    </xf>
    <xf numFmtId="179" fontId="24" fillId="0" borderId="0" xfId="0" applyNumberFormat="1" applyFont="1" applyBorder="1" applyAlignment="1" applyProtection="1">
      <alignment horizontal="center" vertical="center"/>
      <protection locked="0"/>
    </xf>
    <xf numFmtId="4" fontId="24" fillId="0" borderId="0" xfId="0" applyNumberFormat="1" applyFont="1" applyBorder="1" applyAlignment="1">
      <alignment horizontal="center" vertical="center"/>
    </xf>
    <xf numFmtId="0" fontId="24" fillId="0" borderId="0" xfId="27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3" xfId="22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0" fontId="23" fillId="0" borderId="3" xfId="0" applyFont="1" applyBorder="1" applyAlignment="1" quotePrefix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203" fontId="23" fillId="0" borderId="2" xfId="0" applyNumberFormat="1" applyFont="1" applyBorder="1" applyAlignment="1" applyProtection="1">
      <alignment horizontal="center" vertical="center"/>
      <protection locked="0"/>
    </xf>
    <xf numFmtId="203" fontId="23" fillId="0" borderId="2" xfId="22" applyNumberFormat="1" applyFont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6" fontId="23" fillId="0" borderId="3" xfId="22" applyFont="1" applyBorder="1" applyAlignment="1">
      <alignment horizontal="center" vertical="center" wrapText="1"/>
    </xf>
    <xf numFmtId="176" fontId="23" fillId="0" borderId="3" xfId="22" applyFont="1" applyBorder="1" applyAlignment="1">
      <alignment horizontal="center" vertical="center"/>
    </xf>
    <xf numFmtId="176" fontId="23" fillId="0" borderId="17" xfId="22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shrinkToFit="1"/>
    </xf>
    <xf numFmtId="0" fontId="23" fillId="0" borderId="16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5" xfId="22" applyNumberFormat="1" applyFont="1" applyBorder="1" applyAlignment="1">
      <alignment horizontal="center" vertical="center"/>
    </xf>
    <xf numFmtId="0" fontId="23" fillId="0" borderId="4" xfId="22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" fontId="23" fillId="0" borderId="20" xfId="27" applyNumberFormat="1" applyFont="1" applyBorder="1" applyAlignment="1">
      <alignment horizontal="center" vertical="center"/>
      <protection/>
    </xf>
    <xf numFmtId="1" fontId="23" fillId="0" borderId="24" xfId="27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1" fontId="23" fillId="0" borderId="15" xfId="27" applyNumberFormat="1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4" fillId="0" borderId="2" xfId="27" applyNumberFormat="1" applyFont="1" applyBorder="1" applyAlignment="1">
      <alignment horizontal="center" vertical="center"/>
      <protection/>
    </xf>
    <xf numFmtId="0" fontId="20" fillId="0" borderId="2" xfId="0" applyNumberFormat="1" applyFont="1" applyBorder="1" applyAlignment="1">
      <alignment horizontal="center" vertical="center"/>
    </xf>
    <xf numFmtId="0" fontId="23" fillId="0" borderId="0" xfId="27" applyNumberFormat="1" applyFont="1" applyBorder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1" fontId="19" fillId="0" borderId="0" xfId="27" applyNumberFormat="1" applyFont="1" applyAlignment="1">
      <alignment horizontal="center" vertical="center"/>
      <protection/>
    </xf>
    <xf numFmtId="1" fontId="19" fillId="0" borderId="0" xfId="27" applyNumberFormat="1" applyFont="1" applyBorder="1" applyAlignment="1">
      <alignment horizontal="center" vertical="center"/>
      <protection/>
    </xf>
    <xf numFmtId="1" fontId="23" fillId="0" borderId="19" xfId="27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3" fillId="0" borderId="5" xfId="27" applyNumberFormat="1" applyFont="1" applyBorder="1" applyAlignment="1">
      <alignment horizontal="center" vertical="center"/>
      <protection/>
    </xf>
    <xf numFmtId="0" fontId="20" fillId="0" borderId="4" xfId="0" applyFont="1" applyBorder="1" applyAlignment="1">
      <alignment horizontal="center" vertical="center"/>
    </xf>
    <xf numFmtId="1" fontId="23" fillId="0" borderId="11" xfId="27" applyNumberFormat="1" applyFont="1" applyBorder="1" applyAlignment="1">
      <alignment horizontal="center" vertical="center"/>
      <protection/>
    </xf>
    <xf numFmtId="1" fontId="23" fillId="0" borderId="13" xfId="27" applyNumberFormat="1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23" fillId="0" borderId="10" xfId="27" applyNumberFormat="1" applyFont="1" applyBorder="1" applyAlignment="1">
      <alignment horizontal="center" vertical="center"/>
      <protection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5.건설장비(2-1)" xfId="20"/>
    <cellStyle name="콤마 [0]_2. 행정구역" xfId="21"/>
    <cellStyle name="콤마 [0]_해안선및도서" xfId="22"/>
    <cellStyle name="콤마_1" xfId="23"/>
    <cellStyle name="콤마_2. 행정구역" xfId="24"/>
    <cellStyle name="Currency" xfId="25"/>
    <cellStyle name="Currency [0]" xfId="26"/>
    <cellStyle name="표준_두류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" sqref="H18"/>
    </sheetView>
  </sheetViews>
  <sheetFormatPr defaultColWidth="8.88671875" defaultRowHeight="13.5"/>
  <cols>
    <col min="1" max="1" width="17.77734375" style="20" customWidth="1"/>
    <col min="2" max="2" width="20.5546875" style="20" customWidth="1"/>
    <col min="3" max="3" width="20.5546875" style="19" customWidth="1"/>
    <col min="4" max="4" width="20.5546875" style="20" customWidth="1"/>
    <col min="5" max="5" width="3.21484375" style="60" customWidth="1"/>
    <col min="6" max="8" width="22.88671875" style="19" customWidth="1"/>
    <col min="9" max="16384" width="8.88671875" style="19" customWidth="1"/>
  </cols>
  <sheetData>
    <row r="1" spans="1:8" s="1" customFormat="1" ht="45" customHeight="1">
      <c r="A1" s="362" t="s">
        <v>540</v>
      </c>
      <c r="B1" s="362"/>
      <c r="C1" s="362"/>
      <c r="D1" s="362"/>
      <c r="E1" s="39"/>
      <c r="F1" s="368" t="s">
        <v>429</v>
      </c>
      <c r="G1" s="368"/>
      <c r="H1" s="368"/>
    </row>
    <row r="2" spans="1:8" s="5" customFormat="1" ht="25.5" customHeight="1" thickBot="1">
      <c r="A2" s="3" t="s">
        <v>10</v>
      </c>
      <c r="B2" s="4"/>
      <c r="C2" s="3"/>
      <c r="D2" s="6"/>
      <c r="E2" s="17"/>
      <c r="F2" s="3"/>
      <c r="G2" s="3"/>
      <c r="H2" s="6" t="s">
        <v>11</v>
      </c>
    </row>
    <row r="3" spans="1:8" s="5" customFormat="1" ht="16.5" customHeight="1" thickTop="1">
      <c r="A3" s="200" t="s">
        <v>436</v>
      </c>
      <c r="B3" s="129" t="s">
        <v>12</v>
      </c>
      <c r="C3" s="129" t="s">
        <v>13</v>
      </c>
      <c r="D3" s="201" t="s">
        <v>14</v>
      </c>
      <c r="E3" s="200"/>
      <c r="F3" s="387" t="s">
        <v>437</v>
      </c>
      <c r="G3" s="400"/>
      <c r="H3" s="400"/>
    </row>
    <row r="4" spans="1:8" s="5" customFormat="1" ht="16.5" customHeight="1">
      <c r="A4" s="200" t="s">
        <v>438</v>
      </c>
      <c r="B4" s="137"/>
      <c r="C4" s="134"/>
      <c r="D4" s="202"/>
      <c r="E4" s="132"/>
      <c r="F4" s="84" t="s">
        <v>15</v>
      </c>
      <c r="G4" s="133" t="s">
        <v>16</v>
      </c>
      <c r="H4" s="83" t="s">
        <v>17</v>
      </c>
    </row>
    <row r="5" spans="1:8" s="5" customFormat="1" ht="16.5" customHeight="1">
      <c r="A5" s="87" t="s">
        <v>102</v>
      </c>
      <c r="B5" s="134" t="s">
        <v>161</v>
      </c>
      <c r="C5" s="134"/>
      <c r="D5" s="203" t="s">
        <v>163</v>
      </c>
      <c r="E5" s="200"/>
      <c r="F5" s="135"/>
      <c r="G5" s="134"/>
      <c r="H5" s="136"/>
    </row>
    <row r="6" spans="1:8" s="5" customFormat="1" ht="16.5" customHeight="1">
      <c r="A6" s="204" t="s">
        <v>439</v>
      </c>
      <c r="B6" s="138" t="s">
        <v>162</v>
      </c>
      <c r="C6" s="138" t="s">
        <v>440</v>
      </c>
      <c r="D6" s="205" t="s">
        <v>164</v>
      </c>
      <c r="E6" s="200"/>
      <c r="F6" s="102" t="s">
        <v>441</v>
      </c>
      <c r="G6" s="138" t="s">
        <v>442</v>
      </c>
      <c r="H6" s="101" t="s">
        <v>69</v>
      </c>
    </row>
    <row r="7" spans="1:8" s="5" customFormat="1" ht="63" customHeight="1">
      <c r="A7" s="206">
        <v>2002</v>
      </c>
      <c r="B7" s="207">
        <v>30</v>
      </c>
      <c r="C7" s="9">
        <v>230300</v>
      </c>
      <c r="D7" s="208">
        <v>260200</v>
      </c>
      <c r="E7" s="9"/>
      <c r="F7" s="9">
        <v>94590</v>
      </c>
      <c r="G7" s="9">
        <v>165610</v>
      </c>
      <c r="H7" s="209">
        <f>F7/D7*100</f>
        <v>36.35280553420446</v>
      </c>
    </row>
    <row r="8" spans="1:8" s="5" customFormat="1" ht="63" customHeight="1">
      <c r="A8" s="206">
        <v>2003</v>
      </c>
      <c r="B8" s="207">
        <v>30</v>
      </c>
      <c r="C8" s="9">
        <v>230000</v>
      </c>
      <c r="D8" s="208">
        <v>260200</v>
      </c>
      <c r="E8" s="9"/>
      <c r="F8" s="9">
        <v>96110</v>
      </c>
      <c r="G8" s="9">
        <v>164090</v>
      </c>
      <c r="H8" s="209">
        <f>F8/D8*100</f>
        <v>36.9369715603382</v>
      </c>
    </row>
    <row r="9" spans="1:8" s="5" customFormat="1" ht="63" customHeight="1">
      <c r="A9" s="206">
        <v>2004</v>
      </c>
      <c r="B9" s="207">
        <v>30</v>
      </c>
      <c r="C9" s="9">
        <v>230000</v>
      </c>
      <c r="D9" s="208">
        <v>260200</v>
      </c>
      <c r="E9" s="9"/>
      <c r="F9" s="9">
        <v>96910</v>
      </c>
      <c r="G9" s="9">
        <v>163290</v>
      </c>
      <c r="H9" s="209">
        <f>F9/D9*100</f>
        <v>37.24442736356649</v>
      </c>
    </row>
    <row r="10" spans="1:8" s="5" customFormat="1" ht="63" customHeight="1">
      <c r="A10" s="206">
        <v>2005</v>
      </c>
      <c r="B10" s="207">
        <v>30</v>
      </c>
      <c r="C10" s="9">
        <v>198.77</v>
      </c>
      <c r="D10" s="208">
        <v>198.77</v>
      </c>
      <c r="E10" s="9"/>
      <c r="F10" s="9">
        <v>89.19</v>
      </c>
      <c r="G10" s="9">
        <v>109.58</v>
      </c>
      <c r="H10" s="209">
        <v>44.8</v>
      </c>
    </row>
    <row r="11" spans="1:8" s="14" customFormat="1" ht="63" customHeight="1">
      <c r="A11" s="210">
        <v>2006</v>
      </c>
      <c r="B11" s="211">
        <f>SUM(B12:B14)</f>
        <v>30</v>
      </c>
      <c r="C11" s="317">
        <f>SUM(C12:C14)</f>
        <v>199</v>
      </c>
      <c r="D11" s="317">
        <f>SUM(D12:D14)</f>
        <v>199</v>
      </c>
      <c r="E11" s="212"/>
      <c r="F11" s="317">
        <f>SUM(F12:F14)</f>
        <v>89</v>
      </c>
      <c r="G11" s="317">
        <f>SUM(G12:G14)</f>
        <v>110</v>
      </c>
      <c r="H11" s="317">
        <f>SUM(H12:H14)</f>
        <v>44.8</v>
      </c>
    </row>
    <row r="12" spans="1:8" ht="63" customHeight="1">
      <c r="A12" s="68" t="s">
        <v>443</v>
      </c>
      <c r="B12" s="69" t="s">
        <v>168</v>
      </c>
      <c r="C12" s="69" t="s">
        <v>168</v>
      </c>
      <c r="D12" s="213" t="s">
        <v>168</v>
      </c>
      <c r="E12" s="214"/>
      <c r="F12" s="69" t="s">
        <v>168</v>
      </c>
      <c r="G12" s="69" t="s">
        <v>168</v>
      </c>
      <c r="H12" s="69" t="s">
        <v>168</v>
      </c>
    </row>
    <row r="13" spans="1:8" ht="63" customHeight="1">
      <c r="A13" s="215" t="s">
        <v>444</v>
      </c>
      <c r="B13" s="69" t="s">
        <v>168</v>
      </c>
      <c r="C13" s="69" t="s">
        <v>168</v>
      </c>
      <c r="D13" s="213" t="s">
        <v>168</v>
      </c>
      <c r="E13" s="214"/>
      <c r="F13" s="69" t="s">
        <v>168</v>
      </c>
      <c r="G13" s="69" t="s">
        <v>168</v>
      </c>
      <c r="H13" s="69" t="s">
        <v>168</v>
      </c>
    </row>
    <row r="14" spans="1:11" ht="63" customHeight="1" thickBot="1">
      <c r="A14" s="216" t="s">
        <v>445</v>
      </c>
      <c r="B14" s="75">
        <v>30</v>
      </c>
      <c r="C14" s="360">
        <v>199</v>
      </c>
      <c r="D14" s="361">
        <v>199</v>
      </c>
      <c r="E14" s="361"/>
      <c r="F14" s="360">
        <v>89</v>
      </c>
      <c r="G14" s="360">
        <v>110</v>
      </c>
      <c r="H14" s="217">
        <v>44.8</v>
      </c>
      <c r="J14" s="108"/>
      <c r="K14" s="109"/>
    </row>
    <row r="15" spans="1:11" ht="15.75" customHeight="1" thickTop="1">
      <c r="A15" s="56" t="s">
        <v>359</v>
      </c>
      <c r="B15" s="218"/>
      <c r="C15" s="78"/>
      <c r="D15" s="78"/>
      <c r="E15" s="17"/>
      <c r="F15" s="78"/>
      <c r="G15" s="219"/>
      <c r="H15" s="78"/>
      <c r="J15" s="108"/>
      <c r="K15" s="109"/>
    </row>
    <row r="16" spans="2:11" ht="15.75" customHeight="1">
      <c r="B16" s="218"/>
      <c r="C16" s="78"/>
      <c r="D16" s="78"/>
      <c r="E16" s="17"/>
      <c r="F16" s="78"/>
      <c r="G16" s="219"/>
      <c r="H16" s="78"/>
      <c r="J16" s="108"/>
      <c r="K16" s="109"/>
    </row>
    <row r="17" spans="2:11" ht="13.5">
      <c r="B17" s="218"/>
      <c r="C17" s="78"/>
      <c r="D17" s="78"/>
      <c r="E17" s="17"/>
      <c r="F17" s="78"/>
      <c r="G17" s="219"/>
      <c r="H17" s="78"/>
      <c r="J17" s="108"/>
      <c r="K17" s="109"/>
    </row>
    <row r="18" spans="2:11" ht="13.5">
      <c r="B18" s="218"/>
      <c r="C18" s="78"/>
      <c r="D18" s="78"/>
      <c r="E18" s="17"/>
      <c r="F18" s="78"/>
      <c r="G18" s="219"/>
      <c r="H18" s="78"/>
      <c r="J18" s="108"/>
      <c r="K18" s="109"/>
    </row>
    <row r="19" spans="2:11" ht="13.5">
      <c r="B19" s="218"/>
      <c r="C19" s="78"/>
      <c r="D19" s="78"/>
      <c r="E19" s="17"/>
      <c r="F19" s="78"/>
      <c r="G19" s="219"/>
      <c r="H19" s="78"/>
      <c r="J19" s="108"/>
      <c r="K19" s="109"/>
    </row>
    <row r="20" spans="2:11" ht="13.5">
      <c r="B20" s="218"/>
      <c r="C20" s="78"/>
      <c r="D20" s="78"/>
      <c r="E20" s="17"/>
      <c r="F20" s="78"/>
      <c r="G20" s="219"/>
      <c r="H20" s="78"/>
      <c r="J20" s="108"/>
      <c r="K20" s="109"/>
    </row>
    <row r="21" spans="2:11" ht="13.5">
      <c r="B21" s="218"/>
      <c r="C21" s="78"/>
      <c r="D21" s="78"/>
      <c r="E21" s="17"/>
      <c r="F21" s="78"/>
      <c r="G21" s="219"/>
      <c r="H21" s="78"/>
      <c r="J21" s="108"/>
      <c r="K21" s="109"/>
    </row>
    <row r="22" spans="2:11" ht="13.5">
      <c r="B22" s="218"/>
      <c r="C22" s="78"/>
      <c r="D22" s="218"/>
      <c r="E22" s="17"/>
      <c r="F22" s="78"/>
      <c r="G22" s="219"/>
      <c r="H22" s="78"/>
      <c r="J22" s="108"/>
      <c r="K22" s="109"/>
    </row>
    <row r="23" spans="2:11" ht="13.5">
      <c r="B23" s="218"/>
      <c r="C23" s="78"/>
      <c r="D23" s="218"/>
      <c r="E23" s="17"/>
      <c r="F23" s="78"/>
      <c r="G23" s="219"/>
      <c r="H23" s="78"/>
      <c r="J23" s="108"/>
      <c r="K23" s="109"/>
    </row>
    <row r="24" spans="2:8" ht="13.5">
      <c r="B24" s="218"/>
      <c r="C24" s="78"/>
      <c r="D24" s="218"/>
      <c r="E24" s="17"/>
      <c r="F24" s="78"/>
      <c r="G24" s="219"/>
      <c r="H24" s="78"/>
    </row>
    <row r="25" spans="2:8" ht="13.5">
      <c r="B25" s="218"/>
      <c r="C25" s="78"/>
      <c r="D25" s="218"/>
      <c r="E25" s="17"/>
      <c r="F25" s="78"/>
      <c r="G25" s="219"/>
      <c r="H25" s="78"/>
    </row>
    <row r="26" spans="2:8" ht="13.5">
      <c r="B26" s="218"/>
      <c r="C26" s="78"/>
      <c r="D26" s="218"/>
      <c r="E26" s="17"/>
      <c r="F26" s="78"/>
      <c r="G26" s="219"/>
      <c r="H26" s="78"/>
    </row>
    <row r="27" spans="2:8" ht="13.5">
      <c r="B27" s="218"/>
      <c r="C27" s="78"/>
      <c r="D27" s="218"/>
      <c r="E27" s="17"/>
      <c r="F27" s="78"/>
      <c r="G27" s="219"/>
      <c r="H27" s="78"/>
    </row>
    <row r="28" spans="2:8" ht="13.5">
      <c r="B28" s="218"/>
      <c r="C28" s="78"/>
      <c r="D28" s="218"/>
      <c r="E28" s="17"/>
      <c r="F28" s="78"/>
      <c r="G28" s="219"/>
      <c r="H28" s="78"/>
    </row>
    <row r="29" spans="2:8" ht="13.5">
      <c r="B29" s="218"/>
      <c r="C29" s="78"/>
      <c r="D29" s="218"/>
      <c r="E29" s="17"/>
      <c r="F29" s="78"/>
      <c r="G29" s="219"/>
      <c r="H29" s="78"/>
    </row>
    <row r="30" spans="2:8" ht="13.5">
      <c r="B30" s="57"/>
      <c r="C30" s="59"/>
      <c r="D30" s="57"/>
      <c r="F30" s="59"/>
      <c r="G30" s="220"/>
      <c r="H30" s="59"/>
    </row>
    <row r="31" spans="2:8" ht="13.5">
      <c r="B31" s="57"/>
      <c r="C31" s="59"/>
      <c r="D31" s="57"/>
      <c r="F31" s="59"/>
      <c r="G31" s="220"/>
      <c r="H31" s="59"/>
    </row>
    <row r="32" spans="2:8" ht="13.5">
      <c r="B32" s="57"/>
      <c r="C32" s="59"/>
      <c r="D32" s="57"/>
      <c r="F32" s="59"/>
      <c r="G32" s="220"/>
      <c r="H32" s="59"/>
    </row>
    <row r="33" spans="2:8" ht="13.5">
      <c r="B33" s="57"/>
      <c r="C33" s="59"/>
      <c r="D33" s="57"/>
      <c r="F33" s="59"/>
      <c r="G33" s="220"/>
      <c r="H33" s="59"/>
    </row>
    <row r="34" spans="2:8" ht="13.5">
      <c r="B34" s="57"/>
      <c r="C34" s="59"/>
      <c r="D34" s="57"/>
      <c r="F34" s="59"/>
      <c r="G34" s="220"/>
      <c r="H34" s="59"/>
    </row>
    <row r="35" spans="2:8" ht="13.5">
      <c r="B35" s="57"/>
      <c r="C35" s="59"/>
      <c r="D35" s="57"/>
      <c r="F35" s="59"/>
      <c r="G35" s="220"/>
      <c r="H35" s="59"/>
    </row>
    <row r="36" spans="2:8" ht="13.5">
      <c r="B36" s="57"/>
      <c r="C36" s="59"/>
      <c r="D36" s="57"/>
      <c r="F36" s="59"/>
      <c r="G36" s="220"/>
      <c r="H36" s="59"/>
    </row>
    <row r="37" spans="2:8" ht="13.5">
      <c r="B37" s="57"/>
      <c r="C37" s="59"/>
      <c r="D37" s="57"/>
      <c r="F37" s="59"/>
      <c r="G37" s="220"/>
      <c r="H37" s="59"/>
    </row>
    <row r="38" spans="2:8" ht="13.5">
      <c r="B38" s="57"/>
      <c r="C38" s="59"/>
      <c r="D38" s="57"/>
      <c r="F38" s="59"/>
      <c r="G38" s="220"/>
      <c r="H38" s="59"/>
    </row>
    <row r="39" spans="2:8" ht="13.5">
      <c r="B39" s="57"/>
      <c r="C39" s="59"/>
      <c r="D39" s="57"/>
      <c r="F39" s="59"/>
      <c r="G39" s="220"/>
      <c r="H39" s="59"/>
    </row>
    <row r="40" spans="2:8" ht="13.5">
      <c r="B40" s="57"/>
      <c r="C40" s="59"/>
      <c r="D40" s="57"/>
      <c r="F40" s="59"/>
      <c r="G40" s="220"/>
      <c r="H40" s="59"/>
    </row>
    <row r="41" spans="2:8" ht="13.5">
      <c r="B41" s="57"/>
      <c r="C41" s="59"/>
      <c r="D41" s="57"/>
      <c r="F41" s="59"/>
      <c r="G41" s="220"/>
      <c r="H41" s="59"/>
    </row>
    <row r="42" spans="2:8" ht="13.5">
      <c r="B42" s="57"/>
      <c r="C42" s="59"/>
      <c r="D42" s="57"/>
      <c r="F42" s="59"/>
      <c r="G42" s="220"/>
      <c r="H42" s="59"/>
    </row>
    <row r="43" spans="2:8" ht="13.5">
      <c r="B43" s="57"/>
      <c r="C43" s="59"/>
      <c r="D43" s="57"/>
      <c r="F43" s="59"/>
      <c r="G43" s="59"/>
      <c r="H43" s="59"/>
    </row>
    <row r="44" spans="2:8" ht="13.5">
      <c r="B44" s="57"/>
      <c r="C44" s="59"/>
      <c r="D44" s="57"/>
      <c r="F44" s="59"/>
      <c r="G44" s="59"/>
      <c r="H44" s="59"/>
    </row>
    <row r="45" spans="2:8" ht="13.5">
      <c r="B45" s="57"/>
      <c r="C45" s="59"/>
      <c r="D45" s="57"/>
      <c r="F45" s="59"/>
      <c r="G45" s="59"/>
      <c r="H45" s="59"/>
    </row>
    <row r="46" spans="2:8" ht="13.5">
      <c r="B46" s="57"/>
      <c r="C46" s="59"/>
      <c r="D46" s="57"/>
      <c r="F46" s="59"/>
      <c r="G46" s="59"/>
      <c r="H46" s="59"/>
    </row>
    <row r="47" spans="2:8" ht="13.5">
      <c r="B47" s="57"/>
      <c r="C47" s="59"/>
      <c r="D47" s="57"/>
      <c r="F47" s="59"/>
      <c r="G47" s="59"/>
      <c r="H47" s="59"/>
    </row>
    <row r="48" spans="2:8" ht="13.5">
      <c r="B48" s="57"/>
      <c r="C48" s="59"/>
      <c r="D48" s="57"/>
      <c r="F48" s="59"/>
      <c r="G48" s="59"/>
      <c r="H48" s="59"/>
    </row>
    <row r="49" spans="2:8" ht="13.5">
      <c r="B49" s="57"/>
      <c r="C49" s="59"/>
      <c r="D49" s="57"/>
      <c r="F49" s="59"/>
      <c r="G49" s="59"/>
      <c r="H49" s="59"/>
    </row>
    <row r="50" spans="2:8" ht="13.5">
      <c r="B50" s="57"/>
      <c r="C50" s="59"/>
      <c r="D50" s="57"/>
      <c r="F50" s="59"/>
      <c r="G50" s="59"/>
      <c r="H50" s="59"/>
    </row>
    <row r="51" spans="2:8" ht="13.5">
      <c r="B51" s="57"/>
      <c r="C51" s="59"/>
      <c r="D51" s="57"/>
      <c r="F51" s="59"/>
      <c r="G51" s="59"/>
      <c r="H51" s="59"/>
    </row>
    <row r="52" spans="2:8" ht="13.5">
      <c r="B52" s="57"/>
      <c r="C52" s="59"/>
      <c r="D52" s="57"/>
      <c r="F52" s="59"/>
      <c r="G52" s="59"/>
      <c r="H52" s="59"/>
    </row>
    <row r="53" spans="2:8" ht="13.5">
      <c r="B53" s="57"/>
      <c r="C53" s="59"/>
      <c r="D53" s="57"/>
      <c r="F53" s="59"/>
      <c r="G53" s="59"/>
      <c r="H53" s="59"/>
    </row>
    <row r="54" spans="2:8" ht="13.5">
      <c r="B54" s="57"/>
      <c r="C54" s="59"/>
      <c r="D54" s="57"/>
      <c r="F54" s="59"/>
      <c r="G54" s="59"/>
      <c r="H54" s="59"/>
    </row>
  </sheetData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1" sqref="E21"/>
    </sheetView>
  </sheetViews>
  <sheetFormatPr defaultColWidth="8.88671875" defaultRowHeight="13.5"/>
  <cols>
    <col min="1" max="1" width="14.5546875" style="20" customWidth="1"/>
    <col min="2" max="2" width="16.88671875" style="20" customWidth="1"/>
    <col min="3" max="5" width="16.88671875" style="19" customWidth="1"/>
    <col min="6" max="6" width="3.10546875" style="60" customWidth="1"/>
    <col min="7" max="11" width="13.88671875" style="19" customWidth="1"/>
    <col min="12" max="12" width="8.88671875" style="19" customWidth="1"/>
    <col min="13" max="13" width="9.77734375" style="71" customWidth="1"/>
    <col min="14" max="14" width="8.3359375" style="19" customWidth="1"/>
    <col min="15" max="15" width="9.6640625" style="19" customWidth="1"/>
    <col min="16" max="16384" width="8.88671875" style="19" customWidth="1"/>
  </cols>
  <sheetData>
    <row r="1" spans="1:13" s="1" customFormat="1" ht="45" customHeight="1">
      <c r="A1" s="362" t="s">
        <v>462</v>
      </c>
      <c r="B1" s="362"/>
      <c r="C1" s="362"/>
      <c r="D1" s="362"/>
      <c r="E1" s="362"/>
      <c r="F1" s="39"/>
      <c r="G1" s="368" t="s">
        <v>463</v>
      </c>
      <c r="H1" s="368"/>
      <c r="I1" s="368"/>
      <c r="J1" s="368"/>
      <c r="K1" s="368"/>
      <c r="M1" s="238"/>
    </row>
    <row r="2" spans="1:11" s="5" customFormat="1" ht="25.5" customHeight="1" thickBot="1">
      <c r="A2" s="3" t="s">
        <v>18</v>
      </c>
      <c r="B2" s="4"/>
      <c r="C2" s="3"/>
      <c r="D2" s="3"/>
      <c r="E2" s="3"/>
      <c r="F2" s="17"/>
      <c r="G2" s="3"/>
      <c r="H2" s="3"/>
      <c r="I2" s="3"/>
      <c r="J2" s="3"/>
      <c r="K2" s="6" t="s">
        <v>464</v>
      </c>
    </row>
    <row r="3" spans="1:11" s="5" customFormat="1" ht="16.5" customHeight="1" thickTop="1">
      <c r="A3" s="23" t="s">
        <v>176</v>
      </c>
      <c r="B3" s="30" t="s">
        <v>19</v>
      </c>
      <c r="C3" s="354" t="s">
        <v>465</v>
      </c>
      <c r="D3" s="366"/>
      <c r="E3" s="366"/>
      <c r="F3" s="23"/>
      <c r="G3" s="366" t="s">
        <v>466</v>
      </c>
      <c r="H3" s="357"/>
      <c r="I3" s="116" t="s">
        <v>477</v>
      </c>
      <c r="J3" s="354" t="s">
        <v>467</v>
      </c>
      <c r="K3" s="366"/>
    </row>
    <row r="4" spans="1:11" s="5" customFormat="1" ht="16.5" customHeight="1">
      <c r="A4" s="23" t="s">
        <v>215</v>
      </c>
      <c r="B4" s="79"/>
      <c r="C4" s="401" t="s">
        <v>468</v>
      </c>
      <c r="D4" s="402"/>
      <c r="E4" s="402"/>
      <c r="F4" s="23"/>
      <c r="G4" s="356" t="s">
        <v>468</v>
      </c>
      <c r="H4" s="358"/>
      <c r="I4" s="30" t="s">
        <v>478</v>
      </c>
      <c r="J4" s="355" t="s">
        <v>469</v>
      </c>
      <c r="K4" s="356"/>
    </row>
    <row r="5" spans="1:11" s="5" customFormat="1" ht="16.5" customHeight="1">
      <c r="A5" s="24" t="s">
        <v>102</v>
      </c>
      <c r="B5" s="24"/>
      <c r="C5" s="30"/>
      <c r="D5" s="27" t="s">
        <v>470</v>
      </c>
      <c r="E5" s="28" t="s">
        <v>471</v>
      </c>
      <c r="F5" s="23"/>
      <c r="G5" s="26" t="s">
        <v>472</v>
      </c>
      <c r="H5" s="28" t="s">
        <v>473</v>
      </c>
      <c r="I5" s="30" t="s">
        <v>70</v>
      </c>
      <c r="J5" s="27" t="s">
        <v>20</v>
      </c>
      <c r="K5" s="23" t="s">
        <v>21</v>
      </c>
    </row>
    <row r="6" spans="1:11" s="5" customFormat="1" ht="16.5" customHeight="1">
      <c r="A6" s="43" t="s">
        <v>144</v>
      </c>
      <c r="B6" s="37" t="s">
        <v>474</v>
      </c>
      <c r="C6" s="37"/>
      <c r="D6" s="37" t="s">
        <v>109</v>
      </c>
      <c r="E6" s="36" t="s">
        <v>58</v>
      </c>
      <c r="F6" s="23"/>
      <c r="G6" s="35" t="s">
        <v>71</v>
      </c>
      <c r="H6" s="36" t="s">
        <v>475</v>
      </c>
      <c r="I6" s="37" t="s">
        <v>72</v>
      </c>
      <c r="J6" s="37" t="s">
        <v>476</v>
      </c>
      <c r="K6" s="36" t="s">
        <v>73</v>
      </c>
    </row>
    <row r="7" spans="1:15" s="5" customFormat="1" ht="41.25" customHeight="1">
      <c r="A7" s="24">
        <v>2002</v>
      </c>
      <c r="B7" s="9">
        <v>629</v>
      </c>
      <c r="C7" s="9">
        <f>SUM(D7:H7)</f>
        <v>198647</v>
      </c>
      <c r="D7" s="227">
        <v>39173</v>
      </c>
      <c r="E7" s="227">
        <v>155230</v>
      </c>
      <c r="F7" s="9"/>
      <c r="G7" s="9">
        <v>164</v>
      </c>
      <c r="H7" s="9">
        <v>4080</v>
      </c>
      <c r="I7" s="9" t="s">
        <v>168</v>
      </c>
      <c r="J7" s="9">
        <v>2581</v>
      </c>
      <c r="K7" s="9">
        <v>2581</v>
      </c>
      <c r="N7" s="14"/>
      <c r="O7" s="14"/>
    </row>
    <row r="8" spans="1:15" s="5" customFormat="1" ht="41.25" customHeight="1">
      <c r="A8" s="24">
        <v>2003</v>
      </c>
      <c r="B8" s="9">
        <v>625</v>
      </c>
      <c r="C8" s="9">
        <f>SUM(D8:H8)</f>
        <v>193797</v>
      </c>
      <c r="D8" s="227">
        <v>39173</v>
      </c>
      <c r="E8" s="227">
        <v>150454</v>
      </c>
      <c r="F8" s="9"/>
      <c r="G8" s="9">
        <v>164</v>
      </c>
      <c r="H8" s="9">
        <v>4006</v>
      </c>
      <c r="I8" s="9" t="s">
        <v>168</v>
      </c>
      <c r="J8" s="9">
        <v>2712</v>
      </c>
      <c r="K8" s="9">
        <v>1934</v>
      </c>
      <c r="N8" s="14"/>
      <c r="O8" s="14"/>
    </row>
    <row r="9" spans="1:15" s="5" customFormat="1" ht="41.25" customHeight="1">
      <c r="A9" s="24">
        <v>2004</v>
      </c>
      <c r="B9" s="70">
        <v>397</v>
      </c>
      <c r="C9" s="9">
        <f>SUM(D9:H9)</f>
        <v>174501</v>
      </c>
      <c r="D9" s="69">
        <v>23867</v>
      </c>
      <c r="E9" s="69">
        <v>138542</v>
      </c>
      <c r="F9" s="69"/>
      <c r="G9" s="69">
        <v>164</v>
      </c>
      <c r="H9" s="69">
        <v>11928</v>
      </c>
      <c r="I9" s="69" t="s">
        <v>168</v>
      </c>
      <c r="J9" s="69">
        <v>3169</v>
      </c>
      <c r="K9" s="69">
        <v>2857</v>
      </c>
      <c r="M9" s="239"/>
      <c r="N9" s="86"/>
      <c r="O9" s="86"/>
    </row>
    <row r="10" spans="1:15" s="5" customFormat="1" ht="41.25" customHeight="1">
      <c r="A10" s="24">
        <v>2005</v>
      </c>
      <c r="B10" s="70">
        <v>244</v>
      </c>
      <c r="C10" s="9">
        <v>137373</v>
      </c>
      <c r="D10" s="69">
        <v>25976</v>
      </c>
      <c r="E10" s="69">
        <v>104828</v>
      </c>
      <c r="F10" s="69"/>
      <c r="G10" s="69">
        <v>365</v>
      </c>
      <c r="H10" s="69">
        <v>6204</v>
      </c>
      <c r="I10" s="69" t="s">
        <v>545</v>
      </c>
      <c r="J10" s="69">
        <v>2824</v>
      </c>
      <c r="K10" s="69">
        <v>2438</v>
      </c>
      <c r="M10" s="239"/>
      <c r="N10" s="86"/>
      <c r="O10" s="86"/>
    </row>
    <row r="11" spans="1:15" s="5" customFormat="1" ht="41.25" customHeight="1">
      <c r="A11" s="49">
        <v>2006</v>
      </c>
      <c r="B11" s="232">
        <f>SUM(B12:B18)</f>
        <v>210</v>
      </c>
      <c r="C11" s="232">
        <f aca="true" t="shared" si="0" ref="C11:K11">SUM(C12:C18)</f>
        <v>117724</v>
      </c>
      <c r="D11" s="232">
        <f t="shared" si="0"/>
        <v>23069</v>
      </c>
      <c r="E11" s="232">
        <f t="shared" si="0"/>
        <v>81070</v>
      </c>
      <c r="F11" s="232"/>
      <c r="G11" s="232">
        <f t="shared" si="0"/>
        <v>2440</v>
      </c>
      <c r="H11" s="232">
        <f t="shared" si="0"/>
        <v>11145</v>
      </c>
      <c r="I11" s="67" t="s">
        <v>168</v>
      </c>
      <c r="J11" s="232">
        <f t="shared" si="0"/>
        <v>2508</v>
      </c>
      <c r="K11" s="232">
        <f t="shared" si="0"/>
        <v>2161</v>
      </c>
      <c r="M11" s="239"/>
      <c r="N11" s="86"/>
      <c r="O11" s="86"/>
    </row>
    <row r="12" spans="1:15" s="5" customFormat="1" ht="41.25" customHeight="1">
      <c r="A12" s="50" t="s">
        <v>200</v>
      </c>
      <c r="B12" s="229">
        <v>78</v>
      </c>
      <c r="C12" s="99">
        <v>34881</v>
      </c>
      <c r="D12" s="9">
        <v>2328</v>
      </c>
      <c r="E12" s="99">
        <v>27313</v>
      </c>
      <c r="F12" s="99"/>
      <c r="G12" s="9" t="s">
        <v>168</v>
      </c>
      <c r="H12" s="99">
        <v>5240</v>
      </c>
      <c r="I12" s="9" t="s">
        <v>168</v>
      </c>
      <c r="J12" s="99">
        <v>1157</v>
      </c>
      <c r="K12" s="99">
        <v>810</v>
      </c>
      <c r="M12" s="239"/>
      <c r="N12" s="86"/>
      <c r="O12" s="86"/>
    </row>
    <row r="13" spans="1:15" s="5" customFormat="1" ht="41.25" customHeight="1">
      <c r="A13" s="50" t="s">
        <v>201</v>
      </c>
      <c r="B13" s="229">
        <v>43</v>
      </c>
      <c r="C13" s="99">
        <v>19326</v>
      </c>
      <c r="D13" s="99">
        <v>3697</v>
      </c>
      <c r="E13" s="99">
        <v>10298</v>
      </c>
      <c r="F13" s="99"/>
      <c r="G13" s="9">
        <v>884</v>
      </c>
      <c r="H13" s="99">
        <v>4447</v>
      </c>
      <c r="I13" s="9" t="s">
        <v>168</v>
      </c>
      <c r="J13" s="99">
        <v>349</v>
      </c>
      <c r="K13" s="99">
        <v>349</v>
      </c>
      <c r="M13" s="239"/>
      <c r="N13" s="86"/>
      <c r="O13" s="86"/>
    </row>
    <row r="14" spans="1:15" s="5" customFormat="1" ht="41.25" customHeight="1">
      <c r="A14" s="50" t="s">
        <v>202</v>
      </c>
      <c r="B14" s="229">
        <v>22</v>
      </c>
      <c r="C14" s="99">
        <v>9978</v>
      </c>
      <c r="D14" s="99">
        <v>2486</v>
      </c>
      <c r="E14" s="99">
        <v>5698</v>
      </c>
      <c r="F14" s="99"/>
      <c r="G14" s="99">
        <v>1392</v>
      </c>
      <c r="H14" s="99">
        <v>402</v>
      </c>
      <c r="I14" s="9" t="s">
        <v>168</v>
      </c>
      <c r="J14" s="99">
        <v>192</v>
      </c>
      <c r="K14" s="99">
        <v>192</v>
      </c>
      <c r="M14" s="239"/>
      <c r="N14" s="86"/>
      <c r="O14" s="86"/>
    </row>
    <row r="15" spans="1:15" s="14" customFormat="1" ht="41.25" customHeight="1">
      <c r="A15" s="50" t="s">
        <v>203</v>
      </c>
      <c r="B15" s="100">
        <v>44</v>
      </c>
      <c r="C15" s="9">
        <v>26474</v>
      </c>
      <c r="D15" s="99">
        <v>5020</v>
      </c>
      <c r="E15" s="99">
        <v>20632</v>
      </c>
      <c r="F15" s="9"/>
      <c r="G15" s="9" t="s">
        <v>168</v>
      </c>
      <c r="H15" s="99">
        <v>822</v>
      </c>
      <c r="I15" s="9" t="s">
        <v>168</v>
      </c>
      <c r="J15" s="99">
        <v>465</v>
      </c>
      <c r="K15" s="99">
        <v>465</v>
      </c>
      <c r="M15" s="239"/>
      <c r="N15" s="240"/>
      <c r="O15" s="240"/>
    </row>
    <row r="16" spans="1:13" s="241" customFormat="1" ht="41.25" customHeight="1">
      <c r="A16" s="50" t="s">
        <v>204</v>
      </c>
      <c r="B16" s="100">
        <v>16</v>
      </c>
      <c r="C16" s="44">
        <v>23881</v>
      </c>
      <c r="D16" s="69">
        <v>9538</v>
      </c>
      <c r="E16" s="69">
        <v>13945</v>
      </c>
      <c r="F16" s="69"/>
      <c r="G16" s="69">
        <v>164</v>
      </c>
      <c r="H16" s="69">
        <v>234</v>
      </c>
      <c r="I16" s="69" t="s">
        <v>168</v>
      </c>
      <c r="J16" s="69">
        <v>265</v>
      </c>
      <c r="K16" s="69">
        <v>265</v>
      </c>
      <c r="M16" s="242"/>
    </row>
    <row r="17" spans="1:13" s="241" customFormat="1" ht="41.25" customHeight="1">
      <c r="A17" s="50" t="s">
        <v>205</v>
      </c>
      <c r="B17" s="243">
        <v>7</v>
      </c>
      <c r="C17" s="9">
        <v>3184</v>
      </c>
      <c r="D17" s="69" t="s">
        <v>558</v>
      </c>
      <c r="E17" s="69">
        <v>3184</v>
      </c>
      <c r="F17" s="69"/>
      <c r="G17" s="69" t="s">
        <v>168</v>
      </c>
      <c r="H17" s="69" t="s">
        <v>168</v>
      </c>
      <c r="I17" s="69" t="s">
        <v>168</v>
      </c>
      <c r="J17" s="69">
        <v>80</v>
      </c>
      <c r="K17" s="69">
        <v>80</v>
      </c>
      <c r="M17" s="242"/>
    </row>
    <row r="18" spans="1:13" s="241" customFormat="1" ht="41.25" customHeight="1" thickBot="1">
      <c r="A18" s="244" t="s">
        <v>206</v>
      </c>
      <c r="B18" s="245" t="s">
        <v>168</v>
      </c>
      <c r="C18" s="76" t="s">
        <v>168</v>
      </c>
      <c r="D18" s="76" t="s">
        <v>168</v>
      </c>
      <c r="E18" s="76" t="s">
        <v>168</v>
      </c>
      <c r="F18" s="69"/>
      <c r="G18" s="75" t="s">
        <v>168</v>
      </c>
      <c r="H18" s="75" t="s">
        <v>168</v>
      </c>
      <c r="I18" s="75" t="s">
        <v>168</v>
      </c>
      <c r="J18" s="75" t="s">
        <v>168</v>
      </c>
      <c r="K18" s="75" t="s">
        <v>168</v>
      </c>
      <c r="M18" s="242"/>
    </row>
    <row r="19" spans="1:13" ht="19.5" customHeight="1" thickTop="1">
      <c r="A19" s="56" t="s">
        <v>359</v>
      </c>
      <c r="B19" s="218"/>
      <c r="C19" s="78"/>
      <c r="D19" s="78"/>
      <c r="E19" s="17"/>
      <c r="F19" s="78"/>
      <c r="G19" s="219"/>
      <c r="H19" s="78"/>
      <c r="J19" s="108"/>
      <c r="M19" s="19"/>
    </row>
    <row r="20" spans="2:11" ht="15.75" customHeight="1">
      <c r="B20" s="56"/>
      <c r="C20" s="5"/>
      <c r="D20" s="5"/>
      <c r="E20" s="5"/>
      <c r="F20" s="17"/>
      <c r="G20" s="5"/>
      <c r="H20" s="5"/>
      <c r="I20" s="5"/>
      <c r="J20" s="5"/>
      <c r="K20" s="5"/>
    </row>
    <row r="21" spans="2:11" ht="14.25">
      <c r="B21" s="56"/>
      <c r="C21" s="5"/>
      <c r="D21" s="5"/>
      <c r="E21" s="5"/>
      <c r="F21" s="17"/>
      <c r="G21" s="5"/>
      <c r="H21" s="5"/>
      <c r="I21" s="5"/>
      <c r="J21" s="5"/>
      <c r="K21" s="5"/>
    </row>
    <row r="22" spans="2:11" ht="14.25">
      <c r="B22" s="56"/>
      <c r="C22" s="5"/>
      <c r="D22" s="5"/>
      <c r="E22" s="5"/>
      <c r="F22" s="17"/>
      <c r="G22" s="5"/>
      <c r="H22" s="5"/>
      <c r="I22" s="5"/>
      <c r="J22" s="5"/>
      <c r="K22" s="5"/>
    </row>
    <row r="23" spans="2:11" ht="14.25">
      <c r="B23" s="56"/>
      <c r="C23" s="5"/>
      <c r="D23" s="5"/>
      <c r="E23" s="5"/>
      <c r="F23" s="17"/>
      <c r="G23" s="5"/>
      <c r="H23" s="5"/>
      <c r="I23" s="5"/>
      <c r="J23" s="5"/>
      <c r="K23" s="5"/>
    </row>
    <row r="24" spans="2:11" ht="14.25">
      <c r="B24" s="56"/>
      <c r="C24" s="5"/>
      <c r="D24" s="5"/>
      <c r="E24" s="5"/>
      <c r="F24" s="17"/>
      <c r="G24" s="5"/>
      <c r="H24" s="5"/>
      <c r="I24" s="5"/>
      <c r="J24" s="5"/>
      <c r="K24" s="5"/>
    </row>
    <row r="25" spans="2:11" ht="14.25">
      <c r="B25" s="56"/>
      <c r="C25" s="5"/>
      <c r="D25" s="5"/>
      <c r="E25" s="5"/>
      <c r="F25" s="17"/>
      <c r="G25" s="5"/>
      <c r="H25" s="5"/>
      <c r="I25" s="5"/>
      <c r="J25" s="5"/>
      <c r="K25" s="5"/>
    </row>
    <row r="26" spans="2:11" ht="14.25">
      <c r="B26" s="56"/>
      <c r="C26" s="5"/>
      <c r="D26" s="5"/>
      <c r="E26" s="5"/>
      <c r="F26" s="17"/>
      <c r="G26" s="5"/>
      <c r="H26" s="5"/>
      <c r="I26" s="5"/>
      <c r="J26" s="5"/>
      <c r="K26" s="5"/>
    </row>
    <row r="27" spans="2:11" ht="14.25">
      <c r="B27" s="56"/>
      <c r="C27" s="5"/>
      <c r="D27" s="5"/>
      <c r="E27" s="5"/>
      <c r="F27" s="17"/>
      <c r="G27" s="5"/>
      <c r="H27" s="5"/>
      <c r="I27" s="5"/>
      <c r="J27" s="5"/>
      <c r="K27" s="5"/>
    </row>
    <row r="28" spans="2:11" ht="14.25">
      <c r="B28" s="56"/>
      <c r="C28" s="5"/>
      <c r="D28" s="5"/>
      <c r="E28" s="5"/>
      <c r="F28" s="17"/>
      <c r="G28" s="5"/>
      <c r="H28" s="5"/>
      <c r="I28" s="5"/>
      <c r="J28" s="5"/>
      <c r="K28" s="5"/>
    </row>
    <row r="29" spans="2:11" ht="14.25">
      <c r="B29" s="56"/>
      <c r="C29" s="5"/>
      <c r="D29" s="5"/>
      <c r="E29" s="5"/>
      <c r="F29" s="17"/>
      <c r="G29" s="5"/>
      <c r="H29" s="5"/>
      <c r="I29" s="5"/>
      <c r="J29" s="5"/>
      <c r="K29" s="5"/>
    </row>
    <row r="30" spans="2:11" ht="14.25">
      <c r="B30" s="56"/>
      <c r="C30" s="5"/>
      <c r="D30" s="5"/>
      <c r="E30" s="5"/>
      <c r="F30" s="17"/>
      <c r="G30" s="5"/>
      <c r="H30" s="5"/>
      <c r="I30" s="5"/>
      <c r="J30" s="5"/>
      <c r="K30" s="5"/>
    </row>
    <row r="31" spans="2:11" ht="14.25">
      <c r="B31" s="56"/>
      <c r="C31" s="5"/>
      <c r="D31" s="5"/>
      <c r="E31" s="5"/>
      <c r="F31" s="17"/>
      <c r="G31" s="5"/>
      <c r="H31" s="5"/>
      <c r="I31" s="5"/>
      <c r="J31" s="5"/>
      <c r="K31" s="5"/>
    </row>
    <row r="32" spans="2:11" ht="14.25">
      <c r="B32" s="56"/>
      <c r="C32" s="5"/>
      <c r="D32" s="5"/>
      <c r="E32" s="5"/>
      <c r="F32" s="17"/>
      <c r="G32" s="5"/>
      <c r="H32" s="5"/>
      <c r="I32" s="5"/>
      <c r="J32" s="5"/>
      <c r="K32" s="5"/>
    </row>
    <row r="33" spans="2:11" ht="14.25">
      <c r="B33" s="56"/>
      <c r="C33" s="5"/>
      <c r="D33" s="5"/>
      <c r="E33" s="5"/>
      <c r="F33" s="17"/>
      <c r="G33" s="5"/>
      <c r="H33" s="5"/>
      <c r="I33" s="5"/>
      <c r="J33" s="5"/>
      <c r="K33" s="5"/>
    </row>
    <row r="34" spans="2:11" ht="14.25">
      <c r="B34" s="56"/>
      <c r="C34" s="5"/>
      <c r="D34" s="5"/>
      <c r="E34" s="5"/>
      <c r="F34" s="17"/>
      <c r="G34" s="5"/>
      <c r="H34" s="5"/>
      <c r="I34" s="5"/>
      <c r="J34" s="5"/>
      <c r="K34" s="5"/>
    </row>
    <row r="35" spans="2:11" ht="14.25">
      <c r="B35" s="56"/>
      <c r="C35" s="5"/>
      <c r="D35" s="5"/>
      <c r="E35" s="5"/>
      <c r="F35" s="17"/>
      <c r="G35" s="5"/>
      <c r="H35" s="5"/>
      <c r="I35" s="5"/>
      <c r="J35" s="5"/>
      <c r="K35" s="5"/>
    </row>
    <row r="36" spans="2:11" ht="14.25">
      <c r="B36" s="56"/>
      <c r="C36" s="5"/>
      <c r="D36" s="5"/>
      <c r="E36" s="5"/>
      <c r="F36" s="17"/>
      <c r="G36" s="5"/>
      <c r="H36" s="5"/>
      <c r="I36" s="5"/>
      <c r="J36" s="5"/>
      <c r="K36" s="5"/>
    </row>
    <row r="37" spans="2:11" ht="14.25">
      <c r="B37" s="56"/>
      <c r="C37" s="5"/>
      <c r="D37" s="5"/>
      <c r="E37" s="5"/>
      <c r="F37" s="17"/>
      <c r="G37" s="5"/>
      <c r="H37" s="5"/>
      <c r="I37" s="5"/>
      <c r="J37" s="5"/>
      <c r="K37" s="5"/>
    </row>
    <row r="38" spans="2:11" ht="14.25">
      <c r="B38" s="56"/>
      <c r="C38" s="5"/>
      <c r="D38" s="5"/>
      <c r="E38" s="5"/>
      <c r="F38" s="17"/>
      <c r="G38" s="5"/>
      <c r="H38" s="5"/>
      <c r="I38" s="5"/>
      <c r="J38" s="5"/>
      <c r="K38" s="5"/>
    </row>
    <row r="39" spans="2:11" ht="14.25">
      <c r="B39" s="56"/>
      <c r="C39" s="5"/>
      <c r="D39" s="5"/>
      <c r="E39" s="5"/>
      <c r="F39" s="17"/>
      <c r="G39" s="5"/>
      <c r="H39" s="5"/>
      <c r="I39" s="5"/>
      <c r="J39" s="5"/>
      <c r="K39" s="5"/>
    </row>
    <row r="40" spans="2:11" ht="14.25">
      <c r="B40" s="56"/>
      <c r="C40" s="5"/>
      <c r="D40" s="5"/>
      <c r="E40" s="5"/>
      <c r="F40" s="17"/>
      <c r="G40" s="5"/>
      <c r="H40" s="5"/>
      <c r="I40" s="5"/>
      <c r="J40" s="5"/>
      <c r="K40" s="5"/>
    </row>
    <row r="41" spans="2:11" ht="14.25">
      <c r="B41" s="56"/>
      <c r="C41" s="5"/>
      <c r="D41" s="5"/>
      <c r="E41" s="5"/>
      <c r="F41" s="17"/>
      <c r="G41" s="5"/>
      <c r="H41" s="5"/>
      <c r="I41" s="5"/>
      <c r="J41" s="5"/>
      <c r="K41" s="5"/>
    </row>
    <row r="42" spans="2:11" ht="14.25">
      <c r="B42" s="56"/>
      <c r="C42" s="5"/>
      <c r="D42" s="5"/>
      <c r="E42" s="5"/>
      <c r="F42" s="17"/>
      <c r="G42" s="5"/>
      <c r="H42" s="5"/>
      <c r="I42" s="5"/>
      <c r="J42" s="5"/>
      <c r="K42" s="5"/>
    </row>
    <row r="43" spans="2:11" ht="14.25">
      <c r="B43" s="56"/>
      <c r="C43" s="5"/>
      <c r="D43" s="5"/>
      <c r="E43" s="5"/>
      <c r="F43" s="17"/>
      <c r="G43" s="5"/>
      <c r="H43" s="5"/>
      <c r="I43" s="5"/>
      <c r="J43" s="5"/>
      <c r="K43" s="5"/>
    </row>
    <row r="44" spans="2:11" ht="14.25">
      <c r="B44" s="56"/>
      <c r="C44" s="5"/>
      <c r="D44" s="5"/>
      <c r="E44" s="5"/>
      <c r="F44" s="17"/>
      <c r="G44" s="5"/>
      <c r="H44" s="5"/>
      <c r="I44" s="5"/>
      <c r="J44" s="5"/>
      <c r="K44" s="5"/>
    </row>
    <row r="45" spans="2:11" ht="14.25">
      <c r="B45" s="56"/>
      <c r="C45" s="5"/>
      <c r="D45" s="5"/>
      <c r="E45" s="5"/>
      <c r="F45" s="17"/>
      <c r="G45" s="5"/>
      <c r="H45" s="5"/>
      <c r="I45" s="5"/>
      <c r="J45" s="5"/>
      <c r="K45" s="5"/>
    </row>
    <row r="46" spans="2:11" ht="14.25">
      <c r="B46" s="56"/>
      <c r="C46" s="5"/>
      <c r="D46" s="5"/>
      <c r="E46" s="5"/>
      <c r="F46" s="17"/>
      <c r="G46" s="5"/>
      <c r="H46" s="5"/>
      <c r="I46" s="5"/>
      <c r="J46" s="5"/>
      <c r="K46" s="5"/>
    </row>
    <row r="47" spans="2:11" ht="14.25">
      <c r="B47" s="56"/>
      <c r="C47" s="5"/>
      <c r="D47" s="5"/>
      <c r="E47" s="5"/>
      <c r="F47" s="17"/>
      <c r="G47" s="5"/>
      <c r="H47" s="5"/>
      <c r="I47" s="5"/>
      <c r="J47" s="5"/>
      <c r="K47" s="5"/>
    </row>
    <row r="48" spans="2:11" ht="14.25">
      <c r="B48" s="56"/>
      <c r="C48" s="5"/>
      <c r="D48" s="5"/>
      <c r="E48" s="5"/>
      <c r="F48" s="17"/>
      <c r="G48" s="5"/>
      <c r="H48" s="5"/>
      <c r="I48" s="5"/>
      <c r="J48" s="5"/>
      <c r="K48" s="5"/>
    </row>
    <row r="49" spans="2:11" ht="14.25">
      <c r="B49" s="56"/>
      <c r="C49" s="5"/>
      <c r="D49" s="5"/>
      <c r="E49" s="5"/>
      <c r="F49" s="17"/>
      <c r="G49" s="5"/>
      <c r="H49" s="5"/>
      <c r="I49" s="5"/>
      <c r="J49" s="5"/>
      <c r="K49" s="5"/>
    </row>
  </sheetData>
  <mergeCells count="8">
    <mergeCell ref="A1:E1"/>
    <mergeCell ref="G1:K1"/>
    <mergeCell ref="J3:K3"/>
    <mergeCell ref="J4:K4"/>
    <mergeCell ref="C3:E3"/>
    <mergeCell ref="G3:H3"/>
    <mergeCell ref="C4:E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SheetLayoutView="100" workbookViewId="0" topLeftCell="A1">
      <pane xSplit="1" ySplit="6" topLeftCell="S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1" sqref="V11"/>
    </sheetView>
  </sheetViews>
  <sheetFormatPr defaultColWidth="8.88671875" defaultRowHeight="13.5"/>
  <cols>
    <col min="1" max="1" width="9.77734375" style="20" customWidth="1"/>
    <col min="2" max="2" width="11.88671875" style="58" customWidth="1"/>
    <col min="3" max="3" width="11.88671875" style="71" customWidth="1"/>
    <col min="4" max="7" width="11.88671875" style="19" customWidth="1"/>
    <col min="8" max="8" width="2.77734375" style="60" customWidth="1"/>
    <col min="9" max="13" width="14.21484375" style="19" customWidth="1"/>
    <col min="14" max="14" width="14.5546875" style="20" customWidth="1"/>
    <col min="15" max="15" width="13.21484375" style="58" customWidth="1"/>
    <col min="16" max="16" width="13.21484375" style="71" customWidth="1"/>
    <col min="17" max="17" width="13.21484375" style="19" customWidth="1"/>
    <col min="18" max="19" width="13.21484375" style="71" customWidth="1"/>
    <col min="20" max="20" width="2.77734375" style="60" customWidth="1"/>
    <col min="21" max="25" width="13.99609375" style="19" customWidth="1"/>
    <col min="26" max="16384" width="8.88671875" style="19" customWidth="1"/>
  </cols>
  <sheetData>
    <row r="1" spans="1:25" s="1" customFormat="1" ht="45" customHeight="1">
      <c r="A1" s="362" t="s">
        <v>541</v>
      </c>
      <c r="B1" s="362"/>
      <c r="C1" s="362"/>
      <c r="D1" s="362"/>
      <c r="E1" s="362"/>
      <c r="F1" s="362"/>
      <c r="G1" s="362"/>
      <c r="H1" s="39"/>
      <c r="I1" s="368" t="s">
        <v>479</v>
      </c>
      <c r="J1" s="368"/>
      <c r="K1" s="368"/>
      <c r="L1" s="368"/>
      <c r="M1" s="368"/>
      <c r="N1" s="362" t="s">
        <v>480</v>
      </c>
      <c r="O1" s="362"/>
      <c r="P1" s="362"/>
      <c r="Q1" s="362"/>
      <c r="R1" s="362"/>
      <c r="S1" s="362"/>
      <c r="T1" s="39"/>
      <c r="U1" s="368" t="s">
        <v>481</v>
      </c>
      <c r="V1" s="368"/>
      <c r="W1" s="368"/>
      <c r="X1" s="368"/>
      <c r="Y1" s="368"/>
    </row>
    <row r="2" spans="1:25" s="5" customFormat="1" ht="25.5" customHeight="1" thickBot="1">
      <c r="A2" s="3" t="s">
        <v>482</v>
      </c>
      <c r="B2" s="40"/>
      <c r="C2" s="3"/>
      <c r="D2" s="3"/>
      <c r="E2" s="3"/>
      <c r="F2" s="3"/>
      <c r="H2" s="17"/>
      <c r="I2" s="3"/>
      <c r="J2" s="3"/>
      <c r="K2" s="3"/>
      <c r="L2" s="3"/>
      <c r="M2" s="6" t="s">
        <v>483</v>
      </c>
      <c r="N2" s="3" t="s">
        <v>484</v>
      </c>
      <c r="O2" s="40"/>
      <c r="P2" s="3"/>
      <c r="Q2" s="3"/>
      <c r="R2" s="3"/>
      <c r="S2" s="3"/>
      <c r="T2" s="17"/>
      <c r="U2" s="3"/>
      <c r="V2" s="3"/>
      <c r="W2" s="3"/>
      <c r="X2" s="3"/>
      <c r="Y2" s="6" t="s">
        <v>483</v>
      </c>
    </row>
    <row r="3" spans="1:25" s="5" customFormat="1" ht="16.5" customHeight="1" thickTop="1">
      <c r="A3" s="23"/>
      <c r="B3" s="365" t="s">
        <v>104</v>
      </c>
      <c r="C3" s="363"/>
      <c r="D3" s="363"/>
      <c r="E3" s="363"/>
      <c r="F3" s="363"/>
      <c r="G3" s="363"/>
      <c r="H3" s="23"/>
      <c r="I3" s="363" t="s">
        <v>485</v>
      </c>
      <c r="J3" s="363"/>
      <c r="K3" s="363"/>
      <c r="L3" s="363"/>
      <c r="M3" s="363"/>
      <c r="N3" s="23"/>
      <c r="O3" s="365" t="s">
        <v>486</v>
      </c>
      <c r="P3" s="363"/>
      <c r="Q3" s="363"/>
      <c r="R3" s="363"/>
      <c r="S3" s="363"/>
      <c r="T3" s="23"/>
      <c r="U3" s="363" t="s">
        <v>487</v>
      </c>
      <c r="V3" s="363"/>
      <c r="W3" s="363"/>
      <c r="X3" s="363"/>
      <c r="Y3" s="363"/>
    </row>
    <row r="4" spans="1:25" s="5" customFormat="1" ht="16.5" customHeight="1">
      <c r="A4" s="23" t="s">
        <v>176</v>
      </c>
      <c r="B4" s="27" t="s">
        <v>548</v>
      </c>
      <c r="C4" s="403" t="s">
        <v>550</v>
      </c>
      <c r="D4" s="404"/>
      <c r="E4" s="27" t="s">
        <v>488</v>
      </c>
      <c r="F4" s="27" t="s">
        <v>489</v>
      </c>
      <c r="G4" s="25" t="s">
        <v>74</v>
      </c>
      <c r="H4" s="23"/>
      <c r="I4" s="26" t="s">
        <v>548</v>
      </c>
      <c r="J4" s="403" t="s">
        <v>550</v>
      </c>
      <c r="K4" s="404"/>
      <c r="L4" s="27" t="s">
        <v>488</v>
      </c>
      <c r="M4" s="27" t="s">
        <v>489</v>
      </c>
      <c r="N4" s="23" t="s">
        <v>176</v>
      </c>
      <c r="O4" s="27" t="s">
        <v>548</v>
      </c>
      <c r="P4" s="403" t="s">
        <v>550</v>
      </c>
      <c r="Q4" s="404"/>
      <c r="R4" s="27" t="s">
        <v>488</v>
      </c>
      <c r="S4" s="25" t="s">
        <v>489</v>
      </c>
      <c r="T4" s="23"/>
      <c r="U4" s="26" t="s">
        <v>548</v>
      </c>
      <c r="V4" s="403" t="s">
        <v>550</v>
      </c>
      <c r="W4" s="404"/>
      <c r="X4" s="27" t="s">
        <v>488</v>
      </c>
      <c r="Y4" s="27" t="s">
        <v>489</v>
      </c>
    </row>
    <row r="5" spans="1:25" s="5" customFormat="1" ht="16.5" customHeight="1">
      <c r="A5" s="23" t="s">
        <v>193</v>
      </c>
      <c r="B5" s="30"/>
      <c r="C5" s="30"/>
      <c r="D5" s="27" t="s">
        <v>75</v>
      </c>
      <c r="E5" s="30" t="s">
        <v>103</v>
      </c>
      <c r="F5" s="30" t="s">
        <v>103</v>
      </c>
      <c r="G5" s="31" t="s">
        <v>103</v>
      </c>
      <c r="H5" s="23"/>
      <c r="I5" s="24"/>
      <c r="J5" s="30"/>
      <c r="K5" s="27" t="s">
        <v>75</v>
      </c>
      <c r="L5" s="30" t="s">
        <v>103</v>
      </c>
      <c r="M5" s="30" t="s">
        <v>103</v>
      </c>
      <c r="N5" s="23" t="s">
        <v>193</v>
      </c>
      <c r="O5" s="30"/>
      <c r="P5" s="30"/>
      <c r="Q5" s="27" t="s">
        <v>75</v>
      </c>
      <c r="R5" s="30" t="s">
        <v>103</v>
      </c>
      <c r="S5" s="31" t="s">
        <v>103</v>
      </c>
      <c r="T5" s="23"/>
      <c r="U5" s="24"/>
      <c r="V5" s="30"/>
      <c r="W5" s="27" t="s">
        <v>75</v>
      </c>
      <c r="X5" s="30" t="s">
        <v>103</v>
      </c>
      <c r="Y5" s="30" t="s">
        <v>103</v>
      </c>
    </row>
    <row r="6" spans="1:25" s="5" customFormat="1" ht="16.5" customHeight="1">
      <c r="A6" s="254"/>
      <c r="B6" s="37" t="s">
        <v>165</v>
      </c>
      <c r="C6" s="37" t="s">
        <v>549</v>
      </c>
      <c r="D6" s="37" t="s">
        <v>490</v>
      </c>
      <c r="E6" s="37" t="s">
        <v>491</v>
      </c>
      <c r="F6" s="37" t="s">
        <v>492</v>
      </c>
      <c r="G6" s="36" t="s">
        <v>493</v>
      </c>
      <c r="H6" s="23"/>
      <c r="I6" s="35" t="s">
        <v>165</v>
      </c>
      <c r="J6" s="37" t="s">
        <v>549</v>
      </c>
      <c r="K6" s="37" t="s">
        <v>490</v>
      </c>
      <c r="L6" s="37" t="s">
        <v>491</v>
      </c>
      <c r="M6" s="37" t="s">
        <v>492</v>
      </c>
      <c r="N6" s="254"/>
      <c r="O6" s="37" t="s">
        <v>165</v>
      </c>
      <c r="P6" s="37" t="s">
        <v>549</v>
      </c>
      <c r="Q6" s="37" t="s">
        <v>490</v>
      </c>
      <c r="R6" s="37" t="s">
        <v>491</v>
      </c>
      <c r="S6" s="34" t="s">
        <v>492</v>
      </c>
      <c r="T6" s="23"/>
      <c r="U6" s="35" t="s">
        <v>165</v>
      </c>
      <c r="V6" s="37" t="s">
        <v>549</v>
      </c>
      <c r="W6" s="37" t="s">
        <v>490</v>
      </c>
      <c r="X6" s="37" t="s">
        <v>491</v>
      </c>
      <c r="Y6" s="37" t="s">
        <v>492</v>
      </c>
    </row>
    <row r="7" spans="1:25" s="5" customFormat="1" ht="99.75" customHeight="1">
      <c r="A7" s="24">
        <v>2002</v>
      </c>
      <c r="B7" s="227">
        <f>SUM(C7,E7,F7)</f>
        <v>389984</v>
      </c>
      <c r="C7" s="246">
        <f>SUM(J7,G7,P7,V7)</f>
        <v>235534</v>
      </c>
      <c r="D7" s="247">
        <f>C7/B7*100</f>
        <v>60.395811110199396</v>
      </c>
      <c r="E7" s="70">
        <f aca="true" t="shared" si="0" ref="E7:F9">SUM(L7,R7,X7)</f>
        <v>115450</v>
      </c>
      <c r="F7" s="70">
        <f t="shared" si="0"/>
        <v>39000</v>
      </c>
      <c r="G7" s="8">
        <v>26360</v>
      </c>
      <c r="H7" s="248"/>
      <c r="I7" s="70">
        <f>SUM(J7,L7,M7)</f>
        <v>106274</v>
      </c>
      <c r="J7" s="8">
        <v>106274</v>
      </c>
      <c r="K7" s="70">
        <f>J7/I7*100</f>
        <v>100</v>
      </c>
      <c r="L7" s="247" t="s">
        <v>168</v>
      </c>
      <c r="M7" s="247" t="s">
        <v>168</v>
      </c>
      <c r="N7" s="24">
        <v>2002</v>
      </c>
      <c r="O7" s="246">
        <f>SUM(P7,R7,S7)</f>
        <v>109650</v>
      </c>
      <c r="P7" s="227">
        <v>72000</v>
      </c>
      <c r="Q7" s="249">
        <f>P7/O7*100</f>
        <v>65.66347469220246</v>
      </c>
      <c r="R7" s="227">
        <v>17950</v>
      </c>
      <c r="S7" s="227">
        <v>19700</v>
      </c>
      <c r="T7" s="11"/>
      <c r="U7" s="227">
        <f>SUM(V7,X7,Y7)</f>
        <v>147700</v>
      </c>
      <c r="V7" s="8">
        <v>30900</v>
      </c>
      <c r="W7" s="250">
        <f>V7/U7*100</f>
        <v>20.92078537576168</v>
      </c>
      <c r="X7" s="8">
        <v>97500</v>
      </c>
      <c r="Y7" s="8">
        <v>19300</v>
      </c>
    </row>
    <row r="8" spans="1:25" s="5" customFormat="1" ht="99.75" customHeight="1">
      <c r="A8" s="24">
        <v>2003</v>
      </c>
      <c r="B8" s="227">
        <f>SUM(C8,E8,F8)</f>
        <v>410134</v>
      </c>
      <c r="C8" s="246">
        <f>SUM(J8,G8,P8,V8)</f>
        <v>267684</v>
      </c>
      <c r="D8" s="247">
        <f>C8/B8*100</f>
        <v>65.26744917514763</v>
      </c>
      <c r="E8" s="70">
        <f t="shared" si="0"/>
        <v>106500</v>
      </c>
      <c r="F8" s="70">
        <f t="shared" si="0"/>
        <v>35950</v>
      </c>
      <c r="G8" s="8">
        <v>24910</v>
      </c>
      <c r="H8" s="248"/>
      <c r="I8" s="70">
        <f>SUM(J8,L8,M8)</f>
        <v>106274</v>
      </c>
      <c r="J8" s="8">
        <v>106274</v>
      </c>
      <c r="K8" s="70">
        <f>J8/I8*100</f>
        <v>100</v>
      </c>
      <c r="L8" s="247" t="s">
        <v>168</v>
      </c>
      <c r="M8" s="247" t="s">
        <v>168</v>
      </c>
      <c r="N8" s="24">
        <v>2003</v>
      </c>
      <c r="O8" s="246">
        <f>SUM(P8,R8,S8)</f>
        <v>133950</v>
      </c>
      <c r="P8" s="227">
        <v>100200</v>
      </c>
      <c r="Q8" s="249">
        <f>P8/O8*100</f>
        <v>74.80403135498321</v>
      </c>
      <c r="R8" s="227">
        <v>16400</v>
      </c>
      <c r="S8" s="227">
        <v>17350</v>
      </c>
      <c r="T8" s="11"/>
      <c r="U8" s="227">
        <f>SUM(V8,X8,Y8)</f>
        <v>145000</v>
      </c>
      <c r="V8" s="8">
        <v>36300</v>
      </c>
      <c r="W8" s="250">
        <f>V8/U8*100</f>
        <v>25.03448275862069</v>
      </c>
      <c r="X8" s="8">
        <v>90100</v>
      </c>
      <c r="Y8" s="8">
        <v>18600</v>
      </c>
    </row>
    <row r="9" spans="1:25" s="5" customFormat="1" ht="99.75" customHeight="1">
      <c r="A9" s="24">
        <v>2004</v>
      </c>
      <c r="B9" s="227">
        <f>SUM(C9,E9,F9)</f>
        <v>386504</v>
      </c>
      <c r="C9" s="246">
        <f>SUM(J9,G9,P9,V9)</f>
        <v>242254</v>
      </c>
      <c r="D9" s="247">
        <f>C9/B9*100</f>
        <v>62.67826464926625</v>
      </c>
      <c r="E9" s="70">
        <f t="shared" si="0"/>
        <v>109650</v>
      </c>
      <c r="F9" s="70">
        <f t="shared" si="0"/>
        <v>34600</v>
      </c>
      <c r="G9" s="227">
        <v>26360</v>
      </c>
      <c r="H9" s="11"/>
      <c r="I9" s="70">
        <f>SUM(J9,L9,M9)</f>
        <v>105494</v>
      </c>
      <c r="J9" s="11">
        <v>105494</v>
      </c>
      <c r="K9" s="70">
        <f>J9/I9*100</f>
        <v>100</v>
      </c>
      <c r="L9" s="251" t="s">
        <v>168</v>
      </c>
      <c r="M9" s="209" t="s">
        <v>168</v>
      </c>
      <c r="N9" s="24">
        <v>2004</v>
      </c>
      <c r="O9" s="246">
        <f>SUM(P9,R9,S9)</f>
        <v>109650</v>
      </c>
      <c r="P9" s="11">
        <v>74100</v>
      </c>
      <c r="Q9" s="249">
        <f>P9/O9*100</f>
        <v>67.57865937072503</v>
      </c>
      <c r="R9" s="69">
        <v>15850</v>
      </c>
      <c r="S9" s="227">
        <v>19700</v>
      </c>
      <c r="T9" s="11"/>
      <c r="U9" s="227">
        <f>SUM(V9,X9,Y9)</f>
        <v>145000</v>
      </c>
      <c r="V9" s="8">
        <v>36300</v>
      </c>
      <c r="W9" s="250">
        <f>V9/U9*100</f>
        <v>25.03448275862069</v>
      </c>
      <c r="X9" s="8">
        <v>93800</v>
      </c>
      <c r="Y9" s="8">
        <v>14900</v>
      </c>
    </row>
    <row r="10" spans="1:25" s="5" customFormat="1" ht="99.75" customHeight="1">
      <c r="A10" s="24">
        <v>2005</v>
      </c>
      <c r="B10" s="227">
        <v>407184</v>
      </c>
      <c r="C10" s="246">
        <v>266734</v>
      </c>
      <c r="D10" s="247">
        <v>65.5</v>
      </c>
      <c r="E10" s="70">
        <v>110200</v>
      </c>
      <c r="F10" s="70">
        <v>30250</v>
      </c>
      <c r="G10" s="227">
        <v>24740</v>
      </c>
      <c r="H10" s="11"/>
      <c r="I10" s="70">
        <v>105494</v>
      </c>
      <c r="J10" s="11">
        <v>105494</v>
      </c>
      <c r="K10" s="70">
        <v>100</v>
      </c>
      <c r="L10" s="251" t="s">
        <v>545</v>
      </c>
      <c r="M10" s="209" t="s">
        <v>545</v>
      </c>
      <c r="N10" s="24">
        <v>2005</v>
      </c>
      <c r="O10" s="246">
        <v>131950</v>
      </c>
      <c r="P10" s="11">
        <v>100200</v>
      </c>
      <c r="Q10" s="249">
        <v>75.9</v>
      </c>
      <c r="R10" s="69">
        <v>16400</v>
      </c>
      <c r="S10" s="227">
        <v>15350</v>
      </c>
      <c r="T10" s="11"/>
      <c r="U10" s="227">
        <v>145300</v>
      </c>
      <c r="V10" s="8">
        <v>36300</v>
      </c>
      <c r="W10" s="250">
        <v>25</v>
      </c>
      <c r="X10" s="8">
        <v>93800</v>
      </c>
      <c r="Y10" s="8">
        <v>14900</v>
      </c>
    </row>
    <row r="11" spans="1:25" s="14" customFormat="1" ht="99.75" customHeight="1" thickBot="1">
      <c r="A11" s="103">
        <v>2006</v>
      </c>
      <c r="B11" s="13">
        <v>407184</v>
      </c>
      <c r="C11" s="13">
        <v>269734</v>
      </c>
      <c r="D11" s="252">
        <v>66.2</v>
      </c>
      <c r="E11" s="13">
        <v>108700</v>
      </c>
      <c r="F11" s="13">
        <v>28750</v>
      </c>
      <c r="G11" s="13">
        <v>24740</v>
      </c>
      <c r="H11" s="255"/>
      <c r="I11" s="13">
        <v>105494</v>
      </c>
      <c r="J11" s="13">
        <v>105494</v>
      </c>
      <c r="K11" s="13">
        <f>J11/I11*100</f>
        <v>100</v>
      </c>
      <c r="L11" s="252" t="s">
        <v>168</v>
      </c>
      <c r="M11" s="252" t="s">
        <v>168</v>
      </c>
      <c r="N11" s="103">
        <v>2006</v>
      </c>
      <c r="O11" s="13">
        <v>131950</v>
      </c>
      <c r="P11" s="13">
        <v>101700</v>
      </c>
      <c r="Q11" s="308">
        <v>77.1</v>
      </c>
      <c r="R11" s="13">
        <v>16400</v>
      </c>
      <c r="S11" s="13">
        <v>13850</v>
      </c>
      <c r="T11" s="12"/>
      <c r="U11" s="13">
        <v>145000</v>
      </c>
      <c r="V11" s="13">
        <v>37800</v>
      </c>
      <c r="W11" s="285">
        <f>V11/U11*100</f>
        <v>26.068965517241377</v>
      </c>
      <c r="X11" s="13">
        <v>92300</v>
      </c>
      <c r="Y11" s="13">
        <v>14900</v>
      </c>
    </row>
    <row r="12" spans="1:23" ht="19.5" customHeight="1" thickTop="1">
      <c r="A12" s="56" t="s">
        <v>359</v>
      </c>
      <c r="F12" s="59"/>
      <c r="G12" s="59"/>
      <c r="L12" s="59"/>
      <c r="N12" s="56" t="s">
        <v>547</v>
      </c>
      <c r="S12" s="92"/>
      <c r="U12" s="77" t="s">
        <v>103</v>
      </c>
      <c r="V12" s="18" t="s">
        <v>103</v>
      </c>
      <c r="W12" s="253" t="s">
        <v>103</v>
      </c>
    </row>
    <row r="13" spans="1:19" ht="14.25">
      <c r="A13" s="56"/>
      <c r="B13" s="56"/>
      <c r="F13" s="59"/>
      <c r="G13" s="59"/>
      <c r="L13" s="59"/>
      <c r="N13" s="56"/>
      <c r="S13" s="92"/>
    </row>
    <row r="14" spans="6:19" ht="14.25">
      <c r="F14" s="59"/>
      <c r="G14" s="59"/>
      <c r="L14" s="59"/>
      <c r="S14" s="92"/>
    </row>
    <row r="15" spans="7:19" ht="14.25">
      <c r="G15" s="59"/>
      <c r="S15" s="92"/>
    </row>
    <row r="16" spans="7:19" ht="14.25">
      <c r="G16" s="59"/>
      <c r="S16" s="92"/>
    </row>
    <row r="17" spans="7:19" ht="14.25">
      <c r="G17" s="59"/>
      <c r="S17" s="92"/>
    </row>
    <row r="18" spans="7:19" ht="14.25">
      <c r="G18" s="59"/>
      <c r="S18" s="92"/>
    </row>
    <row r="19" spans="7:19" ht="14.25">
      <c r="G19" s="59"/>
      <c r="S19" s="92"/>
    </row>
    <row r="20" spans="7:19" ht="14.25">
      <c r="G20" s="59"/>
      <c r="S20" s="92"/>
    </row>
    <row r="21" spans="7:19" ht="14.25">
      <c r="G21" s="59"/>
      <c r="S21" s="92"/>
    </row>
    <row r="22" spans="7:19" ht="14.25">
      <c r="G22" s="59"/>
      <c r="S22" s="92"/>
    </row>
    <row r="23" spans="7:19" ht="14.25">
      <c r="G23" s="59"/>
      <c r="S23" s="92"/>
    </row>
    <row r="24" spans="7:19" ht="14.25">
      <c r="G24" s="59"/>
      <c r="S24" s="92"/>
    </row>
    <row r="25" spans="7:19" ht="14.25">
      <c r="G25" s="59"/>
      <c r="S25" s="92"/>
    </row>
    <row r="26" spans="7:19" ht="14.25">
      <c r="G26" s="59"/>
      <c r="S26" s="92"/>
    </row>
    <row r="27" spans="7:19" ht="14.25">
      <c r="G27" s="59"/>
      <c r="S27" s="92"/>
    </row>
    <row r="28" spans="7:19" ht="14.25">
      <c r="G28" s="59"/>
      <c r="S28" s="92"/>
    </row>
    <row r="29" spans="7:19" ht="14.25">
      <c r="G29" s="59"/>
      <c r="S29" s="92"/>
    </row>
    <row r="30" spans="7:19" ht="14.25">
      <c r="G30" s="59"/>
      <c r="S30" s="92"/>
    </row>
    <row r="31" spans="7:19" ht="14.25">
      <c r="G31" s="59"/>
      <c r="S31" s="92"/>
    </row>
    <row r="32" spans="7:19" ht="14.25">
      <c r="G32" s="59"/>
      <c r="S32" s="92"/>
    </row>
    <row r="33" spans="7:19" ht="14.25">
      <c r="G33" s="59"/>
      <c r="S33" s="92"/>
    </row>
    <row r="34" spans="7:19" ht="14.25">
      <c r="G34" s="59"/>
      <c r="S34" s="92"/>
    </row>
    <row r="35" ht="14.25">
      <c r="S35" s="92"/>
    </row>
    <row r="36" ht="14.25">
      <c r="S36" s="92"/>
    </row>
    <row r="37" ht="14.25">
      <c r="S37" s="92"/>
    </row>
    <row r="38" ht="14.25">
      <c r="S38" s="92"/>
    </row>
    <row r="39" ht="14.25">
      <c r="S39" s="92"/>
    </row>
    <row r="40" ht="14.25">
      <c r="S40" s="92"/>
    </row>
    <row r="41" ht="14.25">
      <c r="S41" s="92"/>
    </row>
    <row r="42" ht="14.25">
      <c r="S42" s="92"/>
    </row>
    <row r="43" ht="14.25">
      <c r="S43" s="92"/>
    </row>
    <row r="44" ht="14.25">
      <c r="S44" s="92"/>
    </row>
    <row r="45" ht="14.25">
      <c r="S45" s="92"/>
    </row>
    <row r="46" ht="14.25">
      <c r="S46" s="92"/>
    </row>
  </sheetData>
  <mergeCells count="12">
    <mergeCell ref="U3:Y3"/>
    <mergeCell ref="V4:W4"/>
    <mergeCell ref="P4:Q4"/>
    <mergeCell ref="U1:Y1"/>
    <mergeCell ref="A1:G1"/>
    <mergeCell ref="I1:M1"/>
    <mergeCell ref="N1:S1"/>
    <mergeCell ref="O3:S3"/>
    <mergeCell ref="J4:K4"/>
    <mergeCell ref="C4:D4"/>
    <mergeCell ref="B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pane xSplit="1" ySplit="6" topLeftCell="J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6" sqref="U16"/>
    </sheetView>
  </sheetViews>
  <sheetFormatPr defaultColWidth="8.88671875" defaultRowHeight="13.5"/>
  <cols>
    <col min="1" max="1" width="9.77734375" style="20" customWidth="1"/>
    <col min="2" max="2" width="5.88671875" style="20" customWidth="1"/>
    <col min="3" max="7" width="5.88671875" style="19" customWidth="1"/>
    <col min="8" max="8" width="5.88671875" style="20" customWidth="1"/>
    <col min="9" max="10" width="5.88671875" style="19" customWidth="1"/>
    <col min="11" max="11" width="5.88671875" style="20" customWidth="1"/>
    <col min="12" max="13" width="5.88671875" style="19" customWidth="1"/>
    <col min="14" max="14" width="2.77734375" style="60" customWidth="1"/>
    <col min="15" max="23" width="6.6640625" style="19" customWidth="1"/>
    <col min="24" max="24" width="10.99609375" style="19" customWidth="1"/>
    <col min="25" max="16384" width="8.88671875" style="19" customWidth="1"/>
  </cols>
  <sheetData>
    <row r="1" spans="1:24" s="1" customFormat="1" ht="45" customHeight="1">
      <c r="A1" s="362" t="s">
        <v>512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9"/>
      <c r="O1" s="368" t="s">
        <v>494</v>
      </c>
      <c r="P1" s="368"/>
      <c r="Q1" s="368"/>
      <c r="R1" s="368"/>
      <c r="S1" s="368"/>
      <c r="T1" s="368"/>
      <c r="U1" s="368"/>
      <c r="V1" s="368"/>
      <c r="W1" s="368"/>
      <c r="X1" s="368"/>
    </row>
    <row r="2" spans="1:24" s="5" customFormat="1" ht="25.5" customHeight="1" thickBot="1">
      <c r="A2" s="3" t="s">
        <v>495</v>
      </c>
      <c r="B2" s="4"/>
      <c r="C2" s="3"/>
      <c r="D2" s="3"/>
      <c r="E2" s="3"/>
      <c r="F2" s="3"/>
      <c r="G2" s="3"/>
      <c r="H2" s="4"/>
      <c r="I2" s="3"/>
      <c r="J2" s="3"/>
      <c r="K2" s="4"/>
      <c r="L2" s="3"/>
      <c r="M2" s="3"/>
      <c r="N2" s="17"/>
      <c r="O2" s="3"/>
      <c r="P2" s="3"/>
      <c r="Q2" s="3"/>
      <c r="R2" s="3"/>
      <c r="S2" s="3"/>
      <c r="U2" s="3"/>
      <c r="V2" s="3"/>
      <c r="X2" s="6" t="s">
        <v>166</v>
      </c>
    </row>
    <row r="3" spans="1:24" s="5" customFormat="1" ht="16.5" customHeight="1" thickTop="1">
      <c r="A3" s="82"/>
      <c r="B3" s="366" t="s">
        <v>76</v>
      </c>
      <c r="C3" s="366"/>
      <c r="D3" s="357"/>
      <c r="E3" s="354" t="s">
        <v>496</v>
      </c>
      <c r="F3" s="366"/>
      <c r="G3" s="357"/>
      <c r="H3" s="354" t="s">
        <v>22</v>
      </c>
      <c r="I3" s="366"/>
      <c r="J3" s="357"/>
      <c r="K3" s="354" t="s">
        <v>23</v>
      </c>
      <c r="L3" s="366"/>
      <c r="M3" s="366"/>
      <c r="N3" s="23"/>
      <c r="O3" s="366" t="s">
        <v>497</v>
      </c>
      <c r="P3" s="366"/>
      <c r="Q3" s="357"/>
      <c r="R3" s="354" t="s">
        <v>498</v>
      </c>
      <c r="S3" s="366"/>
      <c r="T3" s="357"/>
      <c r="U3" s="354" t="s">
        <v>499</v>
      </c>
      <c r="V3" s="366"/>
      <c r="W3" s="357"/>
      <c r="X3" s="22" t="s">
        <v>500</v>
      </c>
    </row>
    <row r="4" spans="1:24" s="5" customFormat="1" ht="16.5" customHeight="1">
      <c r="A4" s="24" t="s">
        <v>176</v>
      </c>
      <c r="B4" s="355" t="s">
        <v>501</v>
      </c>
      <c r="C4" s="356"/>
      <c r="D4" s="358"/>
      <c r="E4" s="355" t="s">
        <v>502</v>
      </c>
      <c r="F4" s="356"/>
      <c r="G4" s="358"/>
      <c r="H4" s="355" t="s">
        <v>503</v>
      </c>
      <c r="I4" s="356"/>
      <c r="J4" s="358"/>
      <c r="K4" s="355" t="s">
        <v>504</v>
      </c>
      <c r="L4" s="356"/>
      <c r="M4" s="356"/>
      <c r="N4" s="23"/>
      <c r="O4" s="356" t="s">
        <v>505</v>
      </c>
      <c r="P4" s="356"/>
      <c r="Q4" s="358"/>
      <c r="R4" s="405" t="s">
        <v>506</v>
      </c>
      <c r="S4" s="406"/>
      <c r="T4" s="407"/>
      <c r="U4" s="401" t="s">
        <v>507</v>
      </c>
      <c r="V4" s="402"/>
      <c r="W4" s="408"/>
      <c r="X4" s="31" t="s">
        <v>508</v>
      </c>
    </row>
    <row r="5" spans="1:24" s="5" customFormat="1" ht="16.5" customHeight="1">
      <c r="A5" s="24" t="s">
        <v>193</v>
      </c>
      <c r="B5" s="24" t="s">
        <v>24</v>
      </c>
      <c r="C5" s="24" t="s">
        <v>25</v>
      </c>
      <c r="D5" s="24" t="s">
        <v>26</v>
      </c>
      <c r="E5" s="24" t="s">
        <v>24</v>
      </c>
      <c r="F5" s="24" t="s">
        <v>25</v>
      </c>
      <c r="G5" s="24" t="s">
        <v>26</v>
      </c>
      <c r="H5" s="24" t="s">
        <v>24</v>
      </c>
      <c r="I5" s="24" t="s">
        <v>25</v>
      </c>
      <c r="J5" s="24" t="s">
        <v>26</v>
      </c>
      <c r="K5" s="24" t="s">
        <v>24</v>
      </c>
      <c r="L5" s="24" t="s">
        <v>25</v>
      </c>
      <c r="M5" s="23" t="s">
        <v>26</v>
      </c>
      <c r="N5" s="23"/>
      <c r="O5" s="24" t="s">
        <v>24</v>
      </c>
      <c r="P5" s="24" t="s">
        <v>25</v>
      </c>
      <c r="Q5" s="24" t="s">
        <v>26</v>
      </c>
      <c r="R5" s="24" t="s">
        <v>24</v>
      </c>
      <c r="S5" s="24" t="s">
        <v>25</v>
      </c>
      <c r="T5" s="24" t="s">
        <v>26</v>
      </c>
      <c r="U5" s="27" t="s">
        <v>24</v>
      </c>
      <c r="V5" s="26" t="s">
        <v>25</v>
      </c>
      <c r="W5" s="26" t="s">
        <v>26</v>
      </c>
      <c r="X5" s="25" t="s">
        <v>509</v>
      </c>
    </row>
    <row r="6" spans="1:24" s="5" customFormat="1" ht="16.5" customHeight="1">
      <c r="A6" s="43"/>
      <c r="B6" s="35" t="s">
        <v>158</v>
      </c>
      <c r="C6" s="35" t="s">
        <v>77</v>
      </c>
      <c r="D6" s="35" t="s">
        <v>68</v>
      </c>
      <c r="E6" s="35" t="s">
        <v>158</v>
      </c>
      <c r="F6" s="35" t="s">
        <v>77</v>
      </c>
      <c r="G6" s="35" t="s">
        <v>68</v>
      </c>
      <c r="H6" s="35" t="s">
        <v>158</v>
      </c>
      <c r="I6" s="35" t="s">
        <v>77</v>
      </c>
      <c r="J6" s="35" t="s">
        <v>68</v>
      </c>
      <c r="K6" s="35" t="s">
        <v>158</v>
      </c>
      <c r="L6" s="35" t="s">
        <v>77</v>
      </c>
      <c r="M6" s="36" t="s">
        <v>68</v>
      </c>
      <c r="N6" s="23"/>
      <c r="O6" s="35" t="s">
        <v>158</v>
      </c>
      <c r="P6" s="35" t="s">
        <v>77</v>
      </c>
      <c r="Q6" s="35" t="s">
        <v>68</v>
      </c>
      <c r="R6" s="35" t="s">
        <v>158</v>
      </c>
      <c r="S6" s="35" t="s">
        <v>77</v>
      </c>
      <c r="T6" s="35" t="s">
        <v>68</v>
      </c>
      <c r="U6" s="35" t="s">
        <v>158</v>
      </c>
      <c r="V6" s="35" t="s">
        <v>77</v>
      </c>
      <c r="W6" s="35" t="s">
        <v>68</v>
      </c>
      <c r="X6" s="34" t="s">
        <v>158</v>
      </c>
    </row>
    <row r="7" spans="1:24" s="5" customFormat="1" ht="99.75" customHeight="1">
      <c r="A7" s="24">
        <v>2002</v>
      </c>
      <c r="B7" s="256" t="s">
        <v>168</v>
      </c>
      <c r="C7" s="256" t="s">
        <v>168</v>
      </c>
      <c r="D7" s="256" t="s">
        <v>168</v>
      </c>
      <c r="E7" s="256" t="s">
        <v>168</v>
      </c>
      <c r="F7" s="256" t="s">
        <v>168</v>
      </c>
      <c r="G7" s="256" t="s">
        <v>168</v>
      </c>
      <c r="H7" s="256" t="s">
        <v>168</v>
      </c>
      <c r="I7" s="256" t="s">
        <v>168</v>
      </c>
      <c r="J7" s="256" t="s">
        <v>168</v>
      </c>
      <c r="K7" s="256" t="s">
        <v>168</v>
      </c>
      <c r="L7" s="256" t="s">
        <v>168</v>
      </c>
      <c r="M7" s="256" t="s">
        <v>168</v>
      </c>
      <c r="N7" s="257"/>
      <c r="O7" s="256" t="s">
        <v>168</v>
      </c>
      <c r="P7" s="256" t="s">
        <v>168</v>
      </c>
      <c r="Q7" s="256" t="s">
        <v>168</v>
      </c>
      <c r="R7" s="256" t="s">
        <v>168</v>
      </c>
      <c r="S7" s="256" t="s">
        <v>168</v>
      </c>
      <c r="T7" s="256" t="s">
        <v>168</v>
      </c>
      <c r="U7" s="256">
        <v>4</v>
      </c>
      <c r="V7" s="256">
        <v>1825</v>
      </c>
      <c r="W7" s="256">
        <v>22819</v>
      </c>
      <c r="X7" s="256">
        <v>2918</v>
      </c>
    </row>
    <row r="8" spans="1:24" s="5" customFormat="1" ht="99.75" customHeight="1">
      <c r="A8" s="24">
        <v>2003</v>
      </c>
      <c r="B8" s="256" t="s">
        <v>168</v>
      </c>
      <c r="C8" s="256" t="s">
        <v>168</v>
      </c>
      <c r="D8" s="256" t="s">
        <v>168</v>
      </c>
      <c r="E8" s="256" t="s">
        <v>168</v>
      </c>
      <c r="F8" s="256" t="s">
        <v>168</v>
      </c>
      <c r="G8" s="256" t="s">
        <v>168</v>
      </c>
      <c r="H8" s="256" t="s">
        <v>168</v>
      </c>
      <c r="I8" s="256" t="s">
        <v>168</v>
      </c>
      <c r="J8" s="256" t="s">
        <v>168</v>
      </c>
      <c r="K8" s="256" t="s">
        <v>168</v>
      </c>
      <c r="L8" s="256" t="s">
        <v>168</v>
      </c>
      <c r="M8" s="256" t="s">
        <v>168</v>
      </c>
      <c r="N8" s="257"/>
      <c r="O8" s="256" t="s">
        <v>168</v>
      </c>
      <c r="P8" s="256" t="s">
        <v>168</v>
      </c>
      <c r="Q8" s="256" t="s">
        <v>168</v>
      </c>
      <c r="R8" s="256" t="s">
        <v>168</v>
      </c>
      <c r="S8" s="256" t="s">
        <v>168</v>
      </c>
      <c r="T8" s="256" t="s">
        <v>168</v>
      </c>
      <c r="U8" s="256" t="s">
        <v>168</v>
      </c>
      <c r="V8" s="256" t="s">
        <v>168</v>
      </c>
      <c r="W8" s="256" t="s">
        <v>168</v>
      </c>
      <c r="X8" s="256" t="s">
        <v>168</v>
      </c>
    </row>
    <row r="9" spans="1:24" s="5" customFormat="1" ht="99.75" customHeight="1">
      <c r="A9" s="24">
        <v>2004</v>
      </c>
      <c r="B9" s="257" t="s">
        <v>168</v>
      </c>
      <c r="C9" s="257" t="s">
        <v>168</v>
      </c>
      <c r="D9" s="257" t="s">
        <v>168</v>
      </c>
      <c r="E9" s="257" t="s">
        <v>168</v>
      </c>
      <c r="F9" s="257" t="s">
        <v>168</v>
      </c>
      <c r="G9" s="257" t="s">
        <v>168</v>
      </c>
      <c r="H9" s="257" t="s">
        <v>168</v>
      </c>
      <c r="I9" s="257" t="s">
        <v>168</v>
      </c>
      <c r="J9" s="257" t="s">
        <v>168</v>
      </c>
      <c r="K9" s="257" t="s">
        <v>168</v>
      </c>
      <c r="L9" s="257" t="s">
        <v>168</v>
      </c>
      <c r="M9" s="257" t="s">
        <v>168</v>
      </c>
      <c r="N9" s="258"/>
      <c r="O9" s="257" t="s">
        <v>168</v>
      </c>
      <c r="P9" s="257" t="s">
        <v>168</v>
      </c>
      <c r="Q9" s="257" t="s">
        <v>168</v>
      </c>
      <c r="R9" s="257" t="s">
        <v>168</v>
      </c>
      <c r="S9" s="257" t="s">
        <v>168</v>
      </c>
      <c r="T9" s="257" t="s">
        <v>168</v>
      </c>
      <c r="U9" s="258">
        <v>3</v>
      </c>
      <c r="V9" s="258">
        <v>4216</v>
      </c>
      <c r="W9" s="258">
        <v>85944</v>
      </c>
      <c r="X9" s="258">
        <v>3239</v>
      </c>
    </row>
    <row r="10" spans="1:24" s="5" customFormat="1" ht="99.75" customHeight="1">
      <c r="A10" s="24">
        <v>2005</v>
      </c>
      <c r="B10" s="312" t="s">
        <v>168</v>
      </c>
      <c r="C10" s="312" t="s">
        <v>168</v>
      </c>
      <c r="D10" s="312" t="s">
        <v>168</v>
      </c>
      <c r="E10" s="312" t="s">
        <v>168</v>
      </c>
      <c r="F10" s="312" t="s">
        <v>168</v>
      </c>
      <c r="G10" s="312" t="s">
        <v>168</v>
      </c>
      <c r="H10" s="312" t="s">
        <v>168</v>
      </c>
      <c r="I10" s="312" t="s">
        <v>168</v>
      </c>
      <c r="J10" s="312" t="s">
        <v>168</v>
      </c>
      <c r="K10" s="312" t="s">
        <v>168</v>
      </c>
      <c r="L10" s="312" t="s">
        <v>168</v>
      </c>
      <c r="M10" s="312" t="s">
        <v>168</v>
      </c>
      <c r="N10" s="258"/>
      <c r="O10" s="312" t="s">
        <v>168</v>
      </c>
      <c r="P10" s="312" t="s">
        <v>168</v>
      </c>
      <c r="Q10" s="312" t="s">
        <v>168</v>
      </c>
      <c r="R10" s="312" t="s">
        <v>168</v>
      </c>
      <c r="S10" s="312" t="s">
        <v>168</v>
      </c>
      <c r="T10" s="312" t="s">
        <v>168</v>
      </c>
      <c r="U10" s="258">
        <v>4</v>
      </c>
      <c r="V10" s="258">
        <v>1825</v>
      </c>
      <c r="W10" s="258">
        <v>28784</v>
      </c>
      <c r="X10" s="258">
        <v>3239</v>
      </c>
    </row>
    <row r="11" spans="1:24" s="5" customFormat="1" ht="99.75" customHeight="1" thickBot="1">
      <c r="A11" s="103">
        <v>2006</v>
      </c>
      <c r="B11" s="313" t="s">
        <v>168</v>
      </c>
      <c r="C11" s="104" t="s">
        <v>168</v>
      </c>
      <c r="D11" s="104" t="s">
        <v>168</v>
      </c>
      <c r="E11" s="104" t="s">
        <v>168</v>
      </c>
      <c r="F11" s="104" t="s">
        <v>168</v>
      </c>
      <c r="G11" s="104" t="s">
        <v>168</v>
      </c>
      <c r="H11" s="104" t="s">
        <v>168</v>
      </c>
      <c r="I11" s="104" t="s">
        <v>168</v>
      </c>
      <c r="J11" s="104" t="s">
        <v>168</v>
      </c>
      <c r="K11" s="104" t="s">
        <v>168</v>
      </c>
      <c r="L11" s="104" t="s">
        <v>168</v>
      </c>
      <c r="M11" s="104" t="s">
        <v>168</v>
      </c>
      <c r="N11" s="258"/>
      <c r="O11" s="104" t="s">
        <v>168</v>
      </c>
      <c r="P11" s="104" t="s">
        <v>168</v>
      </c>
      <c r="Q11" s="104" t="s">
        <v>168</v>
      </c>
      <c r="R11" s="104" t="s">
        <v>168</v>
      </c>
      <c r="S11" s="104" t="s">
        <v>168</v>
      </c>
      <c r="T11" s="104" t="s">
        <v>168</v>
      </c>
      <c r="U11" s="139">
        <v>4</v>
      </c>
      <c r="V11" s="139">
        <v>1825</v>
      </c>
      <c r="W11" s="139">
        <v>45625</v>
      </c>
      <c r="X11" s="139">
        <v>3239</v>
      </c>
    </row>
    <row r="12" spans="1:14" ht="19.5" customHeight="1" thickTop="1">
      <c r="A12" s="56" t="s">
        <v>359</v>
      </c>
      <c r="N12" s="17"/>
    </row>
    <row r="13" ht="13.5">
      <c r="N13" s="17"/>
    </row>
    <row r="14" ht="13.5">
      <c r="N14" s="17"/>
    </row>
    <row r="15" ht="13.5">
      <c r="N15" s="17"/>
    </row>
    <row r="16" ht="13.5">
      <c r="N16" s="17"/>
    </row>
    <row r="17" ht="13.5">
      <c r="N17" s="17"/>
    </row>
  </sheetData>
  <mergeCells count="16">
    <mergeCell ref="O1:X1"/>
    <mergeCell ref="A1:M1"/>
    <mergeCell ref="H3:J3"/>
    <mergeCell ref="H4:J4"/>
    <mergeCell ref="K4:M4"/>
    <mergeCell ref="O3:Q3"/>
    <mergeCell ref="O4:Q4"/>
    <mergeCell ref="B3:D3"/>
    <mergeCell ref="B4:D4"/>
    <mergeCell ref="E3:G3"/>
    <mergeCell ref="E4:G4"/>
    <mergeCell ref="K3:M3"/>
    <mergeCell ref="R3:T3"/>
    <mergeCell ref="U3:W3"/>
    <mergeCell ref="R4:T4"/>
    <mergeCell ref="U4:W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workbookViewId="0" topLeftCell="A1">
      <pane xSplit="1" ySplit="6" topLeftCell="U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2" sqref="U12"/>
    </sheetView>
  </sheetViews>
  <sheetFormatPr defaultColWidth="8.88671875" defaultRowHeight="13.5"/>
  <cols>
    <col min="1" max="1" width="9.77734375" style="20" customWidth="1"/>
    <col min="2" max="2" width="8.5546875" style="20" customWidth="1"/>
    <col min="3" max="5" width="8.5546875" style="19" customWidth="1"/>
    <col min="6" max="6" width="8.5546875" style="94" customWidth="1"/>
    <col min="7" max="9" width="8.5546875" style="19" customWidth="1"/>
    <col min="10" max="10" width="3.10546875" style="60" customWidth="1"/>
    <col min="11" max="16" width="11.3359375" style="19" customWidth="1"/>
    <col min="17" max="17" width="14.5546875" style="20" customWidth="1"/>
    <col min="18" max="18" width="10.6640625" style="20" customWidth="1"/>
    <col min="19" max="21" width="10.6640625" style="19" customWidth="1"/>
    <col min="22" max="22" width="10.6640625" style="94" customWidth="1"/>
    <col min="23" max="23" width="10.6640625" style="19" customWidth="1"/>
    <col min="24" max="24" width="3.10546875" style="19" customWidth="1"/>
    <col min="25" max="25" width="10.77734375" style="20" customWidth="1"/>
    <col min="26" max="28" width="10.77734375" style="19" customWidth="1"/>
    <col min="29" max="29" width="10.77734375" style="94" customWidth="1"/>
    <col min="30" max="30" width="10.77734375" style="19" customWidth="1"/>
    <col min="31" max="16384" width="8.88671875" style="19" customWidth="1"/>
  </cols>
  <sheetData>
    <row r="1" spans="1:30" s="1" customFormat="1" ht="45" customHeight="1">
      <c r="A1" s="362" t="s">
        <v>7</v>
      </c>
      <c r="B1" s="362"/>
      <c r="C1" s="362"/>
      <c r="D1" s="362"/>
      <c r="E1" s="362"/>
      <c r="F1" s="362"/>
      <c r="G1" s="362"/>
      <c r="H1" s="362"/>
      <c r="I1" s="362"/>
      <c r="J1" s="39"/>
      <c r="K1" s="368" t="s">
        <v>511</v>
      </c>
      <c r="L1" s="368"/>
      <c r="M1" s="368"/>
      <c r="N1" s="368"/>
      <c r="O1" s="368"/>
      <c r="P1" s="368"/>
      <c r="Q1" s="362" t="s">
        <v>513</v>
      </c>
      <c r="R1" s="362"/>
      <c r="S1" s="362"/>
      <c r="T1" s="362"/>
      <c r="U1" s="362"/>
      <c r="V1" s="362"/>
      <c r="W1" s="362"/>
      <c r="X1" s="39"/>
      <c r="Y1" s="368" t="s">
        <v>510</v>
      </c>
      <c r="Z1" s="368"/>
      <c r="AA1" s="368"/>
      <c r="AB1" s="368"/>
      <c r="AC1" s="368"/>
      <c r="AD1" s="368"/>
    </row>
    <row r="2" spans="1:30" s="5" customFormat="1" ht="25.5" customHeight="1" thickBot="1">
      <c r="A2" s="3" t="s">
        <v>514</v>
      </c>
      <c r="B2" s="4"/>
      <c r="C2" s="3"/>
      <c r="D2" s="3"/>
      <c r="E2" s="3"/>
      <c r="F2" s="81"/>
      <c r="G2" s="3"/>
      <c r="H2" s="3"/>
      <c r="I2" s="3"/>
      <c r="J2" s="17"/>
      <c r="K2" s="3"/>
      <c r="L2" s="3"/>
      <c r="M2" s="3"/>
      <c r="N2" s="3"/>
      <c r="O2" s="3"/>
      <c r="P2" s="6" t="s">
        <v>78</v>
      </c>
      <c r="Q2" s="3" t="s">
        <v>27</v>
      </c>
      <c r="R2" s="4"/>
      <c r="S2" s="3"/>
      <c r="T2" s="3"/>
      <c r="U2" s="3"/>
      <c r="V2" s="81"/>
      <c r="W2" s="3"/>
      <c r="Y2" s="4"/>
      <c r="Z2" s="3"/>
      <c r="AA2" s="3"/>
      <c r="AB2" s="3"/>
      <c r="AC2" s="81"/>
      <c r="AD2" s="6" t="s">
        <v>515</v>
      </c>
    </row>
    <row r="3" spans="1:30" s="5" customFormat="1" ht="16.5" customHeight="1" thickTop="1">
      <c r="A3" s="23"/>
      <c r="B3" s="365" t="s">
        <v>516</v>
      </c>
      <c r="C3" s="363"/>
      <c r="D3" s="363"/>
      <c r="E3" s="363"/>
      <c r="F3" s="363"/>
      <c r="G3" s="364"/>
      <c r="H3" s="365" t="s">
        <v>517</v>
      </c>
      <c r="I3" s="363"/>
      <c r="J3" s="23"/>
      <c r="K3" s="363" t="s">
        <v>518</v>
      </c>
      <c r="L3" s="363"/>
      <c r="M3" s="363"/>
      <c r="N3" s="363"/>
      <c r="O3" s="363"/>
      <c r="P3" s="363"/>
      <c r="Q3" s="23"/>
      <c r="R3" s="365" t="s">
        <v>0</v>
      </c>
      <c r="S3" s="363"/>
      <c r="T3" s="363"/>
      <c r="U3" s="363"/>
      <c r="V3" s="363"/>
      <c r="W3" s="363"/>
      <c r="X3" s="23"/>
      <c r="Y3" s="363" t="s">
        <v>169</v>
      </c>
      <c r="Z3" s="363"/>
      <c r="AA3" s="363"/>
      <c r="AB3" s="363"/>
      <c r="AC3" s="363"/>
      <c r="AD3" s="363"/>
    </row>
    <row r="4" spans="1:30" s="5" customFormat="1" ht="16.5" customHeight="1">
      <c r="A4" s="24" t="s">
        <v>176</v>
      </c>
      <c r="B4" s="353" t="s">
        <v>28</v>
      </c>
      <c r="C4" s="352"/>
      <c r="D4" s="353" t="s">
        <v>1</v>
      </c>
      <c r="E4" s="352"/>
      <c r="F4" s="353" t="s">
        <v>2</v>
      </c>
      <c r="G4" s="352"/>
      <c r="H4" s="353" t="s">
        <v>1</v>
      </c>
      <c r="I4" s="351"/>
      <c r="J4" s="23"/>
      <c r="K4" s="351" t="s">
        <v>29</v>
      </c>
      <c r="L4" s="352"/>
      <c r="M4" s="353" t="s">
        <v>3</v>
      </c>
      <c r="N4" s="352"/>
      <c r="O4" s="353" t="s">
        <v>4</v>
      </c>
      <c r="P4" s="351"/>
      <c r="Q4" s="24" t="s">
        <v>176</v>
      </c>
      <c r="R4" s="409" t="s">
        <v>28</v>
      </c>
      <c r="S4" s="410"/>
      <c r="T4" s="353" t="s">
        <v>1</v>
      </c>
      <c r="U4" s="352"/>
      <c r="V4" s="353" t="s">
        <v>2</v>
      </c>
      <c r="W4" s="351"/>
      <c r="X4" s="23"/>
      <c r="Y4" s="351" t="s">
        <v>28</v>
      </c>
      <c r="Z4" s="352"/>
      <c r="AA4" s="353" t="s">
        <v>1</v>
      </c>
      <c r="AB4" s="352"/>
      <c r="AC4" s="353" t="s">
        <v>2</v>
      </c>
      <c r="AD4" s="351"/>
    </row>
    <row r="5" spans="1:30" s="5" customFormat="1" ht="16.5" customHeight="1">
      <c r="A5" s="24" t="s">
        <v>193</v>
      </c>
      <c r="B5" s="31" t="s">
        <v>5</v>
      </c>
      <c r="C5" s="30" t="s">
        <v>6</v>
      </c>
      <c r="D5" s="31" t="s">
        <v>5</v>
      </c>
      <c r="E5" s="30" t="s">
        <v>6</v>
      </c>
      <c r="F5" s="31" t="s">
        <v>5</v>
      </c>
      <c r="G5" s="30" t="s">
        <v>6</v>
      </c>
      <c r="H5" s="31" t="s">
        <v>5</v>
      </c>
      <c r="I5" s="31" t="s">
        <v>6</v>
      </c>
      <c r="J5" s="23"/>
      <c r="K5" s="23" t="s">
        <v>5</v>
      </c>
      <c r="L5" s="30" t="s">
        <v>6</v>
      </c>
      <c r="M5" s="31" t="s">
        <v>5</v>
      </c>
      <c r="N5" s="30" t="s">
        <v>6</v>
      </c>
      <c r="O5" s="31" t="s">
        <v>5</v>
      </c>
      <c r="P5" s="31" t="s">
        <v>6</v>
      </c>
      <c r="Q5" s="24" t="s">
        <v>193</v>
      </c>
      <c r="R5" s="31" t="s">
        <v>5</v>
      </c>
      <c r="S5" s="30" t="s">
        <v>6</v>
      </c>
      <c r="T5" s="31" t="s">
        <v>5</v>
      </c>
      <c r="U5" s="30" t="s">
        <v>6</v>
      </c>
      <c r="V5" s="31" t="s">
        <v>5</v>
      </c>
      <c r="W5" s="31" t="s">
        <v>6</v>
      </c>
      <c r="X5" s="23"/>
      <c r="Y5" s="23" t="s">
        <v>5</v>
      </c>
      <c r="Z5" s="30" t="s">
        <v>6</v>
      </c>
      <c r="AA5" s="31" t="s">
        <v>5</v>
      </c>
      <c r="AB5" s="30" t="s">
        <v>6</v>
      </c>
      <c r="AC5" s="31" t="s">
        <v>5</v>
      </c>
      <c r="AD5" s="31" t="s">
        <v>6</v>
      </c>
    </row>
    <row r="6" spans="1:30" s="5" customFormat="1" ht="16.5" customHeight="1">
      <c r="A6" s="43"/>
      <c r="B6" s="35" t="s">
        <v>158</v>
      </c>
      <c r="C6" s="35" t="s">
        <v>165</v>
      </c>
      <c r="D6" s="35" t="s">
        <v>158</v>
      </c>
      <c r="E6" s="35" t="s">
        <v>165</v>
      </c>
      <c r="F6" s="35" t="s">
        <v>158</v>
      </c>
      <c r="G6" s="35" t="s">
        <v>165</v>
      </c>
      <c r="H6" s="35" t="s">
        <v>158</v>
      </c>
      <c r="I6" s="34" t="s">
        <v>165</v>
      </c>
      <c r="J6" s="23"/>
      <c r="K6" s="35" t="s">
        <v>158</v>
      </c>
      <c r="L6" s="35" t="s">
        <v>165</v>
      </c>
      <c r="M6" s="35" t="s">
        <v>158</v>
      </c>
      <c r="N6" s="35" t="s">
        <v>165</v>
      </c>
      <c r="O6" s="35" t="s">
        <v>158</v>
      </c>
      <c r="P6" s="36" t="s">
        <v>165</v>
      </c>
      <c r="Q6" s="43"/>
      <c r="R6" s="35" t="s">
        <v>158</v>
      </c>
      <c r="S6" s="35" t="s">
        <v>165</v>
      </c>
      <c r="T6" s="35" t="s">
        <v>158</v>
      </c>
      <c r="U6" s="35" t="s">
        <v>165</v>
      </c>
      <c r="V6" s="35" t="s">
        <v>158</v>
      </c>
      <c r="W6" s="34" t="s">
        <v>165</v>
      </c>
      <c r="X6" s="23"/>
      <c r="Y6" s="35" t="s">
        <v>158</v>
      </c>
      <c r="Z6" s="35" t="s">
        <v>165</v>
      </c>
      <c r="AA6" s="35" t="s">
        <v>158</v>
      </c>
      <c r="AB6" s="35" t="s">
        <v>165</v>
      </c>
      <c r="AC6" s="35" t="s">
        <v>158</v>
      </c>
      <c r="AD6" s="36" t="s">
        <v>165</v>
      </c>
    </row>
    <row r="7" spans="1:30" s="5" customFormat="1" ht="99.75" customHeight="1">
      <c r="A7" s="24">
        <v>2002</v>
      </c>
      <c r="B7" s="227">
        <f aca="true" t="shared" si="0" ref="B7:C9">D7+F7</f>
        <v>169</v>
      </c>
      <c r="C7" s="227">
        <f t="shared" si="0"/>
        <v>10796</v>
      </c>
      <c r="D7" s="227">
        <f aca="true" t="shared" si="1" ref="D7:E9">H7+M7+T7+AA7</f>
        <v>117</v>
      </c>
      <c r="E7" s="227">
        <f t="shared" si="1"/>
        <v>9156</v>
      </c>
      <c r="F7" s="227">
        <f aca="true" t="shared" si="2" ref="F7:G9">SUM(V7,AC7)</f>
        <v>52</v>
      </c>
      <c r="G7" s="227">
        <f t="shared" si="2"/>
        <v>1640</v>
      </c>
      <c r="H7" s="227">
        <v>47</v>
      </c>
      <c r="I7" s="227">
        <v>6623</v>
      </c>
      <c r="J7" s="9"/>
      <c r="K7" s="227">
        <f aca="true" t="shared" si="3" ref="K7:L9">M7+O7</f>
        <v>18</v>
      </c>
      <c r="L7" s="227">
        <f t="shared" si="3"/>
        <v>898</v>
      </c>
      <c r="M7" s="227">
        <v>18</v>
      </c>
      <c r="N7" s="227">
        <v>898</v>
      </c>
      <c r="O7" s="227">
        <v>0</v>
      </c>
      <c r="P7" s="227">
        <v>0</v>
      </c>
      <c r="Q7" s="24">
        <v>2002</v>
      </c>
      <c r="R7" s="227">
        <f aca="true" t="shared" si="4" ref="R7:S9">T7+V7</f>
        <v>54</v>
      </c>
      <c r="S7" s="227">
        <f t="shared" si="4"/>
        <v>1404</v>
      </c>
      <c r="T7" s="227">
        <v>27</v>
      </c>
      <c r="U7" s="227">
        <v>702</v>
      </c>
      <c r="V7" s="227">
        <v>27</v>
      </c>
      <c r="W7" s="227">
        <v>702</v>
      </c>
      <c r="X7" s="9"/>
      <c r="Y7" s="227">
        <f aca="true" t="shared" si="5" ref="Y7:Z9">AA7+AC7</f>
        <v>50</v>
      </c>
      <c r="Z7" s="227">
        <f t="shared" si="5"/>
        <v>1871</v>
      </c>
      <c r="AA7" s="227">
        <v>25</v>
      </c>
      <c r="AB7" s="227">
        <v>933</v>
      </c>
      <c r="AC7" s="227">
        <v>25</v>
      </c>
      <c r="AD7" s="227">
        <v>938</v>
      </c>
    </row>
    <row r="8" spans="1:30" s="5" customFormat="1" ht="99.75" customHeight="1">
      <c r="A8" s="24">
        <v>2003</v>
      </c>
      <c r="B8" s="227">
        <f t="shared" si="0"/>
        <v>179</v>
      </c>
      <c r="C8" s="227">
        <f t="shared" si="0"/>
        <v>11155</v>
      </c>
      <c r="D8" s="227">
        <f t="shared" si="1"/>
        <v>122</v>
      </c>
      <c r="E8" s="227">
        <f t="shared" si="1"/>
        <v>9338</v>
      </c>
      <c r="F8" s="227">
        <f t="shared" si="2"/>
        <v>57</v>
      </c>
      <c r="G8" s="227">
        <f t="shared" si="2"/>
        <v>1817</v>
      </c>
      <c r="H8" s="227">
        <v>47</v>
      </c>
      <c r="I8" s="227">
        <v>6623</v>
      </c>
      <c r="J8" s="9"/>
      <c r="K8" s="227">
        <f t="shared" si="3"/>
        <v>18</v>
      </c>
      <c r="L8" s="227">
        <f t="shared" si="3"/>
        <v>898</v>
      </c>
      <c r="M8" s="227">
        <v>18</v>
      </c>
      <c r="N8" s="227">
        <v>898</v>
      </c>
      <c r="O8" s="227">
        <v>0</v>
      </c>
      <c r="P8" s="227">
        <v>0</v>
      </c>
      <c r="Q8" s="24">
        <v>2003</v>
      </c>
      <c r="R8" s="227">
        <f t="shared" si="4"/>
        <v>64</v>
      </c>
      <c r="S8" s="227">
        <f t="shared" si="4"/>
        <v>1768</v>
      </c>
      <c r="T8" s="227">
        <v>32</v>
      </c>
      <c r="U8" s="227">
        <v>884</v>
      </c>
      <c r="V8" s="227">
        <v>32</v>
      </c>
      <c r="W8" s="227">
        <v>884</v>
      </c>
      <c r="X8" s="9"/>
      <c r="Y8" s="227">
        <f t="shared" si="5"/>
        <v>50</v>
      </c>
      <c r="Z8" s="227">
        <f t="shared" si="5"/>
        <v>1866</v>
      </c>
      <c r="AA8" s="227">
        <v>25</v>
      </c>
      <c r="AB8" s="227">
        <v>933</v>
      </c>
      <c r="AC8" s="227">
        <v>25</v>
      </c>
      <c r="AD8" s="227">
        <v>933</v>
      </c>
    </row>
    <row r="9" spans="1:30" s="5" customFormat="1" ht="99.75" customHeight="1">
      <c r="A9" s="24">
        <v>2004</v>
      </c>
      <c r="B9" s="227">
        <f t="shared" si="0"/>
        <v>184</v>
      </c>
      <c r="C9" s="227">
        <f t="shared" si="0"/>
        <v>11451</v>
      </c>
      <c r="D9" s="227">
        <f t="shared" si="1"/>
        <v>128</v>
      </c>
      <c r="E9" s="227">
        <f t="shared" si="1"/>
        <v>9634</v>
      </c>
      <c r="F9" s="227">
        <f t="shared" si="2"/>
        <v>56</v>
      </c>
      <c r="G9" s="227">
        <f t="shared" si="2"/>
        <v>1817</v>
      </c>
      <c r="H9" s="70">
        <v>46</v>
      </c>
      <c r="I9" s="70">
        <v>6611</v>
      </c>
      <c r="J9" s="9"/>
      <c r="K9" s="227">
        <f t="shared" si="3"/>
        <v>25</v>
      </c>
      <c r="L9" s="227">
        <f t="shared" si="3"/>
        <v>1206</v>
      </c>
      <c r="M9" s="70">
        <v>25</v>
      </c>
      <c r="N9" s="70">
        <v>1206</v>
      </c>
      <c r="O9" s="227">
        <v>0</v>
      </c>
      <c r="P9" s="227">
        <v>0</v>
      </c>
      <c r="Q9" s="24">
        <v>2004</v>
      </c>
      <c r="R9" s="227">
        <f t="shared" si="4"/>
        <v>63</v>
      </c>
      <c r="S9" s="227">
        <f t="shared" si="4"/>
        <v>1768</v>
      </c>
      <c r="T9" s="70">
        <v>32</v>
      </c>
      <c r="U9" s="70">
        <v>884</v>
      </c>
      <c r="V9" s="227">
        <v>31</v>
      </c>
      <c r="W9" s="227">
        <v>884</v>
      </c>
      <c r="X9" s="259"/>
      <c r="Y9" s="227">
        <f t="shared" si="5"/>
        <v>50</v>
      </c>
      <c r="Z9" s="227">
        <f t="shared" si="5"/>
        <v>1866</v>
      </c>
      <c r="AA9" s="70">
        <v>25</v>
      </c>
      <c r="AB9" s="70">
        <v>933</v>
      </c>
      <c r="AC9" s="227">
        <v>25</v>
      </c>
      <c r="AD9" s="227">
        <v>933</v>
      </c>
    </row>
    <row r="10" spans="1:30" s="5" customFormat="1" ht="99.75" customHeight="1">
      <c r="A10" s="24">
        <v>2005</v>
      </c>
      <c r="B10" s="227">
        <v>130</v>
      </c>
      <c r="C10" s="227">
        <v>9867</v>
      </c>
      <c r="D10" s="227">
        <v>130</v>
      </c>
      <c r="E10" s="227">
        <v>9867</v>
      </c>
      <c r="F10" s="227" t="s">
        <v>545</v>
      </c>
      <c r="G10" s="227" t="s">
        <v>545</v>
      </c>
      <c r="H10" s="70">
        <v>46</v>
      </c>
      <c r="I10" s="70">
        <v>6611</v>
      </c>
      <c r="J10" s="9"/>
      <c r="K10" s="227">
        <v>26</v>
      </c>
      <c r="L10" s="227">
        <v>1231</v>
      </c>
      <c r="M10" s="70">
        <v>26</v>
      </c>
      <c r="N10" s="70">
        <v>1231</v>
      </c>
      <c r="O10" s="227" t="s">
        <v>545</v>
      </c>
      <c r="P10" s="227" t="s">
        <v>545</v>
      </c>
      <c r="Q10" s="24">
        <v>2005</v>
      </c>
      <c r="R10" s="227">
        <v>31</v>
      </c>
      <c r="S10" s="227">
        <v>954</v>
      </c>
      <c r="T10" s="70">
        <v>31</v>
      </c>
      <c r="U10" s="70">
        <v>954</v>
      </c>
      <c r="V10" s="227" t="s">
        <v>545</v>
      </c>
      <c r="W10" s="227" t="s">
        <v>545</v>
      </c>
      <c r="X10" s="259"/>
      <c r="Y10" s="227">
        <v>27</v>
      </c>
      <c r="Z10" s="227">
        <v>1071</v>
      </c>
      <c r="AA10" s="70">
        <v>27</v>
      </c>
      <c r="AB10" s="70">
        <v>1071</v>
      </c>
      <c r="AC10" s="227" t="s">
        <v>545</v>
      </c>
      <c r="AD10" s="227" t="s">
        <v>545</v>
      </c>
    </row>
    <row r="11" spans="1:30" s="5" customFormat="1" ht="99.75" customHeight="1" thickBot="1">
      <c r="A11" s="103">
        <v>2006</v>
      </c>
      <c r="B11" s="260">
        <f>SUM(D11,F11)</f>
        <v>129</v>
      </c>
      <c r="C11" s="260">
        <f>SUM(E11,G11)</f>
        <v>9777.6</v>
      </c>
      <c r="D11" s="260">
        <f>SUM(H11,K11,R11,Y11)</f>
        <v>129</v>
      </c>
      <c r="E11" s="260">
        <f>SUM(I11,L11,Z11,U11)</f>
        <v>9777.6</v>
      </c>
      <c r="F11" s="260" t="s">
        <v>168</v>
      </c>
      <c r="G11" s="260" t="s">
        <v>168</v>
      </c>
      <c r="H11" s="260">
        <v>46</v>
      </c>
      <c r="I11" s="260">
        <v>6611.2</v>
      </c>
      <c r="J11" s="261"/>
      <c r="K11" s="260">
        <f>SUM(M11,O11)</f>
        <v>26</v>
      </c>
      <c r="L11" s="260">
        <f>SUM(N11,P11)</f>
        <v>1231</v>
      </c>
      <c r="M11" s="260">
        <v>26</v>
      </c>
      <c r="N11" s="260">
        <v>1231</v>
      </c>
      <c r="O11" s="260" t="s">
        <v>168</v>
      </c>
      <c r="P11" s="260" t="s">
        <v>168</v>
      </c>
      <c r="Q11" s="103">
        <v>2006</v>
      </c>
      <c r="R11" s="260">
        <f>SUM(T11,V11)</f>
        <v>30</v>
      </c>
      <c r="S11" s="260">
        <f>SUM(U11,W11)</f>
        <v>864.4</v>
      </c>
      <c r="T11" s="260">
        <v>30</v>
      </c>
      <c r="U11" s="260">
        <v>864.4</v>
      </c>
      <c r="V11" s="260" t="s">
        <v>168</v>
      </c>
      <c r="W11" s="260" t="s">
        <v>168</v>
      </c>
      <c r="X11" s="67"/>
      <c r="Y11" s="260">
        <f>SUM(AA11,AC11)</f>
        <v>27</v>
      </c>
      <c r="Z11" s="260">
        <f>SUM(AB11,AD11)</f>
        <v>1071</v>
      </c>
      <c r="AA11" s="260">
        <v>27</v>
      </c>
      <c r="AB11" s="260">
        <v>1071</v>
      </c>
      <c r="AC11" s="260" t="s">
        <v>168</v>
      </c>
      <c r="AD11" s="260" t="s">
        <v>168</v>
      </c>
    </row>
    <row r="12" spans="1:30" ht="19.5" customHeight="1" thickTop="1">
      <c r="A12" s="56" t="s">
        <v>359</v>
      </c>
      <c r="B12" s="140"/>
      <c r="C12" s="113"/>
      <c r="D12" s="143"/>
      <c r="E12" s="113"/>
      <c r="F12" s="262"/>
      <c r="G12" s="143"/>
      <c r="J12" s="17"/>
      <c r="M12" s="263"/>
      <c r="O12" s="94"/>
      <c r="P12" s="94"/>
      <c r="Q12" s="56" t="s">
        <v>359</v>
      </c>
      <c r="R12" s="56"/>
      <c r="S12" s="113"/>
      <c r="T12" s="143"/>
      <c r="U12" s="113"/>
      <c r="V12" s="262"/>
      <c r="W12" s="143"/>
      <c r="Y12" s="140"/>
      <c r="Z12" s="113"/>
      <c r="AA12" s="143"/>
      <c r="AB12" s="113"/>
      <c r="AC12" s="262"/>
      <c r="AD12" s="143"/>
    </row>
    <row r="13" spans="1:30" ht="13.5">
      <c r="A13" s="56"/>
      <c r="B13" s="140"/>
      <c r="C13" s="113"/>
      <c r="D13" s="143"/>
      <c r="E13" s="113"/>
      <c r="F13" s="262"/>
      <c r="G13" s="143"/>
      <c r="J13" s="17"/>
      <c r="Q13" s="56"/>
      <c r="R13" s="140"/>
      <c r="S13" s="113"/>
      <c r="T13" s="143"/>
      <c r="U13" s="113"/>
      <c r="V13" s="262"/>
      <c r="W13" s="143"/>
      <c r="Y13" s="140"/>
      <c r="Z13" s="113"/>
      <c r="AA13" s="143"/>
      <c r="AB13" s="113"/>
      <c r="AC13" s="262"/>
      <c r="AD13" s="143"/>
    </row>
    <row r="14" spans="3:30" ht="13.5">
      <c r="C14" s="113"/>
      <c r="D14" s="143"/>
      <c r="E14" s="113"/>
      <c r="F14" s="262"/>
      <c r="G14" s="143"/>
      <c r="J14" s="17"/>
      <c r="S14" s="113"/>
      <c r="T14" s="143"/>
      <c r="U14" s="113"/>
      <c r="V14" s="262"/>
      <c r="W14" s="143"/>
      <c r="Z14" s="113"/>
      <c r="AA14" s="143"/>
      <c r="AB14" s="113"/>
      <c r="AC14" s="262"/>
      <c r="AD14" s="143"/>
    </row>
    <row r="15" spans="3:30" ht="13.5">
      <c r="C15" s="113"/>
      <c r="D15" s="143"/>
      <c r="F15" s="262"/>
      <c r="G15" s="143"/>
      <c r="J15" s="17"/>
      <c r="S15" s="113"/>
      <c r="T15" s="143"/>
      <c r="V15" s="262"/>
      <c r="W15" s="143"/>
      <c r="Z15" s="113"/>
      <c r="AA15" s="143"/>
      <c r="AC15" s="262"/>
      <c r="AD15" s="143"/>
    </row>
    <row r="16" spans="4:30" ht="13.5">
      <c r="D16" s="143"/>
      <c r="F16" s="262"/>
      <c r="G16" s="143"/>
      <c r="J16" s="17"/>
      <c r="T16" s="143"/>
      <c r="V16" s="262"/>
      <c r="W16" s="143"/>
      <c r="AA16" s="143"/>
      <c r="AC16" s="262"/>
      <c r="AD16" s="143"/>
    </row>
    <row r="17" spans="6:30" ht="13.5">
      <c r="F17" s="262"/>
      <c r="G17" s="143"/>
      <c r="V17" s="262"/>
      <c r="W17" s="143"/>
      <c r="AC17" s="262"/>
      <c r="AD17" s="143"/>
    </row>
    <row r="18" spans="6:30" ht="13.5">
      <c r="F18" s="262"/>
      <c r="G18" s="143"/>
      <c r="V18" s="262"/>
      <c r="W18" s="143"/>
      <c r="AC18" s="262"/>
      <c r="AD18" s="143"/>
    </row>
    <row r="19" spans="6:30" ht="13.5">
      <c r="F19" s="262"/>
      <c r="G19" s="143"/>
      <c r="V19" s="262"/>
      <c r="W19" s="143"/>
      <c r="AC19" s="262"/>
      <c r="AD19" s="143"/>
    </row>
    <row r="20" spans="6:30" ht="13.5">
      <c r="F20" s="262"/>
      <c r="G20" s="143"/>
      <c r="V20" s="262"/>
      <c r="W20" s="143"/>
      <c r="AC20" s="262"/>
      <c r="AD20" s="143"/>
    </row>
    <row r="21" spans="6:29" ht="13.5">
      <c r="F21" s="262"/>
      <c r="V21" s="262"/>
      <c r="AC21" s="262"/>
    </row>
    <row r="22" spans="6:29" ht="13.5">
      <c r="F22" s="262"/>
      <c r="V22" s="262"/>
      <c r="AC22" s="262"/>
    </row>
    <row r="23" spans="6:29" ht="13.5">
      <c r="F23" s="262"/>
      <c r="V23" s="262"/>
      <c r="AC23" s="262"/>
    </row>
    <row r="24" spans="6:29" ht="13.5">
      <c r="F24" s="262"/>
      <c r="V24" s="262"/>
      <c r="AC24" s="262"/>
    </row>
    <row r="25" spans="6:29" ht="13.5">
      <c r="F25" s="262"/>
      <c r="V25" s="262"/>
      <c r="AC25" s="262"/>
    </row>
    <row r="26" spans="6:29" ht="13.5">
      <c r="F26" s="262"/>
      <c r="V26" s="262"/>
      <c r="AC26" s="262"/>
    </row>
    <row r="27" spans="6:29" ht="13.5">
      <c r="F27" s="262"/>
      <c r="V27" s="262"/>
      <c r="AC27" s="262"/>
    </row>
    <row r="28" spans="6:29" ht="13.5">
      <c r="F28" s="262"/>
      <c r="V28" s="262"/>
      <c r="AC28" s="262"/>
    </row>
    <row r="29" spans="6:29" ht="13.5">
      <c r="F29" s="262"/>
      <c r="V29" s="262"/>
      <c r="AC29" s="262"/>
    </row>
  </sheetData>
  <mergeCells count="22">
    <mergeCell ref="Y3:AD3"/>
    <mergeCell ref="AC4:AD4"/>
    <mergeCell ref="V4:W4"/>
    <mergeCell ref="R4:S4"/>
    <mergeCell ref="R3:W3"/>
    <mergeCell ref="AA4:AB4"/>
    <mergeCell ref="T4:U4"/>
    <mergeCell ref="Y4:Z4"/>
    <mergeCell ref="K1:P1"/>
    <mergeCell ref="A1:I1"/>
    <mergeCell ref="Q1:W1"/>
    <mergeCell ref="Y1:AD1"/>
    <mergeCell ref="K3:P3"/>
    <mergeCell ref="O4:P4"/>
    <mergeCell ref="M4:N4"/>
    <mergeCell ref="K4:L4"/>
    <mergeCell ref="B3:G3"/>
    <mergeCell ref="F4:G4"/>
    <mergeCell ref="H4:I4"/>
    <mergeCell ref="H3:I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3">
      <selection activeCell="K13" sqref="K13"/>
    </sheetView>
  </sheetViews>
  <sheetFormatPr defaultColWidth="8.88671875" defaultRowHeight="13.5"/>
  <cols>
    <col min="1" max="1" width="9.77734375" style="279" customWidth="1"/>
    <col min="2" max="2" width="10.3359375" style="20" customWidth="1"/>
    <col min="3" max="8" width="10.3359375" style="270" customWidth="1"/>
    <col min="9" max="9" width="2.77734375" style="268" customWidth="1"/>
    <col min="10" max="16" width="8.77734375" style="270" customWidth="1"/>
    <col min="17" max="17" width="8.77734375" style="20" customWidth="1"/>
    <col min="18" max="16384" width="8.88671875" style="270" customWidth="1"/>
  </cols>
  <sheetData>
    <row r="1" spans="1:17" s="265" customFormat="1" ht="45" customHeight="1">
      <c r="A1" s="420" t="s">
        <v>8</v>
      </c>
      <c r="B1" s="420"/>
      <c r="C1" s="420"/>
      <c r="D1" s="420"/>
      <c r="E1" s="420"/>
      <c r="F1" s="420"/>
      <c r="G1" s="420"/>
      <c r="H1" s="420"/>
      <c r="I1" s="264"/>
      <c r="J1" s="421" t="s">
        <v>110</v>
      </c>
      <c r="K1" s="421"/>
      <c r="L1" s="421"/>
      <c r="M1" s="421"/>
      <c r="N1" s="421"/>
      <c r="O1" s="421"/>
      <c r="P1" s="421"/>
      <c r="Q1" s="421"/>
    </row>
    <row r="2" spans="1:17" ht="25.5" customHeight="1" thickBot="1">
      <c r="A2" s="266" t="s">
        <v>30</v>
      </c>
      <c r="B2" s="4"/>
      <c r="C2" s="267"/>
      <c r="D2" s="267"/>
      <c r="E2" s="267"/>
      <c r="F2" s="267"/>
      <c r="G2" s="267"/>
      <c r="H2" s="267"/>
      <c r="J2" s="267"/>
      <c r="K2" s="267"/>
      <c r="L2" s="267"/>
      <c r="M2" s="267"/>
      <c r="N2" s="267"/>
      <c r="O2" s="267"/>
      <c r="P2" s="267"/>
      <c r="Q2" s="269" t="s">
        <v>79</v>
      </c>
    </row>
    <row r="3" spans="1:17" s="271" customFormat="1" ht="16.5" customHeight="1" thickTop="1">
      <c r="A3" s="291"/>
      <c r="B3" s="23" t="s">
        <v>31</v>
      </c>
      <c r="C3" s="292" t="s">
        <v>80</v>
      </c>
      <c r="D3" s="293" t="s">
        <v>81</v>
      </c>
      <c r="E3" s="292" t="s">
        <v>82</v>
      </c>
      <c r="F3" s="293" t="s">
        <v>83</v>
      </c>
      <c r="G3" s="292" t="s">
        <v>84</v>
      </c>
      <c r="H3" s="293" t="s">
        <v>85</v>
      </c>
      <c r="I3" s="293"/>
      <c r="J3" s="293" t="s">
        <v>32</v>
      </c>
      <c r="K3" s="292" t="s">
        <v>86</v>
      </c>
      <c r="L3" s="294" t="s">
        <v>33</v>
      </c>
      <c r="M3" s="411" t="s">
        <v>34</v>
      </c>
      <c r="N3" s="412"/>
      <c r="O3" s="412"/>
      <c r="P3" s="412"/>
      <c r="Q3" s="412"/>
    </row>
    <row r="4" spans="1:17" s="271" customFormat="1" ht="15.75" customHeight="1">
      <c r="A4" s="291" t="s">
        <v>48</v>
      </c>
      <c r="B4" s="296"/>
      <c r="C4" s="297"/>
      <c r="D4" s="293"/>
      <c r="E4" s="297"/>
      <c r="F4" s="293"/>
      <c r="G4" s="297"/>
      <c r="H4" s="293"/>
      <c r="I4" s="293"/>
      <c r="J4" s="293"/>
      <c r="K4" s="297"/>
      <c r="L4" s="294"/>
      <c r="M4" s="294" t="s">
        <v>87</v>
      </c>
      <c r="N4" s="294" t="s">
        <v>88</v>
      </c>
      <c r="O4" s="294" t="s">
        <v>89</v>
      </c>
      <c r="P4" s="298" t="s">
        <v>90</v>
      </c>
      <c r="Q4" s="23" t="s">
        <v>35</v>
      </c>
    </row>
    <row r="5" spans="1:17" s="271" customFormat="1" ht="15.75" customHeight="1">
      <c r="A5" s="291" t="s">
        <v>193</v>
      </c>
      <c r="B5" s="296"/>
      <c r="C5" s="297"/>
      <c r="D5" s="293"/>
      <c r="E5" s="297"/>
      <c r="F5" s="293"/>
      <c r="G5" s="297"/>
      <c r="H5" s="293"/>
      <c r="I5" s="293"/>
      <c r="J5" s="293"/>
      <c r="K5" s="297"/>
      <c r="L5" s="294"/>
      <c r="M5" s="294" t="s">
        <v>91</v>
      </c>
      <c r="N5" s="286"/>
      <c r="O5" s="286"/>
      <c r="P5" s="299"/>
      <c r="Q5" s="97"/>
    </row>
    <row r="6" spans="1:17" s="271" customFormat="1" ht="15.75" customHeight="1">
      <c r="A6" s="300"/>
      <c r="B6" s="36" t="s">
        <v>46</v>
      </c>
      <c r="C6" s="301" t="s">
        <v>111</v>
      </c>
      <c r="D6" s="295" t="s">
        <v>112</v>
      </c>
      <c r="E6" s="301" t="s">
        <v>113</v>
      </c>
      <c r="F6" s="295" t="s">
        <v>114</v>
      </c>
      <c r="G6" s="301" t="s">
        <v>115</v>
      </c>
      <c r="H6" s="295" t="s">
        <v>116</v>
      </c>
      <c r="I6" s="293"/>
      <c r="J6" s="295" t="s">
        <v>117</v>
      </c>
      <c r="K6" s="301" t="s">
        <v>118</v>
      </c>
      <c r="L6" s="302" t="s">
        <v>119</v>
      </c>
      <c r="M6" s="302" t="s">
        <v>120</v>
      </c>
      <c r="N6" s="302" t="s">
        <v>121</v>
      </c>
      <c r="O6" s="302" t="s">
        <v>122</v>
      </c>
      <c r="P6" s="301" t="s">
        <v>123</v>
      </c>
      <c r="Q6" s="36" t="s">
        <v>124</v>
      </c>
    </row>
    <row r="7" spans="1:17" ht="40.5" customHeight="1">
      <c r="A7" s="272">
        <v>2002</v>
      </c>
      <c r="B7" s="273">
        <f>SUM(C7,D7,E7,F7,G7,H7,J7,K7,L7,M7,N7,O7,P7,Q7,B18,C18,D18,E18,F18,G18,H18,J18,K18,L18,M18,N18,P18)</f>
        <v>140</v>
      </c>
      <c r="C7" s="274">
        <v>2</v>
      </c>
      <c r="D7" s="274">
        <v>46</v>
      </c>
      <c r="E7" s="274">
        <v>15</v>
      </c>
      <c r="F7" s="274">
        <v>35</v>
      </c>
      <c r="G7" s="274" t="s">
        <v>168</v>
      </c>
      <c r="H7" s="274">
        <v>5</v>
      </c>
      <c r="I7" s="274"/>
      <c r="J7" s="274" t="s">
        <v>168</v>
      </c>
      <c r="K7" s="274" t="s">
        <v>168</v>
      </c>
      <c r="L7" s="274" t="s">
        <v>168</v>
      </c>
      <c r="M7" s="274" t="s">
        <v>168</v>
      </c>
      <c r="N7" s="274" t="s">
        <v>168</v>
      </c>
      <c r="O7" s="274" t="s">
        <v>168</v>
      </c>
      <c r="P7" s="274">
        <v>28</v>
      </c>
      <c r="Q7" s="87" t="s">
        <v>168</v>
      </c>
    </row>
    <row r="8" spans="1:17" ht="40.5" customHeight="1">
      <c r="A8" s="272">
        <v>2003</v>
      </c>
      <c r="B8" s="273">
        <f>SUM(C8,D8,E8,F8,G8,H8,J8,K8,L8,M8,N8,O8,P8,Q8,B19,C19,D19,E19,F19,G19,H19,J19,K19,L19,M19,N19,P19)</f>
        <v>146</v>
      </c>
      <c r="C8" s="274">
        <v>2</v>
      </c>
      <c r="D8" s="274">
        <v>48</v>
      </c>
      <c r="E8" s="274">
        <v>18</v>
      </c>
      <c r="F8" s="274">
        <v>40</v>
      </c>
      <c r="G8" s="274" t="s">
        <v>168</v>
      </c>
      <c r="H8" s="274">
        <v>8</v>
      </c>
      <c r="I8" s="274"/>
      <c r="J8" s="274" t="s">
        <v>168</v>
      </c>
      <c r="K8" s="274" t="s">
        <v>168</v>
      </c>
      <c r="L8" s="274" t="s">
        <v>168</v>
      </c>
      <c r="M8" s="274" t="s">
        <v>168</v>
      </c>
      <c r="N8" s="274" t="s">
        <v>168</v>
      </c>
      <c r="O8" s="274" t="s">
        <v>168</v>
      </c>
      <c r="P8" s="274">
        <v>21</v>
      </c>
      <c r="Q8" s="87" t="s">
        <v>168</v>
      </c>
    </row>
    <row r="9" spans="1:17" ht="40.5" customHeight="1">
      <c r="A9" s="272">
        <v>2004</v>
      </c>
      <c r="B9" s="273">
        <f>SUM(C9,D9,E9,F9,G9,H9,J9,K9,L9,M9,N9,O9,P9,Q9,B20,C20,D20,E20,F20,G20,H20,J20,K20,L20,M20,N20,P20)</f>
        <v>159</v>
      </c>
      <c r="C9" s="274">
        <v>1</v>
      </c>
      <c r="D9" s="274">
        <v>63</v>
      </c>
      <c r="E9" s="274">
        <v>20</v>
      </c>
      <c r="F9" s="274">
        <v>41</v>
      </c>
      <c r="G9" s="274" t="s">
        <v>168</v>
      </c>
      <c r="H9" s="274">
        <v>7</v>
      </c>
      <c r="I9" s="274"/>
      <c r="J9" s="274" t="s">
        <v>168</v>
      </c>
      <c r="K9" s="274" t="s">
        <v>168</v>
      </c>
      <c r="L9" s="274" t="s">
        <v>168</v>
      </c>
      <c r="M9" s="274" t="s">
        <v>168</v>
      </c>
      <c r="N9" s="274" t="s">
        <v>168</v>
      </c>
      <c r="O9" s="274" t="s">
        <v>168</v>
      </c>
      <c r="P9" s="274">
        <v>22</v>
      </c>
      <c r="Q9" s="87" t="s">
        <v>168</v>
      </c>
    </row>
    <row r="10" spans="1:17" ht="40.5" customHeight="1">
      <c r="A10" s="272">
        <v>2005</v>
      </c>
      <c r="B10" s="273">
        <v>159</v>
      </c>
      <c r="C10" s="274">
        <v>1</v>
      </c>
      <c r="D10" s="274">
        <v>63</v>
      </c>
      <c r="E10" s="274">
        <v>20</v>
      </c>
      <c r="F10" s="274">
        <v>41</v>
      </c>
      <c r="G10" s="274" t="s">
        <v>545</v>
      </c>
      <c r="H10" s="274">
        <v>7</v>
      </c>
      <c r="I10" s="274"/>
      <c r="J10" s="274" t="s">
        <v>545</v>
      </c>
      <c r="K10" s="274" t="s">
        <v>545</v>
      </c>
      <c r="L10" s="274" t="s">
        <v>545</v>
      </c>
      <c r="M10" s="274" t="s">
        <v>545</v>
      </c>
      <c r="N10" s="274" t="s">
        <v>545</v>
      </c>
      <c r="O10" s="274" t="s">
        <v>545</v>
      </c>
      <c r="P10" s="274">
        <v>22</v>
      </c>
      <c r="Q10" s="87" t="s">
        <v>545</v>
      </c>
    </row>
    <row r="11" spans="1:17" s="278" customFormat="1" ht="40.5" customHeight="1" thickBot="1">
      <c r="A11" s="275">
        <v>2006</v>
      </c>
      <c r="B11" s="276">
        <f>SUM(C11,D11,E11,F11,G11,H11,J11,K11,L11,M11,N11,O11,P11,Q11,B22,C22,D22,E22,F22,G22,H22,J22,K22,L22,M22,N22,P22)</f>
        <v>246</v>
      </c>
      <c r="C11" s="277">
        <v>1</v>
      </c>
      <c r="D11" s="277">
        <v>111</v>
      </c>
      <c r="E11" s="277">
        <v>21</v>
      </c>
      <c r="F11" s="277">
        <v>46</v>
      </c>
      <c r="G11" s="277" t="s">
        <v>168</v>
      </c>
      <c r="H11" s="277">
        <v>31</v>
      </c>
      <c r="I11" s="331"/>
      <c r="J11" s="277" t="s">
        <v>168</v>
      </c>
      <c r="K11" s="277" t="s">
        <v>168</v>
      </c>
      <c r="L11" s="277" t="s">
        <v>168</v>
      </c>
      <c r="M11" s="277" t="s">
        <v>168</v>
      </c>
      <c r="N11" s="277" t="s">
        <v>168</v>
      </c>
      <c r="O11" s="277" t="s">
        <v>168</v>
      </c>
      <c r="P11" s="277">
        <v>26</v>
      </c>
      <c r="Q11" s="276">
        <v>3</v>
      </c>
    </row>
    <row r="12" spans="2:17" ht="30" customHeight="1" thickTop="1">
      <c r="B12" s="58"/>
      <c r="Q12" s="56"/>
    </row>
    <row r="13" spans="1:17" ht="14.25" thickBot="1">
      <c r="A13" s="266" t="s">
        <v>30</v>
      </c>
      <c r="Q13" s="280" t="s">
        <v>79</v>
      </c>
    </row>
    <row r="14" spans="1:17" ht="16.5" customHeight="1" thickTop="1">
      <c r="A14" s="303"/>
      <c r="B14" s="365" t="s">
        <v>36</v>
      </c>
      <c r="C14" s="363"/>
      <c r="D14" s="364"/>
      <c r="E14" s="304" t="s">
        <v>92</v>
      </c>
      <c r="F14" s="304" t="s">
        <v>93</v>
      </c>
      <c r="G14" s="292" t="s">
        <v>94</v>
      </c>
      <c r="H14" s="305" t="s">
        <v>95</v>
      </c>
      <c r="I14" s="293"/>
      <c r="J14" s="304" t="s">
        <v>96</v>
      </c>
      <c r="K14" s="292" t="s">
        <v>97</v>
      </c>
      <c r="L14" s="425" t="s">
        <v>98</v>
      </c>
      <c r="M14" s="426"/>
      <c r="N14" s="422" t="s">
        <v>37</v>
      </c>
      <c r="O14" s="430"/>
      <c r="P14" s="422" t="s">
        <v>139</v>
      </c>
      <c r="Q14" s="423"/>
    </row>
    <row r="15" spans="1:17" ht="16.5" customHeight="1">
      <c r="A15" s="291" t="s">
        <v>48</v>
      </c>
      <c r="B15" s="24" t="s">
        <v>99</v>
      </c>
      <c r="C15" s="294" t="s">
        <v>88</v>
      </c>
      <c r="D15" s="294" t="s">
        <v>89</v>
      </c>
      <c r="E15" s="294"/>
      <c r="F15" s="294"/>
      <c r="G15" s="297"/>
      <c r="H15" s="293"/>
      <c r="I15" s="293"/>
      <c r="J15" s="294"/>
      <c r="K15" s="297"/>
      <c r="L15" s="427"/>
      <c r="M15" s="348"/>
      <c r="N15" s="431"/>
      <c r="O15" s="413"/>
      <c r="P15" s="306"/>
      <c r="Q15" s="23"/>
    </row>
    <row r="16" spans="1:17" ht="16.5" customHeight="1">
      <c r="A16" s="291" t="s">
        <v>193</v>
      </c>
      <c r="B16" s="24"/>
      <c r="C16" s="294"/>
      <c r="D16" s="294"/>
      <c r="E16" s="294" t="s">
        <v>38</v>
      </c>
      <c r="F16" s="294"/>
      <c r="G16" s="297"/>
      <c r="H16" s="293" t="s">
        <v>39</v>
      </c>
      <c r="I16" s="293"/>
      <c r="J16" s="294" t="s">
        <v>40</v>
      </c>
      <c r="K16" s="297"/>
      <c r="L16" s="427" t="s">
        <v>100</v>
      </c>
      <c r="M16" s="348"/>
      <c r="N16" s="413"/>
      <c r="O16" s="413"/>
      <c r="P16" s="307"/>
      <c r="Q16" s="23"/>
    </row>
    <row r="17" spans="1:17" ht="16.5" customHeight="1">
      <c r="A17" s="300"/>
      <c r="B17" s="35" t="s">
        <v>125</v>
      </c>
      <c r="C17" s="302" t="s">
        <v>121</v>
      </c>
      <c r="D17" s="302" t="s">
        <v>122</v>
      </c>
      <c r="E17" s="302" t="s">
        <v>126</v>
      </c>
      <c r="F17" s="302" t="s">
        <v>41</v>
      </c>
      <c r="G17" s="301" t="s">
        <v>127</v>
      </c>
      <c r="H17" s="295" t="s">
        <v>101</v>
      </c>
      <c r="I17" s="293"/>
      <c r="J17" s="302" t="s">
        <v>128</v>
      </c>
      <c r="K17" s="301" t="s">
        <v>129</v>
      </c>
      <c r="L17" s="428" t="s">
        <v>42</v>
      </c>
      <c r="M17" s="429"/>
      <c r="N17" s="414" t="s">
        <v>43</v>
      </c>
      <c r="O17" s="415"/>
      <c r="P17" s="414" t="s">
        <v>108</v>
      </c>
      <c r="Q17" s="424"/>
    </row>
    <row r="18" spans="1:17" ht="40.5" customHeight="1">
      <c r="A18" s="272">
        <v>2002</v>
      </c>
      <c r="B18" s="274" t="s">
        <v>168</v>
      </c>
      <c r="C18" s="274" t="s">
        <v>168</v>
      </c>
      <c r="D18" s="274" t="s">
        <v>168</v>
      </c>
      <c r="E18" s="274" t="s">
        <v>168</v>
      </c>
      <c r="F18" s="274" t="s">
        <v>168</v>
      </c>
      <c r="G18" s="274">
        <v>7</v>
      </c>
      <c r="H18" s="274">
        <v>2</v>
      </c>
      <c r="I18" s="274"/>
      <c r="J18" s="274" t="s">
        <v>168</v>
      </c>
      <c r="K18" s="274" t="s">
        <v>168</v>
      </c>
      <c r="L18" s="274" t="s">
        <v>168</v>
      </c>
      <c r="M18" s="274" t="s">
        <v>168</v>
      </c>
      <c r="N18" s="418" t="s">
        <v>168</v>
      </c>
      <c r="O18" s="419"/>
      <c r="P18" s="418" t="s">
        <v>168</v>
      </c>
      <c r="Q18" s="419"/>
    </row>
    <row r="19" spans="1:17" ht="40.5" customHeight="1">
      <c r="A19" s="272">
        <v>2003</v>
      </c>
      <c r="B19" s="274" t="s">
        <v>168</v>
      </c>
      <c r="C19" s="274" t="s">
        <v>168</v>
      </c>
      <c r="D19" s="274" t="s">
        <v>168</v>
      </c>
      <c r="E19" s="274" t="s">
        <v>168</v>
      </c>
      <c r="F19" s="274" t="s">
        <v>168</v>
      </c>
      <c r="G19" s="274">
        <v>7</v>
      </c>
      <c r="H19" s="274">
        <v>2</v>
      </c>
      <c r="I19" s="274"/>
      <c r="J19" s="274" t="s">
        <v>168</v>
      </c>
      <c r="K19" s="274" t="s">
        <v>168</v>
      </c>
      <c r="L19" s="274" t="s">
        <v>168</v>
      </c>
      <c r="M19" s="274" t="s">
        <v>168</v>
      </c>
      <c r="N19" s="418" t="s">
        <v>168</v>
      </c>
      <c r="O19" s="419"/>
      <c r="P19" s="418" t="s">
        <v>168</v>
      </c>
      <c r="Q19" s="419"/>
    </row>
    <row r="20" spans="1:17" ht="40.5" customHeight="1">
      <c r="A20" s="272">
        <v>2004</v>
      </c>
      <c r="B20" s="274" t="s">
        <v>168</v>
      </c>
      <c r="C20" s="274" t="s">
        <v>168</v>
      </c>
      <c r="D20" s="274" t="s">
        <v>168</v>
      </c>
      <c r="E20" s="274" t="s">
        <v>168</v>
      </c>
      <c r="F20" s="274" t="s">
        <v>168</v>
      </c>
      <c r="G20" s="274">
        <v>4</v>
      </c>
      <c r="H20" s="274">
        <v>1</v>
      </c>
      <c r="I20" s="274"/>
      <c r="J20" s="274" t="s">
        <v>168</v>
      </c>
      <c r="K20" s="274" t="s">
        <v>168</v>
      </c>
      <c r="L20" s="274" t="s">
        <v>168</v>
      </c>
      <c r="M20" s="274" t="s">
        <v>168</v>
      </c>
      <c r="N20" s="418" t="s">
        <v>168</v>
      </c>
      <c r="O20" s="419"/>
      <c r="P20" s="418" t="s">
        <v>168</v>
      </c>
      <c r="Q20" s="419"/>
    </row>
    <row r="21" spans="1:17" ht="40.5" customHeight="1">
      <c r="A21" s="272">
        <v>2005</v>
      </c>
      <c r="B21" s="274" t="s">
        <v>545</v>
      </c>
      <c r="C21" s="274" t="s">
        <v>545</v>
      </c>
      <c r="D21" s="274" t="s">
        <v>545</v>
      </c>
      <c r="E21" s="274" t="s">
        <v>545</v>
      </c>
      <c r="F21" s="274" t="s">
        <v>545</v>
      </c>
      <c r="G21" s="274">
        <v>4</v>
      </c>
      <c r="H21" s="274">
        <v>1</v>
      </c>
      <c r="I21" s="274"/>
      <c r="J21" s="274" t="s">
        <v>545</v>
      </c>
      <c r="K21" s="274" t="s">
        <v>545</v>
      </c>
      <c r="L21" s="274" t="s">
        <v>545</v>
      </c>
      <c r="M21" s="274" t="s">
        <v>545</v>
      </c>
      <c r="N21" s="418" t="s">
        <v>545</v>
      </c>
      <c r="O21" s="418"/>
      <c r="P21" s="418"/>
      <c r="Q21" s="418"/>
    </row>
    <row r="22" spans="1:17" ht="40.5" customHeight="1" thickBot="1">
      <c r="A22" s="275">
        <v>2006</v>
      </c>
      <c r="B22" s="281" t="s">
        <v>168</v>
      </c>
      <c r="C22" s="281" t="s">
        <v>168</v>
      </c>
      <c r="D22" s="281" t="s">
        <v>168</v>
      </c>
      <c r="E22" s="281" t="s">
        <v>168</v>
      </c>
      <c r="F22" s="281" t="s">
        <v>168</v>
      </c>
      <c r="G22" s="281">
        <v>5</v>
      </c>
      <c r="H22" s="281">
        <v>2</v>
      </c>
      <c r="I22" s="274"/>
      <c r="J22" s="281" t="s">
        <v>168</v>
      </c>
      <c r="K22" s="281" t="s">
        <v>168</v>
      </c>
      <c r="L22" s="281" t="s">
        <v>168</v>
      </c>
      <c r="M22" s="281" t="s">
        <v>168</v>
      </c>
      <c r="N22" s="416" t="s">
        <v>168</v>
      </c>
      <c r="O22" s="417"/>
      <c r="P22" s="416" t="s">
        <v>168</v>
      </c>
      <c r="Q22" s="417"/>
    </row>
    <row r="23" spans="1:17" ht="14.25" thickTop="1">
      <c r="A23" s="279" t="s">
        <v>559</v>
      </c>
      <c r="Q23" s="56"/>
    </row>
    <row r="24" ht="13.5">
      <c r="Q24" s="56"/>
    </row>
    <row r="25" ht="13.5">
      <c r="Q25" s="56"/>
    </row>
    <row r="26" ht="13.5">
      <c r="Q26" s="56"/>
    </row>
    <row r="27" ht="13.5">
      <c r="Q27" s="56"/>
    </row>
    <row r="28" ht="13.5">
      <c r="Q28" s="56"/>
    </row>
    <row r="29" ht="13.5">
      <c r="Q29" s="56"/>
    </row>
    <row r="30" ht="13.5">
      <c r="Q30" s="56"/>
    </row>
    <row r="31" ht="13.5">
      <c r="Q31" s="56"/>
    </row>
    <row r="32" ht="13.5">
      <c r="Q32" s="56"/>
    </row>
    <row r="33" ht="13.5">
      <c r="Q33" s="56"/>
    </row>
    <row r="34" ht="13.5">
      <c r="Q34" s="56"/>
    </row>
    <row r="35" ht="13.5">
      <c r="Q35" s="56"/>
    </row>
    <row r="36" ht="13.5">
      <c r="Q36" s="56"/>
    </row>
    <row r="37" ht="13.5">
      <c r="Q37" s="56"/>
    </row>
    <row r="38" ht="13.5">
      <c r="Q38" s="56"/>
    </row>
    <row r="39" ht="13.5">
      <c r="Q39" s="56"/>
    </row>
    <row r="40" ht="13.5">
      <c r="Q40" s="56"/>
    </row>
    <row r="41" ht="13.5">
      <c r="Q41" s="56"/>
    </row>
    <row r="42" ht="13.5">
      <c r="Q42" s="56"/>
    </row>
    <row r="43" ht="13.5">
      <c r="Q43" s="56"/>
    </row>
    <row r="44" ht="13.5">
      <c r="Q44" s="56"/>
    </row>
    <row r="45" ht="13.5">
      <c r="Q45" s="56"/>
    </row>
    <row r="46" ht="13.5">
      <c r="Q46" s="56"/>
    </row>
  </sheetData>
  <mergeCells count="24">
    <mergeCell ref="A1:H1"/>
    <mergeCell ref="J1:Q1"/>
    <mergeCell ref="P14:Q14"/>
    <mergeCell ref="P17:Q17"/>
    <mergeCell ref="L14:M14"/>
    <mergeCell ref="L16:M16"/>
    <mergeCell ref="L17:M17"/>
    <mergeCell ref="L15:M15"/>
    <mergeCell ref="N14:O14"/>
    <mergeCell ref="N15:O15"/>
    <mergeCell ref="N22:O22"/>
    <mergeCell ref="P18:Q18"/>
    <mergeCell ref="P19:Q19"/>
    <mergeCell ref="P20:Q20"/>
    <mergeCell ref="P22:Q22"/>
    <mergeCell ref="N18:O18"/>
    <mergeCell ref="N19:O19"/>
    <mergeCell ref="N20:O20"/>
    <mergeCell ref="N21:O21"/>
    <mergeCell ref="P21:Q21"/>
    <mergeCell ref="M3:Q3"/>
    <mergeCell ref="B14:D14"/>
    <mergeCell ref="N16:O16"/>
    <mergeCell ref="N17:O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workbookViewId="0" topLeftCell="A1">
      <pane xSplit="1" ySplit="6" topLeftCell="F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8.88671875" defaultRowHeight="13.5"/>
  <cols>
    <col min="1" max="1" width="14.5546875" style="20" customWidth="1"/>
    <col min="2" max="4" width="13.99609375" style="20" customWidth="1"/>
    <col min="5" max="6" width="13.99609375" style="19" customWidth="1"/>
    <col min="7" max="7" width="2.77734375" style="19" customWidth="1"/>
    <col min="8" max="11" width="17.88671875" style="19" customWidth="1"/>
    <col min="12" max="16384" width="8.88671875" style="19" customWidth="1"/>
  </cols>
  <sheetData>
    <row r="1" spans="1:11" s="1" customFormat="1" ht="45" customHeight="1">
      <c r="A1" s="362" t="s">
        <v>184</v>
      </c>
      <c r="B1" s="362"/>
      <c r="C1" s="362"/>
      <c r="D1" s="362"/>
      <c r="E1" s="362"/>
      <c r="F1" s="283"/>
      <c r="G1" s="2"/>
      <c r="H1" s="362" t="s">
        <v>148</v>
      </c>
      <c r="I1" s="362"/>
      <c r="J1" s="362"/>
      <c r="K1" s="362"/>
    </row>
    <row r="2" spans="1:11" s="5" customFormat="1" ht="25.5" customHeight="1" thickBot="1">
      <c r="A2" s="3" t="s">
        <v>131</v>
      </c>
      <c r="B2" s="3"/>
      <c r="C2" s="4"/>
      <c r="D2" s="4"/>
      <c r="E2" s="3"/>
      <c r="H2" s="3"/>
      <c r="I2" s="3"/>
      <c r="K2" s="6" t="s">
        <v>185</v>
      </c>
    </row>
    <row r="3" spans="1:11" s="5" customFormat="1" ht="16.5" customHeight="1" thickTop="1">
      <c r="A3" s="82" t="s">
        <v>176</v>
      </c>
      <c r="B3" s="21" t="s">
        <v>186</v>
      </c>
      <c r="C3" s="22" t="s">
        <v>132</v>
      </c>
      <c r="D3" s="23"/>
      <c r="E3" s="365" t="s">
        <v>187</v>
      </c>
      <c r="F3" s="363"/>
      <c r="G3" s="23"/>
      <c r="H3" s="363" t="s">
        <v>188</v>
      </c>
      <c r="I3" s="363"/>
      <c r="J3" s="364"/>
      <c r="K3" s="28" t="s">
        <v>167</v>
      </c>
    </row>
    <row r="4" spans="1:10" s="5" customFormat="1" ht="16.5" customHeight="1">
      <c r="A4" s="24" t="s">
        <v>215</v>
      </c>
      <c r="B4" s="64"/>
      <c r="C4" s="23"/>
      <c r="D4" s="25" t="s">
        <v>189</v>
      </c>
      <c r="E4" s="25" t="s">
        <v>44</v>
      </c>
      <c r="F4" s="23"/>
      <c r="G4" s="23"/>
      <c r="H4" s="26" t="s">
        <v>190</v>
      </c>
      <c r="I4" s="23" t="s">
        <v>191</v>
      </c>
      <c r="J4" s="27" t="s">
        <v>192</v>
      </c>
    </row>
    <row r="5" spans="1:11" s="5" customFormat="1" ht="16.5" customHeight="1">
      <c r="A5" s="24" t="s">
        <v>102</v>
      </c>
      <c r="B5" s="29" t="s">
        <v>194</v>
      </c>
      <c r="C5" s="30"/>
      <c r="D5" s="23" t="s">
        <v>524</v>
      </c>
      <c r="E5" s="31" t="s">
        <v>45</v>
      </c>
      <c r="F5" s="25" t="s">
        <v>521</v>
      </c>
      <c r="G5" s="23"/>
      <c r="H5" s="24"/>
      <c r="I5" s="23"/>
      <c r="J5" s="30" t="s">
        <v>195</v>
      </c>
      <c r="K5" s="32" t="s">
        <v>196</v>
      </c>
    </row>
    <row r="6" spans="1:11" s="5" customFormat="1" ht="16.5" customHeight="1">
      <c r="A6" s="43" t="s">
        <v>144</v>
      </c>
      <c r="B6" s="36" t="s">
        <v>197</v>
      </c>
      <c r="C6" s="34" t="s">
        <v>46</v>
      </c>
      <c r="D6" s="34" t="s">
        <v>523</v>
      </c>
      <c r="E6" s="34" t="s">
        <v>47</v>
      </c>
      <c r="F6" s="34" t="s">
        <v>522</v>
      </c>
      <c r="G6" s="23"/>
      <c r="H6" s="35" t="s">
        <v>147</v>
      </c>
      <c r="I6" s="36" t="s">
        <v>198</v>
      </c>
      <c r="J6" s="37" t="s">
        <v>199</v>
      </c>
      <c r="K6" s="38" t="s">
        <v>170</v>
      </c>
    </row>
    <row r="7" spans="1:11" s="5" customFormat="1" ht="41.25" customHeight="1">
      <c r="A7" s="7">
        <v>2000</v>
      </c>
      <c r="B7" s="8">
        <v>22224</v>
      </c>
      <c r="C7" s="8">
        <f>SUM(E7,F7,H7,I7,J7,K7)</f>
        <v>8176</v>
      </c>
      <c r="D7" s="10">
        <f>C7/B7*100</f>
        <v>36.789056875449965</v>
      </c>
      <c r="E7" s="8">
        <v>7279</v>
      </c>
      <c r="F7" s="11" t="s">
        <v>168</v>
      </c>
      <c r="G7" s="8"/>
      <c r="H7" s="8">
        <v>187</v>
      </c>
      <c r="I7" s="11">
        <v>164</v>
      </c>
      <c r="J7" s="11">
        <v>98</v>
      </c>
      <c r="K7" s="9">
        <v>448</v>
      </c>
    </row>
    <row r="8" spans="1:11" s="5" customFormat="1" ht="41.25" customHeight="1">
      <c r="A8" s="7">
        <v>2003</v>
      </c>
      <c r="B8" s="8">
        <v>9656</v>
      </c>
      <c r="C8" s="8">
        <f>SUM(E8,F8,H8,I8,J8,K8)</f>
        <v>9117</v>
      </c>
      <c r="D8" s="10">
        <f>C8/B8*100</f>
        <v>94.41797845898923</v>
      </c>
      <c r="E8" s="8">
        <v>8573</v>
      </c>
      <c r="F8" s="11" t="s">
        <v>168</v>
      </c>
      <c r="G8" s="8"/>
      <c r="H8" s="8">
        <v>133</v>
      </c>
      <c r="I8" s="8">
        <v>256</v>
      </c>
      <c r="J8" s="8">
        <v>41</v>
      </c>
      <c r="K8" s="9">
        <v>114</v>
      </c>
    </row>
    <row r="9" spans="1:11" s="5" customFormat="1" ht="41.25" customHeight="1">
      <c r="A9" s="7">
        <v>2004</v>
      </c>
      <c r="B9" s="8">
        <v>9646</v>
      </c>
      <c r="C9" s="8">
        <f>SUM(E9,F9,H9,I9,J9,K9)</f>
        <v>9029</v>
      </c>
      <c r="D9" s="10">
        <f aca="true" t="shared" si="0" ref="D9:D18">C9/B9*100</f>
        <v>93.60356624507567</v>
      </c>
      <c r="E9" s="8">
        <v>8469</v>
      </c>
      <c r="F9" s="8">
        <v>8</v>
      </c>
      <c r="G9" s="8"/>
      <c r="H9" s="8">
        <v>133</v>
      </c>
      <c r="I9" s="8">
        <v>256</v>
      </c>
      <c r="J9" s="8">
        <v>41</v>
      </c>
      <c r="K9" s="9">
        <v>122</v>
      </c>
    </row>
    <row r="10" spans="1:11" s="5" customFormat="1" ht="41.25" customHeight="1">
      <c r="A10" s="7">
        <v>2005</v>
      </c>
      <c r="B10" s="8">
        <v>8643</v>
      </c>
      <c r="C10" s="8">
        <v>7986</v>
      </c>
      <c r="D10" s="10">
        <v>92.4</v>
      </c>
      <c r="E10" s="8">
        <v>7950</v>
      </c>
      <c r="F10" s="8">
        <v>36</v>
      </c>
      <c r="G10" s="8"/>
      <c r="H10" s="8">
        <v>66</v>
      </c>
      <c r="I10" s="8">
        <v>394</v>
      </c>
      <c r="J10" s="8">
        <v>37</v>
      </c>
      <c r="K10" s="9">
        <v>65</v>
      </c>
    </row>
    <row r="11" spans="1:11" s="14" customFormat="1" ht="41.25" customHeight="1">
      <c r="A11" s="284">
        <v>2006</v>
      </c>
      <c r="B11" s="12">
        <f>SUM(B12:B18)</f>
        <v>9848</v>
      </c>
      <c r="C11" s="12">
        <f aca="true" t="shared" si="1" ref="C11:K11">SUM(C12:C18)</f>
        <v>9133</v>
      </c>
      <c r="D11" s="287">
        <f t="shared" si="0"/>
        <v>92.73964256701869</v>
      </c>
      <c r="E11" s="12">
        <f t="shared" si="1"/>
        <v>8564</v>
      </c>
      <c r="F11" s="12">
        <f t="shared" si="1"/>
        <v>10</v>
      </c>
      <c r="G11" s="12"/>
      <c r="H11" s="12">
        <f t="shared" si="1"/>
        <v>133</v>
      </c>
      <c r="I11" s="12">
        <f t="shared" si="1"/>
        <v>256</v>
      </c>
      <c r="J11" s="12">
        <f t="shared" si="1"/>
        <v>69</v>
      </c>
      <c r="K11" s="12">
        <f t="shared" si="1"/>
        <v>101</v>
      </c>
    </row>
    <row r="12" spans="1:11" s="14" customFormat="1" ht="41.25" customHeight="1">
      <c r="A12" s="50" t="s">
        <v>200</v>
      </c>
      <c r="B12" s="8">
        <v>2609</v>
      </c>
      <c r="C12" s="8">
        <f>SUM(E12,F12,H12,I12,J12,K12,)</f>
        <v>2333</v>
      </c>
      <c r="D12" s="10">
        <f t="shared" si="0"/>
        <v>89.42123418934457</v>
      </c>
      <c r="E12" s="8">
        <v>2073</v>
      </c>
      <c r="F12" s="11">
        <v>8</v>
      </c>
      <c r="G12" s="8"/>
      <c r="H12" s="8">
        <v>93</v>
      </c>
      <c r="I12" s="8">
        <v>110</v>
      </c>
      <c r="J12" s="8">
        <v>20</v>
      </c>
      <c r="K12" s="9">
        <v>29</v>
      </c>
    </row>
    <row r="13" spans="1:11" s="14" customFormat="1" ht="41.25" customHeight="1">
      <c r="A13" s="50" t="s">
        <v>201</v>
      </c>
      <c r="B13" s="8">
        <v>1200</v>
      </c>
      <c r="C13" s="8">
        <f aca="true" t="shared" si="2" ref="C13:C18">SUM(E13,F13,H13,I13,J13,K13,)</f>
        <v>1051</v>
      </c>
      <c r="D13" s="10">
        <f t="shared" si="0"/>
        <v>87.58333333333333</v>
      </c>
      <c r="E13" s="8">
        <v>1028</v>
      </c>
      <c r="F13" s="11" t="s">
        <v>168</v>
      </c>
      <c r="G13" s="8"/>
      <c r="H13" s="11" t="s">
        <v>168</v>
      </c>
      <c r="I13" s="8">
        <v>12</v>
      </c>
      <c r="J13" s="11" t="s">
        <v>168</v>
      </c>
      <c r="K13" s="9">
        <v>11</v>
      </c>
    </row>
    <row r="14" spans="1:11" s="14" customFormat="1" ht="41.25" customHeight="1">
      <c r="A14" s="50" t="s">
        <v>202</v>
      </c>
      <c r="B14" s="8">
        <v>1263</v>
      </c>
      <c r="C14" s="8">
        <f t="shared" si="2"/>
        <v>1248</v>
      </c>
      <c r="D14" s="10">
        <f t="shared" si="0"/>
        <v>98.812351543943</v>
      </c>
      <c r="E14" s="8">
        <v>1183</v>
      </c>
      <c r="F14" s="11" t="s">
        <v>168</v>
      </c>
      <c r="G14" s="8"/>
      <c r="H14" s="11" t="s">
        <v>168</v>
      </c>
      <c r="I14" s="8">
        <v>53</v>
      </c>
      <c r="J14" s="11" t="s">
        <v>168</v>
      </c>
      <c r="K14" s="9">
        <v>12</v>
      </c>
    </row>
    <row r="15" spans="1:11" s="14" customFormat="1" ht="41.25" customHeight="1">
      <c r="A15" s="50" t="s">
        <v>203</v>
      </c>
      <c r="B15" s="8">
        <v>1971</v>
      </c>
      <c r="C15" s="8">
        <f t="shared" si="2"/>
        <v>1721</v>
      </c>
      <c r="D15" s="10">
        <f t="shared" si="0"/>
        <v>87.31608320649417</v>
      </c>
      <c r="E15" s="8">
        <v>1528</v>
      </c>
      <c r="F15" s="11">
        <v>2</v>
      </c>
      <c r="G15" s="8"/>
      <c r="H15" s="11">
        <v>40</v>
      </c>
      <c r="I15" s="8">
        <v>81</v>
      </c>
      <c r="J15" s="8">
        <v>49</v>
      </c>
      <c r="K15" s="9">
        <v>21</v>
      </c>
    </row>
    <row r="16" spans="1:11" s="14" customFormat="1" ht="41.25" customHeight="1">
      <c r="A16" s="50" t="s">
        <v>204</v>
      </c>
      <c r="B16" s="8">
        <v>1042</v>
      </c>
      <c r="C16" s="8">
        <f t="shared" si="2"/>
        <v>1028</v>
      </c>
      <c r="D16" s="10">
        <f t="shared" si="0"/>
        <v>98.65642994241843</v>
      </c>
      <c r="E16" s="8">
        <v>1017</v>
      </c>
      <c r="F16" s="11" t="s">
        <v>168</v>
      </c>
      <c r="G16" s="8"/>
      <c r="H16" s="11" t="s">
        <v>168</v>
      </c>
      <c r="I16" s="11" t="s">
        <v>168</v>
      </c>
      <c r="J16" s="11" t="s">
        <v>168</v>
      </c>
      <c r="K16" s="9">
        <v>11</v>
      </c>
    </row>
    <row r="17" spans="1:11" s="14" customFormat="1" ht="41.25" customHeight="1">
      <c r="A17" s="50" t="s">
        <v>205</v>
      </c>
      <c r="B17" s="8">
        <v>964</v>
      </c>
      <c r="C17" s="8">
        <f t="shared" si="2"/>
        <v>898</v>
      </c>
      <c r="D17" s="10">
        <f t="shared" si="0"/>
        <v>93.15352697095436</v>
      </c>
      <c r="E17" s="8">
        <v>889</v>
      </c>
      <c r="F17" s="11" t="s">
        <v>168</v>
      </c>
      <c r="G17" s="8"/>
      <c r="H17" s="11" t="s">
        <v>168</v>
      </c>
      <c r="I17" s="11" t="s">
        <v>168</v>
      </c>
      <c r="J17" s="11" t="s">
        <v>168</v>
      </c>
      <c r="K17" s="9">
        <v>9</v>
      </c>
    </row>
    <row r="18" spans="1:11" s="14" customFormat="1" ht="41.25" customHeight="1" thickBot="1">
      <c r="A18" s="52" t="s">
        <v>206</v>
      </c>
      <c r="B18" s="289">
        <v>799</v>
      </c>
      <c r="C18" s="236">
        <f t="shared" si="2"/>
        <v>854</v>
      </c>
      <c r="D18" s="288">
        <f t="shared" si="0"/>
        <v>106.88360450563204</v>
      </c>
      <c r="E18" s="236">
        <v>846</v>
      </c>
      <c r="F18" s="237" t="s">
        <v>168</v>
      </c>
      <c r="G18" s="8"/>
      <c r="H18" s="237" t="s">
        <v>168</v>
      </c>
      <c r="I18" s="237" t="s">
        <v>168</v>
      </c>
      <c r="J18" s="237" t="s">
        <v>168</v>
      </c>
      <c r="K18" s="74">
        <v>8</v>
      </c>
    </row>
    <row r="19" spans="1:10" ht="19.5" customHeight="1" thickTop="1">
      <c r="A19" s="15" t="s">
        <v>146</v>
      </c>
      <c r="B19" s="15"/>
      <c r="C19" s="16"/>
      <c r="D19" s="16"/>
      <c r="E19" s="17"/>
      <c r="F19" s="17"/>
      <c r="G19" s="18"/>
      <c r="H19" s="18"/>
      <c r="J19" s="20"/>
    </row>
  </sheetData>
  <mergeCells count="4">
    <mergeCell ref="H1:K1"/>
    <mergeCell ref="A1:E1"/>
    <mergeCell ref="H3:J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&amp;L&amp;"굴림체,굵게"&amp;12주택·건설&amp;R&amp;"Times New Roman,보통"&amp;12 Housing, Construction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SheetLayoutView="100" workbookViewId="0" topLeftCell="A1">
      <pane xSplit="2" ySplit="6" topLeftCell="AA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5" sqref="P25"/>
    </sheetView>
  </sheetViews>
  <sheetFormatPr defaultColWidth="8.88671875" defaultRowHeight="13.5"/>
  <cols>
    <col min="1" max="1" width="20.3359375" style="20" customWidth="1"/>
    <col min="2" max="2" width="6.88671875" style="20" customWidth="1"/>
    <col min="3" max="9" width="7.6640625" style="19" customWidth="1"/>
    <col min="10" max="10" width="2.4453125" style="60" customWidth="1"/>
    <col min="11" max="17" width="10.21484375" style="19" customWidth="1"/>
    <col min="18" max="18" width="20.3359375" style="20" customWidth="1"/>
    <col min="19" max="19" width="7.5546875" style="20" customWidth="1"/>
    <col min="20" max="24" width="7.99609375" style="19" customWidth="1"/>
    <col min="25" max="25" width="7.99609375" style="60" customWidth="1"/>
    <col min="26" max="26" width="7.99609375" style="19" customWidth="1"/>
    <col min="27" max="27" width="2.77734375" style="19" customWidth="1"/>
    <col min="28" max="30" width="10.21484375" style="19" customWidth="1"/>
    <col min="31" max="31" width="10.21484375" style="60" customWidth="1"/>
    <col min="32" max="34" width="10.21484375" style="19" customWidth="1"/>
    <col min="35" max="16384" width="8.88671875" style="19" customWidth="1"/>
  </cols>
  <sheetData>
    <row r="1" spans="1:34" s="1" customFormat="1" ht="45" customHeight="1">
      <c r="A1" s="362" t="s">
        <v>207</v>
      </c>
      <c r="B1" s="362"/>
      <c r="C1" s="362"/>
      <c r="D1" s="362"/>
      <c r="E1" s="362"/>
      <c r="F1" s="362"/>
      <c r="G1" s="362"/>
      <c r="H1" s="362"/>
      <c r="I1" s="362"/>
      <c r="J1" s="39"/>
      <c r="K1" s="368" t="s">
        <v>209</v>
      </c>
      <c r="L1" s="368"/>
      <c r="M1" s="368"/>
      <c r="N1" s="368"/>
      <c r="O1" s="368"/>
      <c r="P1" s="368"/>
      <c r="Q1" s="368"/>
      <c r="R1" s="362" t="s">
        <v>210</v>
      </c>
      <c r="S1" s="362"/>
      <c r="T1" s="362"/>
      <c r="U1" s="362"/>
      <c r="V1" s="362"/>
      <c r="W1" s="362"/>
      <c r="X1" s="362"/>
      <c r="Y1" s="362"/>
      <c r="Z1" s="362"/>
      <c r="AA1" s="39"/>
      <c r="AB1" s="367" t="s">
        <v>211</v>
      </c>
      <c r="AC1" s="368"/>
      <c r="AD1" s="368"/>
      <c r="AE1" s="368"/>
      <c r="AF1" s="368"/>
      <c r="AG1" s="368"/>
      <c r="AH1" s="368"/>
    </row>
    <row r="2" spans="1:34" s="5" customFormat="1" ht="25.5" customHeight="1" thickBot="1">
      <c r="A2" s="3" t="s">
        <v>235</v>
      </c>
      <c r="B2" s="3"/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3"/>
      <c r="P2" s="3"/>
      <c r="Q2" s="6" t="s">
        <v>134</v>
      </c>
      <c r="R2" s="3" t="s">
        <v>133</v>
      </c>
      <c r="S2" s="3"/>
      <c r="T2" s="3"/>
      <c r="U2" s="3"/>
      <c r="V2" s="3"/>
      <c r="W2" s="3"/>
      <c r="X2" s="3"/>
      <c r="Y2" s="17"/>
      <c r="Z2" s="3"/>
      <c r="AB2" s="3"/>
      <c r="AC2" s="3"/>
      <c r="AD2" s="3"/>
      <c r="AE2" s="6"/>
      <c r="AH2" s="6" t="s">
        <v>134</v>
      </c>
    </row>
    <row r="3" spans="1:34" s="5" customFormat="1" ht="16.5" customHeight="1" thickTop="1">
      <c r="A3" s="64" t="s">
        <v>137</v>
      </c>
      <c r="B3" s="366" t="s">
        <v>135</v>
      </c>
      <c r="C3" s="366"/>
      <c r="D3" s="366"/>
      <c r="E3" s="366"/>
      <c r="F3" s="366"/>
      <c r="G3" s="366"/>
      <c r="H3" s="366"/>
      <c r="I3" s="366"/>
      <c r="J3" s="23"/>
      <c r="K3" s="363" t="s">
        <v>136</v>
      </c>
      <c r="L3" s="363"/>
      <c r="M3" s="363"/>
      <c r="N3" s="363"/>
      <c r="O3" s="363"/>
      <c r="P3" s="363"/>
      <c r="Q3" s="363"/>
      <c r="R3" s="64" t="s">
        <v>137</v>
      </c>
      <c r="S3" s="65"/>
      <c r="T3" s="363" t="s">
        <v>236</v>
      </c>
      <c r="U3" s="363"/>
      <c r="V3" s="363"/>
      <c r="W3" s="363"/>
      <c r="X3" s="363"/>
      <c r="Y3" s="363"/>
      <c r="Z3" s="363"/>
      <c r="AA3" s="23"/>
      <c r="AB3" s="363" t="s">
        <v>237</v>
      </c>
      <c r="AC3" s="363"/>
      <c r="AD3" s="363"/>
      <c r="AE3" s="363"/>
      <c r="AF3" s="363"/>
      <c r="AG3" s="363"/>
      <c r="AH3" s="363"/>
    </row>
    <row r="4" spans="1:34" s="5" customFormat="1" ht="16.5" customHeight="1">
      <c r="A4" s="64" t="s">
        <v>140</v>
      </c>
      <c r="B4" s="29"/>
      <c r="C4" s="27" t="s">
        <v>49</v>
      </c>
      <c r="D4" s="27" t="s">
        <v>238</v>
      </c>
      <c r="E4" s="27" t="s">
        <v>544</v>
      </c>
      <c r="F4" s="27" t="s">
        <v>138</v>
      </c>
      <c r="G4" s="27" t="s">
        <v>240</v>
      </c>
      <c r="H4" s="27" t="s">
        <v>543</v>
      </c>
      <c r="I4" s="25" t="s">
        <v>139</v>
      </c>
      <c r="J4" s="23"/>
      <c r="K4" s="26" t="s">
        <v>49</v>
      </c>
      <c r="L4" s="27" t="s">
        <v>242</v>
      </c>
      <c r="M4" s="27" t="s">
        <v>239</v>
      </c>
      <c r="N4" s="27" t="s">
        <v>138</v>
      </c>
      <c r="O4" s="27" t="s">
        <v>240</v>
      </c>
      <c r="P4" s="27" t="s">
        <v>241</v>
      </c>
      <c r="Q4" s="25" t="s">
        <v>243</v>
      </c>
      <c r="R4" s="64" t="s">
        <v>140</v>
      </c>
      <c r="S4" s="29"/>
      <c r="T4" s="27" t="s">
        <v>49</v>
      </c>
      <c r="U4" s="27" t="s">
        <v>242</v>
      </c>
      <c r="V4" s="27" t="s">
        <v>544</v>
      </c>
      <c r="W4" s="27" t="s">
        <v>138</v>
      </c>
      <c r="X4" s="27" t="s">
        <v>240</v>
      </c>
      <c r="Y4" s="27" t="s">
        <v>241</v>
      </c>
      <c r="Z4" s="25" t="s">
        <v>139</v>
      </c>
      <c r="AA4" s="23"/>
      <c r="AB4" s="26" t="s">
        <v>49</v>
      </c>
      <c r="AC4" s="27" t="s">
        <v>242</v>
      </c>
      <c r="AD4" s="27" t="s">
        <v>544</v>
      </c>
      <c r="AE4" s="27" t="s">
        <v>138</v>
      </c>
      <c r="AF4" s="27" t="s">
        <v>240</v>
      </c>
      <c r="AG4" s="27" t="s">
        <v>244</v>
      </c>
      <c r="AH4" s="25" t="s">
        <v>243</v>
      </c>
    </row>
    <row r="5" spans="1:34" s="5" customFormat="1" ht="16.5" customHeight="1">
      <c r="A5" s="290" t="s">
        <v>102</v>
      </c>
      <c r="B5" s="29"/>
      <c r="C5" s="30"/>
      <c r="D5" s="30"/>
      <c r="E5" s="30"/>
      <c r="F5" s="30"/>
      <c r="G5" s="30" t="s">
        <v>245</v>
      </c>
      <c r="H5" s="30"/>
      <c r="I5" s="31"/>
      <c r="J5" s="23"/>
      <c r="K5" s="24"/>
      <c r="L5" s="30"/>
      <c r="M5" s="30"/>
      <c r="N5" s="30"/>
      <c r="O5" s="30" t="s">
        <v>245</v>
      </c>
      <c r="P5" s="30"/>
      <c r="Q5" s="31"/>
      <c r="R5" s="290" t="s">
        <v>102</v>
      </c>
      <c r="S5" s="29"/>
      <c r="T5" s="30"/>
      <c r="U5" s="30"/>
      <c r="V5" s="30"/>
      <c r="W5" s="30"/>
      <c r="X5" s="30" t="s">
        <v>245</v>
      </c>
      <c r="Y5" s="30"/>
      <c r="Z5" s="31"/>
      <c r="AA5" s="23"/>
      <c r="AB5" s="24"/>
      <c r="AC5" s="30"/>
      <c r="AD5" s="30"/>
      <c r="AE5" s="30"/>
      <c r="AF5" s="30" t="s">
        <v>245</v>
      </c>
      <c r="AG5" s="30"/>
      <c r="AH5" s="31"/>
    </row>
    <row r="6" spans="1:34" s="5" customFormat="1" ht="16.5" customHeight="1">
      <c r="A6" s="33" t="s">
        <v>208</v>
      </c>
      <c r="B6" s="66"/>
      <c r="C6" s="37" t="s">
        <v>46</v>
      </c>
      <c r="D6" s="37" t="s">
        <v>50</v>
      </c>
      <c r="E6" s="37" t="s">
        <v>246</v>
      </c>
      <c r="F6" s="37" t="s">
        <v>247</v>
      </c>
      <c r="G6" s="37" t="s">
        <v>248</v>
      </c>
      <c r="H6" s="37" t="s">
        <v>51</v>
      </c>
      <c r="I6" s="34" t="s">
        <v>52</v>
      </c>
      <c r="J6" s="23"/>
      <c r="K6" s="35" t="s">
        <v>46</v>
      </c>
      <c r="L6" s="37" t="s">
        <v>50</v>
      </c>
      <c r="M6" s="37" t="s">
        <v>246</v>
      </c>
      <c r="N6" s="37" t="s">
        <v>247</v>
      </c>
      <c r="O6" s="37" t="s">
        <v>248</v>
      </c>
      <c r="P6" s="37" t="s">
        <v>51</v>
      </c>
      <c r="Q6" s="34" t="s">
        <v>108</v>
      </c>
      <c r="R6" s="33" t="s">
        <v>208</v>
      </c>
      <c r="S6" s="66"/>
      <c r="T6" s="37" t="s">
        <v>46</v>
      </c>
      <c r="U6" s="37" t="s">
        <v>50</v>
      </c>
      <c r="V6" s="37" t="s">
        <v>246</v>
      </c>
      <c r="W6" s="37" t="s">
        <v>249</v>
      </c>
      <c r="X6" s="37" t="s">
        <v>248</v>
      </c>
      <c r="Y6" s="37" t="s">
        <v>51</v>
      </c>
      <c r="Z6" s="34" t="s">
        <v>52</v>
      </c>
      <c r="AA6" s="23"/>
      <c r="AB6" s="35" t="s">
        <v>46</v>
      </c>
      <c r="AC6" s="37" t="s">
        <v>50</v>
      </c>
      <c r="AD6" s="37" t="s">
        <v>246</v>
      </c>
      <c r="AE6" s="37" t="s">
        <v>247</v>
      </c>
      <c r="AF6" s="37" t="s">
        <v>248</v>
      </c>
      <c r="AG6" s="37" t="s">
        <v>51</v>
      </c>
      <c r="AH6" s="34" t="s">
        <v>108</v>
      </c>
    </row>
    <row r="7" spans="1:34" s="5" customFormat="1" ht="20.25" customHeight="1">
      <c r="A7" s="350">
        <v>2002</v>
      </c>
      <c r="B7" s="24" t="s">
        <v>53</v>
      </c>
      <c r="C7" s="9">
        <f aca="true" t="shared" si="0" ref="C7:C12">SUM(K7,AB7,T7)</f>
        <v>58</v>
      </c>
      <c r="D7" s="9" t="s">
        <v>542</v>
      </c>
      <c r="E7" s="9" t="s">
        <v>542</v>
      </c>
      <c r="F7" s="9">
        <f aca="true" t="shared" si="1" ref="F7:H12">SUM(N7,AE7,W7)</f>
        <v>2</v>
      </c>
      <c r="G7" s="9">
        <f t="shared" si="1"/>
        <v>56</v>
      </c>
      <c r="H7" s="9" t="s">
        <v>542</v>
      </c>
      <c r="I7" s="9" t="s">
        <v>542</v>
      </c>
      <c r="J7" s="9"/>
      <c r="K7" s="9">
        <f aca="true" t="shared" si="2" ref="K7:K12">SUM(L7:Q7)</f>
        <v>34</v>
      </c>
      <c r="L7" s="9" t="s">
        <v>542</v>
      </c>
      <c r="M7" s="9" t="s">
        <v>542</v>
      </c>
      <c r="N7" s="9">
        <v>2</v>
      </c>
      <c r="O7" s="9">
        <v>32</v>
      </c>
      <c r="P7" s="9" t="s">
        <v>542</v>
      </c>
      <c r="Q7" s="9" t="s">
        <v>542</v>
      </c>
      <c r="R7" s="350">
        <v>2002</v>
      </c>
      <c r="S7" s="24" t="s">
        <v>53</v>
      </c>
      <c r="T7" s="9">
        <f aca="true" t="shared" si="3" ref="T7:T12">SUM(U7:Z7)</f>
        <v>24</v>
      </c>
      <c r="U7" s="9" t="s">
        <v>542</v>
      </c>
      <c r="V7" s="9" t="s">
        <v>542</v>
      </c>
      <c r="W7" s="9" t="s">
        <v>542</v>
      </c>
      <c r="X7" s="9">
        <v>24</v>
      </c>
      <c r="Y7" s="9" t="s">
        <v>542</v>
      </c>
      <c r="Z7" s="9" t="s">
        <v>542</v>
      </c>
      <c r="AA7" s="9"/>
      <c r="AB7" s="9" t="s">
        <v>542</v>
      </c>
      <c r="AC7" s="9" t="s">
        <v>542</v>
      </c>
      <c r="AD7" s="9" t="s">
        <v>542</v>
      </c>
      <c r="AE7" s="9" t="s">
        <v>542</v>
      </c>
      <c r="AF7" s="9" t="s">
        <v>542</v>
      </c>
      <c r="AG7" s="9" t="s">
        <v>542</v>
      </c>
      <c r="AH7" s="9" t="s">
        <v>542</v>
      </c>
    </row>
    <row r="8" spans="1:34" s="5" customFormat="1" ht="20.25" customHeight="1">
      <c r="A8" s="350"/>
      <c r="B8" s="24" t="s">
        <v>54</v>
      </c>
      <c r="C8" s="9">
        <f t="shared" si="0"/>
        <v>17160</v>
      </c>
      <c r="D8" s="9" t="s">
        <v>542</v>
      </c>
      <c r="E8" s="9" t="s">
        <v>542</v>
      </c>
      <c r="F8" s="9">
        <f t="shared" si="1"/>
        <v>218</v>
      </c>
      <c r="G8" s="9">
        <f t="shared" si="1"/>
        <v>16942</v>
      </c>
      <c r="H8" s="9" t="s">
        <v>542</v>
      </c>
      <c r="I8" s="9" t="s">
        <v>542</v>
      </c>
      <c r="J8" s="9"/>
      <c r="K8" s="9">
        <f t="shared" si="2"/>
        <v>13013</v>
      </c>
      <c r="L8" s="9" t="s">
        <v>542</v>
      </c>
      <c r="M8" s="9" t="s">
        <v>542</v>
      </c>
      <c r="N8" s="9">
        <v>218</v>
      </c>
      <c r="O8" s="9">
        <v>12795</v>
      </c>
      <c r="P8" s="9" t="s">
        <v>542</v>
      </c>
      <c r="Q8" s="9" t="s">
        <v>542</v>
      </c>
      <c r="R8" s="350"/>
      <c r="S8" s="24" t="s">
        <v>54</v>
      </c>
      <c r="T8" s="9">
        <f t="shared" si="3"/>
        <v>4147</v>
      </c>
      <c r="U8" s="9" t="s">
        <v>542</v>
      </c>
      <c r="V8" s="9" t="s">
        <v>542</v>
      </c>
      <c r="W8" s="9" t="s">
        <v>542</v>
      </c>
      <c r="X8" s="9">
        <v>4147</v>
      </c>
      <c r="Y8" s="9" t="s">
        <v>542</v>
      </c>
      <c r="Z8" s="9" t="s">
        <v>542</v>
      </c>
      <c r="AA8" s="9"/>
      <c r="AB8" s="9" t="s">
        <v>542</v>
      </c>
      <c r="AC8" s="9" t="s">
        <v>542</v>
      </c>
      <c r="AD8" s="9" t="s">
        <v>542</v>
      </c>
      <c r="AE8" s="9" t="s">
        <v>542</v>
      </c>
      <c r="AF8" s="9" t="s">
        <v>542</v>
      </c>
      <c r="AG8" s="9" t="s">
        <v>542</v>
      </c>
      <c r="AH8" s="9" t="s">
        <v>542</v>
      </c>
    </row>
    <row r="9" spans="1:34" s="5" customFormat="1" ht="20.25" customHeight="1">
      <c r="A9" s="350">
        <v>2003</v>
      </c>
      <c r="B9" s="24" t="s">
        <v>53</v>
      </c>
      <c r="C9" s="9">
        <f t="shared" si="0"/>
        <v>275</v>
      </c>
      <c r="D9" s="9" t="s">
        <v>542</v>
      </c>
      <c r="E9" s="9" t="s">
        <v>542</v>
      </c>
      <c r="F9" s="9">
        <f t="shared" si="1"/>
        <v>54</v>
      </c>
      <c r="G9" s="9">
        <f t="shared" si="1"/>
        <v>219</v>
      </c>
      <c r="H9" s="9">
        <f t="shared" si="1"/>
        <v>2</v>
      </c>
      <c r="I9" s="9" t="s">
        <v>542</v>
      </c>
      <c r="J9" s="9"/>
      <c r="K9" s="9">
        <f t="shared" si="2"/>
        <v>144</v>
      </c>
      <c r="L9" s="9" t="s">
        <v>542</v>
      </c>
      <c r="M9" s="9" t="s">
        <v>542</v>
      </c>
      <c r="N9" s="9">
        <v>30</v>
      </c>
      <c r="O9" s="9">
        <v>112</v>
      </c>
      <c r="P9" s="9">
        <v>2</v>
      </c>
      <c r="Q9" s="9" t="s">
        <v>542</v>
      </c>
      <c r="R9" s="350">
        <v>2003</v>
      </c>
      <c r="S9" s="24" t="s">
        <v>53</v>
      </c>
      <c r="T9" s="9">
        <f t="shared" si="3"/>
        <v>131</v>
      </c>
      <c r="U9" s="9" t="s">
        <v>542</v>
      </c>
      <c r="V9" s="9" t="s">
        <v>542</v>
      </c>
      <c r="W9" s="9">
        <v>24</v>
      </c>
      <c r="X9" s="9">
        <v>107</v>
      </c>
      <c r="Y9" s="9" t="s">
        <v>542</v>
      </c>
      <c r="Z9" s="9" t="s">
        <v>542</v>
      </c>
      <c r="AA9" s="9"/>
      <c r="AB9" s="9" t="s">
        <v>542</v>
      </c>
      <c r="AC9" s="9" t="s">
        <v>542</v>
      </c>
      <c r="AD9" s="9" t="s">
        <v>542</v>
      </c>
      <c r="AE9" s="9" t="s">
        <v>542</v>
      </c>
      <c r="AF9" s="9" t="s">
        <v>542</v>
      </c>
      <c r="AG9" s="9" t="s">
        <v>542</v>
      </c>
      <c r="AH9" s="9" t="s">
        <v>542</v>
      </c>
    </row>
    <row r="10" spans="1:34" s="5" customFormat="1" ht="20.25" customHeight="1">
      <c r="A10" s="350"/>
      <c r="B10" s="24" t="s">
        <v>54</v>
      </c>
      <c r="C10" s="9">
        <f t="shared" si="0"/>
        <v>59552</v>
      </c>
      <c r="D10" s="9" t="s">
        <v>542</v>
      </c>
      <c r="E10" s="9" t="s">
        <v>542</v>
      </c>
      <c r="F10" s="9">
        <f t="shared" si="1"/>
        <v>3724</v>
      </c>
      <c r="G10" s="9">
        <f t="shared" si="1"/>
        <v>55709</v>
      </c>
      <c r="H10" s="9">
        <f t="shared" si="1"/>
        <v>119</v>
      </c>
      <c r="I10" s="9" t="s">
        <v>542</v>
      </c>
      <c r="J10" s="9"/>
      <c r="K10" s="9">
        <f t="shared" si="2"/>
        <v>35693</v>
      </c>
      <c r="L10" s="9" t="s">
        <v>542</v>
      </c>
      <c r="M10" s="9" t="s">
        <v>542</v>
      </c>
      <c r="N10" s="9">
        <v>2768</v>
      </c>
      <c r="O10" s="9">
        <v>32806</v>
      </c>
      <c r="P10" s="9">
        <v>119</v>
      </c>
      <c r="Q10" s="9" t="s">
        <v>542</v>
      </c>
      <c r="R10" s="350"/>
      <c r="S10" s="24" t="s">
        <v>54</v>
      </c>
      <c r="T10" s="9">
        <f t="shared" si="3"/>
        <v>23859</v>
      </c>
      <c r="U10" s="9" t="s">
        <v>542</v>
      </c>
      <c r="V10" s="9" t="s">
        <v>542</v>
      </c>
      <c r="W10" s="9">
        <v>956</v>
      </c>
      <c r="X10" s="9">
        <v>22903</v>
      </c>
      <c r="Y10" s="9" t="s">
        <v>542</v>
      </c>
      <c r="Z10" s="9" t="s">
        <v>542</v>
      </c>
      <c r="AA10" s="9"/>
      <c r="AB10" s="9" t="s">
        <v>542</v>
      </c>
      <c r="AC10" s="9" t="s">
        <v>542</v>
      </c>
      <c r="AD10" s="9" t="s">
        <v>542</v>
      </c>
      <c r="AE10" s="9" t="s">
        <v>542</v>
      </c>
      <c r="AF10" s="9" t="s">
        <v>542</v>
      </c>
      <c r="AG10" s="9" t="s">
        <v>542</v>
      </c>
      <c r="AH10" s="9" t="s">
        <v>542</v>
      </c>
    </row>
    <row r="11" spans="1:34" s="5" customFormat="1" ht="20.25" customHeight="1">
      <c r="A11" s="350">
        <v>2004</v>
      </c>
      <c r="B11" s="24" t="s">
        <v>53</v>
      </c>
      <c r="C11" s="9">
        <f t="shared" si="0"/>
        <v>297</v>
      </c>
      <c r="D11" s="9" t="s">
        <v>542</v>
      </c>
      <c r="E11" s="9" t="s">
        <v>542</v>
      </c>
      <c r="F11" s="9">
        <f t="shared" si="1"/>
        <v>28</v>
      </c>
      <c r="G11" s="9">
        <f t="shared" si="1"/>
        <v>262</v>
      </c>
      <c r="H11" s="9">
        <f t="shared" si="1"/>
        <v>7</v>
      </c>
      <c r="I11" s="9" t="s">
        <v>542</v>
      </c>
      <c r="J11" s="9"/>
      <c r="K11" s="9">
        <f t="shared" si="2"/>
        <v>216</v>
      </c>
      <c r="L11" s="9" t="s">
        <v>542</v>
      </c>
      <c r="M11" s="9" t="s">
        <v>542</v>
      </c>
      <c r="N11" s="9">
        <v>13</v>
      </c>
      <c r="O11" s="9">
        <v>198</v>
      </c>
      <c r="P11" s="9">
        <v>5</v>
      </c>
      <c r="Q11" s="9" t="s">
        <v>542</v>
      </c>
      <c r="R11" s="350">
        <v>2004</v>
      </c>
      <c r="S11" s="24" t="s">
        <v>53</v>
      </c>
      <c r="T11" s="9">
        <f t="shared" si="3"/>
        <v>81</v>
      </c>
      <c r="U11" s="9" t="s">
        <v>542</v>
      </c>
      <c r="V11" s="9" t="s">
        <v>542</v>
      </c>
      <c r="W11" s="9">
        <v>15</v>
      </c>
      <c r="X11" s="9">
        <v>64</v>
      </c>
      <c r="Y11" s="9">
        <v>2</v>
      </c>
      <c r="Z11" s="9" t="s">
        <v>542</v>
      </c>
      <c r="AA11" s="9"/>
      <c r="AB11" s="9" t="s">
        <v>542</v>
      </c>
      <c r="AC11" s="9" t="s">
        <v>542</v>
      </c>
      <c r="AD11" s="9" t="s">
        <v>542</v>
      </c>
      <c r="AE11" s="9" t="s">
        <v>542</v>
      </c>
      <c r="AF11" s="9" t="s">
        <v>542</v>
      </c>
      <c r="AG11" s="9" t="s">
        <v>542</v>
      </c>
      <c r="AH11" s="9" t="s">
        <v>542</v>
      </c>
    </row>
    <row r="12" spans="1:34" s="5" customFormat="1" ht="20.25" customHeight="1">
      <c r="A12" s="350"/>
      <c r="B12" s="24" t="s">
        <v>54</v>
      </c>
      <c r="C12" s="9">
        <f t="shared" si="0"/>
        <v>97534</v>
      </c>
      <c r="D12" s="9" t="s">
        <v>542</v>
      </c>
      <c r="E12" s="9" t="s">
        <v>542</v>
      </c>
      <c r="F12" s="9">
        <f t="shared" si="1"/>
        <v>2497</v>
      </c>
      <c r="G12" s="9">
        <f t="shared" si="1"/>
        <v>94047</v>
      </c>
      <c r="H12" s="9">
        <f t="shared" si="1"/>
        <v>990</v>
      </c>
      <c r="I12" s="9" t="s">
        <v>542</v>
      </c>
      <c r="J12" s="9"/>
      <c r="K12" s="9">
        <f t="shared" si="2"/>
        <v>87891</v>
      </c>
      <c r="L12" s="9" t="s">
        <v>542</v>
      </c>
      <c r="M12" s="9" t="s">
        <v>542</v>
      </c>
      <c r="N12" s="9">
        <v>1012</v>
      </c>
      <c r="O12" s="9">
        <v>85976</v>
      </c>
      <c r="P12" s="9">
        <v>903</v>
      </c>
      <c r="Q12" s="9" t="s">
        <v>542</v>
      </c>
      <c r="R12" s="350"/>
      <c r="S12" s="24" t="s">
        <v>54</v>
      </c>
      <c r="T12" s="9">
        <f t="shared" si="3"/>
        <v>9643</v>
      </c>
      <c r="U12" s="9" t="s">
        <v>542</v>
      </c>
      <c r="V12" s="9" t="s">
        <v>542</v>
      </c>
      <c r="W12" s="9">
        <v>1485</v>
      </c>
      <c r="X12" s="9">
        <v>8071</v>
      </c>
      <c r="Y12" s="9">
        <v>87</v>
      </c>
      <c r="Z12" s="9" t="s">
        <v>542</v>
      </c>
      <c r="AA12" s="9"/>
      <c r="AB12" s="9" t="s">
        <v>542</v>
      </c>
      <c r="AC12" s="9" t="s">
        <v>542</v>
      </c>
      <c r="AD12" s="9" t="s">
        <v>542</v>
      </c>
      <c r="AE12" s="9" t="s">
        <v>542</v>
      </c>
      <c r="AF12" s="9" t="s">
        <v>542</v>
      </c>
      <c r="AG12" s="9" t="s">
        <v>542</v>
      </c>
      <c r="AH12" s="9" t="s">
        <v>542</v>
      </c>
    </row>
    <row r="13" spans="1:34" s="5" customFormat="1" ht="20.25" customHeight="1">
      <c r="A13" s="350">
        <v>2005</v>
      </c>
      <c r="B13" s="24" t="s">
        <v>250</v>
      </c>
      <c r="C13" s="9">
        <v>226</v>
      </c>
      <c r="D13" s="9">
        <v>24</v>
      </c>
      <c r="E13" s="9">
        <v>172</v>
      </c>
      <c r="F13" s="9">
        <v>25</v>
      </c>
      <c r="G13" s="9">
        <v>3</v>
      </c>
      <c r="H13" s="9">
        <v>2</v>
      </c>
      <c r="I13" s="9" t="s">
        <v>168</v>
      </c>
      <c r="J13" s="9"/>
      <c r="K13" s="9">
        <v>166</v>
      </c>
      <c r="L13" s="9">
        <v>22</v>
      </c>
      <c r="M13" s="9">
        <v>121</v>
      </c>
      <c r="N13" s="9">
        <v>18</v>
      </c>
      <c r="O13" s="9">
        <v>3</v>
      </c>
      <c r="P13" s="9">
        <v>2</v>
      </c>
      <c r="Q13" s="9" t="s">
        <v>168</v>
      </c>
      <c r="R13" s="350">
        <v>2005</v>
      </c>
      <c r="S13" s="24" t="s">
        <v>53</v>
      </c>
      <c r="T13" s="9">
        <v>60</v>
      </c>
      <c r="U13" s="9">
        <v>2</v>
      </c>
      <c r="V13" s="9">
        <v>51</v>
      </c>
      <c r="W13" s="9">
        <v>7</v>
      </c>
      <c r="X13" s="9" t="s">
        <v>168</v>
      </c>
      <c r="Y13" s="9" t="s">
        <v>168</v>
      </c>
      <c r="Z13" s="9" t="s">
        <v>168</v>
      </c>
      <c r="AA13" s="9"/>
      <c r="AB13" s="9" t="s">
        <v>168</v>
      </c>
      <c r="AC13" s="9" t="s">
        <v>168</v>
      </c>
      <c r="AD13" s="9" t="s">
        <v>168</v>
      </c>
      <c r="AE13" s="9" t="s">
        <v>168</v>
      </c>
      <c r="AF13" s="9" t="s">
        <v>168</v>
      </c>
      <c r="AG13" s="9" t="s">
        <v>168</v>
      </c>
      <c r="AH13" s="9" t="s">
        <v>168</v>
      </c>
    </row>
    <row r="14" spans="1:34" s="5" customFormat="1" ht="20.25" customHeight="1">
      <c r="A14" s="350"/>
      <c r="B14" s="24" t="s">
        <v>107</v>
      </c>
      <c r="C14" s="9">
        <v>97865</v>
      </c>
      <c r="D14" s="9">
        <v>11440</v>
      </c>
      <c r="E14" s="9">
        <v>67153</v>
      </c>
      <c r="F14" s="9">
        <v>2155</v>
      </c>
      <c r="G14" s="9">
        <v>16957</v>
      </c>
      <c r="H14" s="9">
        <v>160</v>
      </c>
      <c r="I14" s="9" t="s">
        <v>168</v>
      </c>
      <c r="J14" s="9"/>
      <c r="K14" s="9">
        <v>89329</v>
      </c>
      <c r="L14" s="9">
        <v>10964</v>
      </c>
      <c r="M14" s="9">
        <v>59648</v>
      </c>
      <c r="N14" s="9">
        <v>1600</v>
      </c>
      <c r="O14" s="9">
        <v>16957</v>
      </c>
      <c r="P14" s="9">
        <v>160</v>
      </c>
      <c r="Q14" s="9" t="s">
        <v>168</v>
      </c>
      <c r="R14" s="350"/>
      <c r="S14" s="24" t="s">
        <v>54</v>
      </c>
      <c r="T14" s="9">
        <v>8536</v>
      </c>
      <c r="U14" s="9">
        <v>476</v>
      </c>
      <c r="V14" s="9">
        <v>7505</v>
      </c>
      <c r="W14" s="9">
        <v>555</v>
      </c>
      <c r="X14" s="9" t="s">
        <v>168</v>
      </c>
      <c r="Y14" s="9" t="s">
        <v>168</v>
      </c>
      <c r="Z14" s="9" t="s">
        <v>168</v>
      </c>
      <c r="AA14" s="9"/>
      <c r="AB14" s="9" t="s">
        <v>168</v>
      </c>
      <c r="AC14" s="9" t="s">
        <v>168</v>
      </c>
      <c r="AD14" s="9" t="s">
        <v>168</v>
      </c>
      <c r="AE14" s="9" t="s">
        <v>168</v>
      </c>
      <c r="AF14" s="9" t="s">
        <v>168</v>
      </c>
      <c r="AG14" s="9" t="s">
        <v>168</v>
      </c>
      <c r="AH14" s="9" t="s">
        <v>168</v>
      </c>
    </row>
    <row r="15" spans="1:34" s="14" customFormat="1" ht="20.25" customHeight="1">
      <c r="A15" s="349">
        <v>2006</v>
      </c>
      <c r="B15" s="49" t="s">
        <v>250</v>
      </c>
      <c r="C15" s="67">
        <v>390</v>
      </c>
      <c r="D15" s="67">
        <v>41</v>
      </c>
      <c r="E15" s="67">
        <v>258</v>
      </c>
      <c r="F15" s="67">
        <v>30</v>
      </c>
      <c r="G15" s="67">
        <v>3</v>
      </c>
      <c r="H15" s="67">
        <v>58</v>
      </c>
      <c r="I15" s="67" t="s">
        <v>168</v>
      </c>
      <c r="J15" s="67"/>
      <c r="K15" s="67">
        <v>256</v>
      </c>
      <c r="L15" s="67">
        <v>27</v>
      </c>
      <c r="M15" s="67">
        <v>157</v>
      </c>
      <c r="N15" s="67">
        <v>20</v>
      </c>
      <c r="O15" s="67">
        <v>2</v>
      </c>
      <c r="P15" s="67">
        <v>50</v>
      </c>
      <c r="Q15" s="67" t="s">
        <v>542</v>
      </c>
      <c r="R15" s="349">
        <v>2006</v>
      </c>
      <c r="S15" s="49" t="s">
        <v>53</v>
      </c>
      <c r="T15" s="67">
        <v>123</v>
      </c>
      <c r="U15" s="67">
        <v>11</v>
      </c>
      <c r="V15" s="67">
        <v>98</v>
      </c>
      <c r="W15" s="67">
        <v>6</v>
      </c>
      <c r="X15" s="67">
        <v>1</v>
      </c>
      <c r="Y15" s="67">
        <v>7</v>
      </c>
      <c r="Z15" s="67" t="s">
        <v>168</v>
      </c>
      <c r="AA15" s="67"/>
      <c r="AB15" s="67">
        <v>11</v>
      </c>
      <c r="AC15" s="67">
        <v>3</v>
      </c>
      <c r="AD15" s="67">
        <v>3</v>
      </c>
      <c r="AE15" s="67">
        <v>4</v>
      </c>
      <c r="AF15" s="67" t="s">
        <v>168</v>
      </c>
      <c r="AG15" s="67">
        <v>1</v>
      </c>
      <c r="AH15" s="67" t="s">
        <v>168</v>
      </c>
    </row>
    <row r="16" spans="1:34" s="14" customFormat="1" ht="20.25" customHeight="1">
      <c r="A16" s="349"/>
      <c r="B16" s="49" t="s">
        <v>107</v>
      </c>
      <c r="C16" s="67">
        <f>SUM(D16:I16)</f>
        <v>81746</v>
      </c>
      <c r="D16" s="67">
        <v>9070</v>
      </c>
      <c r="E16" s="67">
        <v>65412</v>
      </c>
      <c r="F16" s="67">
        <v>2315</v>
      </c>
      <c r="G16" s="67">
        <v>2339</v>
      </c>
      <c r="H16" s="67">
        <v>2610</v>
      </c>
      <c r="I16" s="67" t="s">
        <v>168</v>
      </c>
      <c r="J16" s="67"/>
      <c r="K16" s="67">
        <v>61805</v>
      </c>
      <c r="L16" s="67">
        <v>6355</v>
      </c>
      <c r="M16" s="67">
        <v>49372</v>
      </c>
      <c r="N16" s="67">
        <v>1711</v>
      </c>
      <c r="O16" s="67">
        <v>1919</v>
      </c>
      <c r="P16" s="67">
        <v>2448</v>
      </c>
      <c r="Q16" s="67" t="s">
        <v>542</v>
      </c>
      <c r="R16" s="349"/>
      <c r="S16" s="49" t="s">
        <v>54</v>
      </c>
      <c r="T16" s="67">
        <v>18112</v>
      </c>
      <c r="U16" s="67">
        <v>2396</v>
      </c>
      <c r="V16" s="67">
        <v>14743</v>
      </c>
      <c r="W16" s="67">
        <v>434</v>
      </c>
      <c r="X16" s="67">
        <v>420</v>
      </c>
      <c r="Y16" s="67">
        <v>119</v>
      </c>
      <c r="Z16" s="67" t="s">
        <v>542</v>
      </c>
      <c r="AA16" s="67"/>
      <c r="AB16" s="67">
        <v>1829</v>
      </c>
      <c r="AC16" s="67">
        <v>319</v>
      </c>
      <c r="AD16" s="67">
        <v>1297</v>
      </c>
      <c r="AE16" s="67">
        <v>170</v>
      </c>
      <c r="AF16" s="67" t="s">
        <v>542</v>
      </c>
      <c r="AG16" s="67">
        <v>43</v>
      </c>
      <c r="AH16" s="67" t="s">
        <v>542</v>
      </c>
    </row>
    <row r="17" spans="1:34" s="71" customFormat="1" ht="20.25" customHeight="1">
      <c r="A17" s="369" t="s">
        <v>251</v>
      </c>
      <c r="B17" s="64" t="s">
        <v>53</v>
      </c>
      <c r="C17" s="9">
        <v>67</v>
      </c>
      <c r="D17" s="9">
        <v>17</v>
      </c>
      <c r="E17" s="9">
        <v>26</v>
      </c>
      <c r="F17" s="9">
        <v>15</v>
      </c>
      <c r="G17" s="9" t="s">
        <v>168</v>
      </c>
      <c r="H17" s="9">
        <v>9</v>
      </c>
      <c r="I17" s="9" t="s">
        <v>168</v>
      </c>
      <c r="J17" s="9"/>
      <c r="K17" s="9">
        <v>54</v>
      </c>
      <c r="L17" s="69">
        <v>12</v>
      </c>
      <c r="M17" s="69">
        <v>20</v>
      </c>
      <c r="N17" s="69">
        <v>15</v>
      </c>
      <c r="O17" s="9" t="s">
        <v>168</v>
      </c>
      <c r="P17" s="69">
        <v>7</v>
      </c>
      <c r="Q17" s="9" t="s">
        <v>168</v>
      </c>
      <c r="R17" s="369" t="s">
        <v>551</v>
      </c>
      <c r="S17" s="64" t="s">
        <v>53</v>
      </c>
      <c r="T17" s="9">
        <v>10</v>
      </c>
      <c r="U17" s="69">
        <v>3</v>
      </c>
      <c r="V17" s="69">
        <v>5</v>
      </c>
      <c r="W17" s="69" t="s">
        <v>542</v>
      </c>
      <c r="X17" s="69" t="s">
        <v>542</v>
      </c>
      <c r="Y17" s="69">
        <v>2</v>
      </c>
      <c r="Z17" s="9" t="s">
        <v>542</v>
      </c>
      <c r="AA17" s="9"/>
      <c r="AB17" s="9">
        <v>3</v>
      </c>
      <c r="AC17" s="9">
        <v>2</v>
      </c>
      <c r="AD17" s="9">
        <v>1</v>
      </c>
      <c r="AE17" s="9" t="s">
        <v>542</v>
      </c>
      <c r="AF17" s="9" t="s">
        <v>542</v>
      </c>
      <c r="AG17" s="9" t="s">
        <v>542</v>
      </c>
      <c r="AH17" s="9" t="s">
        <v>542</v>
      </c>
    </row>
    <row r="18" spans="1:34" s="71" customFormat="1" ht="20.25" customHeight="1">
      <c r="A18" s="370"/>
      <c r="B18" s="64" t="s">
        <v>54</v>
      </c>
      <c r="C18" s="9">
        <v>6838</v>
      </c>
      <c r="D18" s="9">
        <v>3123</v>
      </c>
      <c r="E18" s="9">
        <v>1913</v>
      </c>
      <c r="F18" s="9">
        <v>1316</v>
      </c>
      <c r="G18" s="9" t="s">
        <v>168</v>
      </c>
      <c r="H18" s="9">
        <v>486</v>
      </c>
      <c r="I18" s="9" t="s">
        <v>168</v>
      </c>
      <c r="J18" s="9"/>
      <c r="K18" s="9">
        <v>5901</v>
      </c>
      <c r="L18" s="69">
        <v>2760</v>
      </c>
      <c r="M18" s="69">
        <v>1462</v>
      </c>
      <c r="N18" s="69">
        <v>1268</v>
      </c>
      <c r="O18" s="9" t="s">
        <v>168</v>
      </c>
      <c r="P18" s="69">
        <v>411</v>
      </c>
      <c r="Q18" s="9" t="s">
        <v>168</v>
      </c>
      <c r="R18" s="370"/>
      <c r="S18" s="64" t="s">
        <v>54</v>
      </c>
      <c r="T18" s="9">
        <v>676</v>
      </c>
      <c r="U18" s="69">
        <v>202</v>
      </c>
      <c r="V18" s="69">
        <v>351</v>
      </c>
      <c r="W18" s="69">
        <v>48</v>
      </c>
      <c r="X18" s="69" t="s">
        <v>542</v>
      </c>
      <c r="Y18" s="69">
        <v>75</v>
      </c>
      <c r="Z18" s="9" t="s">
        <v>542</v>
      </c>
      <c r="AA18" s="9"/>
      <c r="AB18" s="9">
        <v>261</v>
      </c>
      <c r="AC18" s="9">
        <v>161</v>
      </c>
      <c r="AD18" s="9">
        <v>100</v>
      </c>
      <c r="AE18" s="9" t="s">
        <v>542</v>
      </c>
      <c r="AF18" s="9" t="s">
        <v>542</v>
      </c>
      <c r="AG18" s="9" t="s">
        <v>542</v>
      </c>
      <c r="AH18" s="9" t="s">
        <v>542</v>
      </c>
    </row>
    <row r="19" spans="1:34" s="71" customFormat="1" ht="20.25" customHeight="1">
      <c r="A19" s="347" t="s">
        <v>252</v>
      </c>
      <c r="B19" s="64" t="s">
        <v>53</v>
      </c>
      <c r="C19" s="9">
        <v>56</v>
      </c>
      <c r="D19" s="9">
        <v>14</v>
      </c>
      <c r="E19" s="9">
        <v>24</v>
      </c>
      <c r="F19" s="9">
        <v>11</v>
      </c>
      <c r="G19" s="9" t="s">
        <v>168</v>
      </c>
      <c r="H19" s="9">
        <v>7</v>
      </c>
      <c r="I19" s="9" t="s">
        <v>168</v>
      </c>
      <c r="J19" s="9"/>
      <c r="K19" s="9">
        <v>30</v>
      </c>
      <c r="L19" s="69">
        <v>12</v>
      </c>
      <c r="M19" s="69">
        <v>10</v>
      </c>
      <c r="N19" s="69">
        <v>5</v>
      </c>
      <c r="O19" s="9" t="s">
        <v>168</v>
      </c>
      <c r="P19" s="69">
        <v>3</v>
      </c>
      <c r="Q19" s="9" t="s">
        <v>168</v>
      </c>
      <c r="R19" s="347" t="s">
        <v>552</v>
      </c>
      <c r="S19" s="64" t="s">
        <v>53</v>
      </c>
      <c r="T19" s="9">
        <v>20</v>
      </c>
      <c r="U19" s="69">
        <v>1</v>
      </c>
      <c r="V19" s="69">
        <v>12</v>
      </c>
      <c r="W19" s="69">
        <v>4</v>
      </c>
      <c r="X19" s="69" t="s">
        <v>542</v>
      </c>
      <c r="Y19" s="69">
        <v>3</v>
      </c>
      <c r="Z19" s="9" t="s">
        <v>542</v>
      </c>
      <c r="AA19" s="9"/>
      <c r="AB19" s="9">
        <v>6</v>
      </c>
      <c r="AC19" s="9">
        <v>1</v>
      </c>
      <c r="AD19" s="9">
        <v>2</v>
      </c>
      <c r="AE19" s="9">
        <v>2</v>
      </c>
      <c r="AF19" s="9" t="s">
        <v>542</v>
      </c>
      <c r="AG19" s="9">
        <v>1</v>
      </c>
      <c r="AH19" s="9" t="s">
        <v>542</v>
      </c>
    </row>
    <row r="20" spans="1:34" s="71" customFormat="1" ht="20.25" customHeight="1">
      <c r="A20" s="348"/>
      <c r="B20" s="64" t="s">
        <v>54</v>
      </c>
      <c r="C20" s="9">
        <v>6909</v>
      </c>
      <c r="D20" s="9">
        <v>2627</v>
      </c>
      <c r="E20" s="9">
        <v>3189</v>
      </c>
      <c r="F20" s="9">
        <v>803</v>
      </c>
      <c r="G20" s="9" t="s">
        <v>168</v>
      </c>
      <c r="H20" s="9">
        <v>290</v>
      </c>
      <c r="I20" s="9" t="s">
        <v>168</v>
      </c>
      <c r="J20" s="9"/>
      <c r="K20" s="9">
        <v>3810</v>
      </c>
      <c r="L20" s="69">
        <v>2107</v>
      </c>
      <c r="M20" s="69">
        <v>1057</v>
      </c>
      <c r="N20" s="69">
        <v>443</v>
      </c>
      <c r="O20" s="9" t="s">
        <v>168</v>
      </c>
      <c r="P20" s="69">
        <v>203</v>
      </c>
      <c r="Q20" s="9" t="s">
        <v>168</v>
      </c>
      <c r="R20" s="348"/>
      <c r="S20" s="64" t="s">
        <v>54</v>
      </c>
      <c r="T20" s="9">
        <v>1643</v>
      </c>
      <c r="U20" s="69">
        <v>362</v>
      </c>
      <c r="V20" s="69">
        <v>935</v>
      </c>
      <c r="W20" s="69">
        <v>302</v>
      </c>
      <c r="X20" s="69" t="s">
        <v>542</v>
      </c>
      <c r="Y20" s="69">
        <v>44</v>
      </c>
      <c r="Z20" s="9" t="s">
        <v>542</v>
      </c>
      <c r="AA20" s="9"/>
      <c r="AB20" s="9">
        <v>1456</v>
      </c>
      <c r="AC20" s="9">
        <v>158</v>
      </c>
      <c r="AD20" s="9">
        <v>1197</v>
      </c>
      <c r="AE20" s="9">
        <v>58</v>
      </c>
      <c r="AF20" s="9" t="s">
        <v>542</v>
      </c>
      <c r="AG20" s="9">
        <v>43</v>
      </c>
      <c r="AH20" s="9" t="s">
        <v>542</v>
      </c>
    </row>
    <row r="21" spans="1:34" s="71" customFormat="1" ht="20.25" customHeight="1">
      <c r="A21" s="369" t="s">
        <v>253</v>
      </c>
      <c r="B21" s="64" t="s">
        <v>53</v>
      </c>
      <c r="C21" s="9">
        <v>131</v>
      </c>
      <c r="D21" s="9">
        <v>5</v>
      </c>
      <c r="E21" s="9">
        <v>122</v>
      </c>
      <c r="F21" s="9">
        <v>1</v>
      </c>
      <c r="G21" s="9" t="s">
        <v>168</v>
      </c>
      <c r="H21" s="9">
        <v>3</v>
      </c>
      <c r="I21" s="9" t="s">
        <v>168</v>
      </c>
      <c r="J21" s="9"/>
      <c r="K21" s="9">
        <v>80</v>
      </c>
      <c r="L21" s="69">
        <v>1</v>
      </c>
      <c r="M21" s="69">
        <v>78</v>
      </c>
      <c r="N21" s="9" t="s">
        <v>168</v>
      </c>
      <c r="O21" s="9" t="s">
        <v>168</v>
      </c>
      <c r="P21" s="69">
        <v>1</v>
      </c>
      <c r="Q21" s="9" t="s">
        <v>168</v>
      </c>
      <c r="R21" s="369" t="s">
        <v>553</v>
      </c>
      <c r="S21" s="64" t="s">
        <v>53</v>
      </c>
      <c r="T21" s="9">
        <v>50</v>
      </c>
      <c r="U21" s="69">
        <v>4</v>
      </c>
      <c r="V21" s="69">
        <v>44</v>
      </c>
      <c r="W21" s="69" t="s">
        <v>542</v>
      </c>
      <c r="X21" s="69" t="s">
        <v>542</v>
      </c>
      <c r="Y21" s="69">
        <v>2</v>
      </c>
      <c r="Z21" s="69" t="s">
        <v>542</v>
      </c>
      <c r="AA21" s="9"/>
      <c r="AB21" s="9">
        <v>1</v>
      </c>
      <c r="AC21" s="69" t="s">
        <v>542</v>
      </c>
      <c r="AD21" s="69" t="s">
        <v>542</v>
      </c>
      <c r="AE21" s="9">
        <v>1</v>
      </c>
      <c r="AF21" s="69" t="s">
        <v>542</v>
      </c>
      <c r="AG21" s="9" t="s">
        <v>542</v>
      </c>
      <c r="AH21" s="69" t="s">
        <v>542</v>
      </c>
    </row>
    <row r="22" spans="1:34" s="71" customFormat="1" ht="20.25" customHeight="1">
      <c r="A22" s="370"/>
      <c r="B22" s="64" t="s">
        <v>54</v>
      </c>
      <c r="C22" s="9">
        <v>45090</v>
      </c>
      <c r="D22" s="9">
        <v>1144</v>
      </c>
      <c r="E22" s="9">
        <v>43248</v>
      </c>
      <c r="F22" s="9">
        <v>27</v>
      </c>
      <c r="G22" s="9" t="s">
        <v>168</v>
      </c>
      <c r="H22" s="9">
        <v>671</v>
      </c>
      <c r="I22" s="9" t="s">
        <v>168</v>
      </c>
      <c r="J22" s="9"/>
      <c r="K22" s="9">
        <v>36818</v>
      </c>
      <c r="L22" s="69">
        <v>128</v>
      </c>
      <c r="M22" s="69">
        <v>36019</v>
      </c>
      <c r="N22" s="9" t="s">
        <v>168</v>
      </c>
      <c r="O22" s="9" t="s">
        <v>168</v>
      </c>
      <c r="P22" s="69">
        <v>671</v>
      </c>
      <c r="Q22" s="9" t="s">
        <v>168</v>
      </c>
      <c r="R22" s="370"/>
      <c r="S22" s="64" t="s">
        <v>54</v>
      </c>
      <c r="T22" s="9">
        <v>8245</v>
      </c>
      <c r="U22" s="69">
        <v>1016</v>
      </c>
      <c r="V22" s="69">
        <v>7229</v>
      </c>
      <c r="W22" s="69" t="s">
        <v>542</v>
      </c>
      <c r="X22" s="69" t="s">
        <v>542</v>
      </c>
      <c r="Y22" s="69" t="s">
        <v>542</v>
      </c>
      <c r="Z22" s="69" t="s">
        <v>542</v>
      </c>
      <c r="AA22" s="9"/>
      <c r="AB22" s="9">
        <v>27</v>
      </c>
      <c r="AC22" s="69" t="s">
        <v>542</v>
      </c>
      <c r="AD22" s="69" t="s">
        <v>542</v>
      </c>
      <c r="AE22" s="9">
        <v>27</v>
      </c>
      <c r="AF22" s="69" t="s">
        <v>542</v>
      </c>
      <c r="AG22" s="9" t="s">
        <v>542</v>
      </c>
      <c r="AH22" s="69" t="s">
        <v>542</v>
      </c>
    </row>
    <row r="23" spans="1:34" s="71" customFormat="1" ht="20.25" customHeight="1">
      <c r="A23" s="369" t="s">
        <v>145</v>
      </c>
      <c r="B23" s="64" t="s">
        <v>53</v>
      </c>
      <c r="C23" s="9">
        <v>11</v>
      </c>
      <c r="D23" s="9" t="s">
        <v>168</v>
      </c>
      <c r="E23" s="9">
        <v>11</v>
      </c>
      <c r="F23" s="9" t="s">
        <v>168</v>
      </c>
      <c r="G23" s="9" t="s">
        <v>168</v>
      </c>
      <c r="H23" s="9" t="s">
        <v>168</v>
      </c>
      <c r="I23" s="9" t="s">
        <v>168</v>
      </c>
      <c r="J23" s="9"/>
      <c r="K23" s="9">
        <v>5</v>
      </c>
      <c r="L23" s="69" t="s">
        <v>542</v>
      </c>
      <c r="M23" s="69">
        <v>5</v>
      </c>
      <c r="N23" s="9" t="s">
        <v>168</v>
      </c>
      <c r="O23" s="9" t="s">
        <v>168</v>
      </c>
      <c r="P23" s="69" t="s">
        <v>542</v>
      </c>
      <c r="Q23" s="9" t="s">
        <v>168</v>
      </c>
      <c r="R23" s="369" t="s">
        <v>554</v>
      </c>
      <c r="S23" s="64" t="s">
        <v>53</v>
      </c>
      <c r="T23" s="9">
        <v>6</v>
      </c>
      <c r="U23" s="69" t="s">
        <v>542</v>
      </c>
      <c r="V23" s="69">
        <v>6</v>
      </c>
      <c r="W23" s="69" t="s">
        <v>542</v>
      </c>
      <c r="X23" s="69" t="s">
        <v>542</v>
      </c>
      <c r="Y23" s="69" t="s">
        <v>542</v>
      </c>
      <c r="Z23" s="69" t="s">
        <v>542</v>
      </c>
      <c r="AA23" s="9"/>
      <c r="AB23" s="9" t="s">
        <v>542</v>
      </c>
      <c r="AC23" s="69" t="s">
        <v>542</v>
      </c>
      <c r="AD23" s="69" t="s">
        <v>542</v>
      </c>
      <c r="AE23" s="69" t="s">
        <v>542</v>
      </c>
      <c r="AF23" s="69" t="s">
        <v>542</v>
      </c>
      <c r="AG23" s="9" t="s">
        <v>542</v>
      </c>
      <c r="AH23" s="69" t="s">
        <v>542</v>
      </c>
    </row>
    <row r="24" spans="1:34" s="71" customFormat="1" ht="20.25" customHeight="1">
      <c r="A24" s="370"/>
      <c r="B24" s="64" t="s">
        <v>54</v>
      </c>
      <c r="C24" s="9">
        <v>8173</v>
      </c>
      <c r="D24" s="9" t="s">
        <v>168</v>
      </c>
      <c r="E24" s="9">
        <v>8173</v>
      </c>
      <c r="F24" s="9" t="s">
        <v>168</v>
      </c>
      <c r="G24" s="9" t="s">
        <v>168</v>
      </c>
      <c r="H24" s="9" t="s">
        <v>168</v>
      </c>
      <c r="I24" s="9" t="s">
        <v>168</v>
      </c>
      <c r="J24" s="9"/>
      <c r="K24" s="9">
        <v>3345</v>
      </c>
      <c r="L24" s="69" t="s">
        <v>542</v>
      </c>
      <c r="M24" s="69">
        <v>3345</v>
      </c>
      <c r="N24" s="9" t="s">
        <v>168</v>
      </c>
      <c r="O24" s="9" t="s">
        <v>168</v>
      </c>
      <c r="P24" s="69" t="s">
        <v>542</v>
      </c>
      <c r="Q24" s="9" t="s">
        <v>168</v>
      </c>
      <c r="R24" s="370"/>
      <c r="S24" s="64" t="s">
        <v>54</v>
      </c>
      <c r="T24" s="9">
        <v>4828</v>
      </c>
      <c r="U24" s="69" t="s">
        <v>542</v>
      </c>
      <c r="V24" s="69">
        <v>4828</v>
      </c>
      <c r="W24" s="69" t="s">
        <v>542</v>
      </c>
      <c r="X24" s="69" t="s">
        <v>542</v>
      </c>
      <c r="Y24" s="69" t="s">
        <v>542</v>
      </c>
      <c r="Z24" s="69" t="s">
        <v>542</v>
      </c>
      <c r="AA24" s="9"/>
      <c r="AB24" s="9" t="s">
        <v>542</v>
      </c>
      <c r="AC24" s="69" t="s">
        <v>542</v>
      </c>
      <c r="AD24" s="69" t="s">
        <v>542</v>
      </c>
      <c r="AE24" s="69" t="s">
        <v>542</v>
      </c>
      <c r="AF24" s="69" t="s">
        <v>542</v>
      </c>
      <c r="AG24" s="9" t="s">
        <v>542</v>
      </c>
      <c r="AH24" s="69" t="s">
        <v>542</v>
      </c>
    </row>
    <row r="25" spans="1:34" s="71" customFormat="1" ht="20.25" customHeight="1">
      <c r="A25" s="369" t="s">
        <v>254</v>
      </c>
      <c r="B25" s="64" t="s">
        <v>53</v>
      </c>
      <c r="C25" s="9">
        <v>42</v>
      </c>
      <c r="D25" s="9" t="s">
        <v>168</v>
      </c>
      <c r="E25" s="9">
        <v>2</v>
      </c>
      <c r="F25" s="9" t="s">
        <v>168</v>
      </c>
      <c r="G25" s="9">
        <v>1</v>
      </c>
      <c r="H25" s="9">
        <v>39</v>
      </c>
      <c r="I25" s="9" t="s">
        <v>168</v>
      </c>
      <c r="J25" s="9"/>
      <c r="K25" s="9">
        <v>40</v>
      </c>
      <c r="L25" s="69" t="s">
        <v>542</v>
      </c>
      <c r="M25" s="69" t="s">
        <v>542</v>
      </c>
      <c r="N25" s="9" t="s">
        <v>168</v>
      </c>
      <c r="O25" s="69">
        <v>1</v>
      </c>
      <c r="P25" s="69">
        <v>39</v>
      </c>
      <c r="Q25" s="9" t="s">
        <v>542</v>
      </c>
      <c r="R25" s="369" t="s">
        <v>555</v>
      </c>
      <c r="S25" s="64" t="s">
        <v>53</v>
      </c>
      <c r="T25" s="9">
        <v>2</v>
      </c>
      <c r="U25" s="69" t="s">
        <v>542</v>
      </c>
      <c r="V25" s="69">
        <v>2</v>
      </c>
      <c r="W25" s="69" t="s">
        <v>542</v>
      </c>
      <c r="X25" s="69" t="s">
        <v>542</v>
      </c>
      <c r="Y25" s="69" t="s">
        <v>542</v>
      </c>
      <c r="Z25" s="69" t="s">
        <v>542</v>
      </c>
      <c r="AA25" s="9"/>
      <c r="AB25" s="9" t="s">
        <v>542</v>
      </c>
      <c r="AC25" s="69" t="s">
        <v>542</v>
      </c>
      <c r="AD25" s="69" t="s">
        <v>542</v>
      </c>
      <c r="AE25" s="69" t="s">
        <v>542</v>
      </c>
      <c r="AF25" s="69" t="s">
        <v>542</v>
      </c>
      <c r="AG25" s="9" t="s">
        <v>542</v>
      </c>
      <c r="AH25" s="69" t="s">
        <v>542</v>
      </c>
    </row>
    <row r="26" spans="1:34" s="71" customFormat="1" ht="20.25" customHeight="1">
      <c r="A26" s="370"/>
      <c r="B26" s="64" t="s">
        <v>54</v>
      </c>
      <c r="C26" s="9">
        <v>3291</v>
      </c>
      <c r="D26" s="9" t="s">
        <v>168</v>
      </c>
      <c r="E26" s="9">
        <v>275</v>
      </c>
      <c r="F26" s="9" t="s">
        <v>168</v>
      </c>
      <c r="G26" s="9">
        <v>1853</v>
      </c>
      <c r="H26" s="9">
        <v>1163</v>
      </c>
      <c r="I26" s="9" t="s">
        <v>168</v>
      </c>
      <c r="J26" s="9"/>
      <c r="K26" s="9">
        <v>3016</v>
      </c>
      <c r="L26" s="69" t="s">
        <v>542</v>
      </c>
      <c r="M26" s="69" t="s">
        <v>542</v>
      </c>
      <c r="N26" s="9" t="s">
        <v>168</v>
      </c>
      <c r="O26" s="69">
        <v>1853</v>
      </c>
      <c r="P26" s="69">
        <v>1163</v>
      </c>
      <c r="Q26" s="9" t="s">
        <v>542</v>
      </c>
      <c r="R26" s="370"/>
      <c r="S26" s="64" t="s">
        <v>54</v>
      </c>
      <c r="T26" s="9">
        <v>275</v>
      </c>
      <c r="U26" s="69" t="s">
        <v>168</v>
      </c>
      <c r="V26" s="69">
        <v>275</v>
      </c>
      <c r="W26" s="69" t="s">
        <v>542</v>
      </c>
      <c r="X26" s="69" t="s">
        <v>542</v>
      </c>
      <c r="Y26" s="69" t="s">
        <v>542</v>
      </c>
      <c r="Z26" s="69" t="s">
        <v>542</v>
      </c>
      <c r="AA26" s="9"/>
      <c r="AB26" s="9" t="s">
        <v>542</v>
      </c>
      <c r="AC26" s="69" t="s">
        <v>542</v>
      </c>
      <c r="AD26" s="69" t="s">
        <v>542</v>
      </c>
      <c r="AE26" s="69" t="s">
        <v>542</v>
      </c>
      <c r="AF26" s="69" t="s">
        <v>542</v>
      </c>
      <c r="AG26" s="9" t="s">
        <v>168</v>
      </c>
      <c r="AH26" s="69" t="s">
        <v>542</v>
      </c>
    </row>
    <row r="27" spans="1:34" s="71" customFormat="1" ht="20.25" customHeight="1">
      <c r="A27" s="369" t="s">
        <v>255</v>
      </c>
      <c r="B27" s="64" t="s">
        <v>53</v>
      </c>
      <c r="C27" s="9">
        <v>12</v>
      </c>
      <c r="D27" s="9">
        <v>4</v>
      </c>
      <c r="E27" s="9">
        <v>5</v>
      </c>
      <c r="F27" s="9">
        <v>2</v>
      </c>
      <c r="G27" s="9">
        <v>1</v>
      </c>
      <c r="H27" s="9" t="s">
        <v>168</v>
      </c>
      <c r="I27" s="9" t="s">
        <v>168</v>
      </c>
      <c r="J27" s="9"/>
      <c r="K27" s="9">
        <v>5</v>
      </c>
      <c r="L27" s="69">
        <v>2</v>
      </c>
      <c r="M27" s="69">
        <v>3</v>
      </c>
      <c r="N27" s="9" t="s">
        <v>168</v>
      </c>
      <c r="O27" s="69" t="s">
        <v>542</v>
      </c>
      <c r="P27" s="69" t="s">
        <v>542</v>
      </c>
      <c r="Q27" s="9" t="s">
        <v>542</v>
      </c>
      <c r="R27" s="369" t="s">
        <v>556</v>
      </c>
      <c r="S27" s="64" t="s">
        <v>53</v>
      </c>
      <c r="T27" s="9">
        <v>6</v>
      </c>
      <c r="U27" s="69">
        <v>2</v>
      </c>
      <c r="V27" s="69">
        <v>2</v>
      </c>
      <c r="W27" s="69">
        <v>1</v>
      </c>
      <c r="X27" s="69">
        <v>1</v>
      </c>
      <c r="Y27" s="69" t="s">
        <v>542</v>
      </c>
      <c r="Z27" s="9" t="s">
        <v>542</v>
      </c>
      <c r="AA27" s="9"/>
      <c r="AB27" s="9">
        <v>1</v>
      </c>
      <c r="AC27" s="9" t="s">
        <v>542</v>
      </c>
      <c r="AD27" s="9" t="s">
        <v>542</v>
      </c>
      <c r="AE27" s="9">
        <v>1</v>
      </c>
      <c r="AF27" s="9" t="s">
        <v>542</v>
      </c>
      <c r="AG27" s="9" t="s">
        <v>168</v>
      </c>
      <c r="AH27" s="9" t="s">
        <v>542</v>
      </c>
    </row>
    <row r="28" spans="1:34" s="71" customFormat="1" ht="20.25" customHeight="1">
      <c r="A28" s="370"/>
      <c r="B28" s="64" t="s">
        <v>54</v>
      </c>
      <c r="C28" s="9">
        <v>5123</v>
      </c>
      <c r="D28" s="9">
        <v>2148</v>
      </c>
      <c r="E28" s="9">
        <v>2427</v>
      </c>
      <c r="F28" s="9">
        <v>128</v>
      </c>
      <c r="G28" s="9">
        <v>420</v>
      </c>
      <c r="H28" s="9" t="s">
        <v>168</v>
      </c>
      <c r="I28" s="9" t="s">
        <v>168</v>
      </c>
      <c r="J28" s="9"/>
      <c r="K28" s="9">
        <v>3698</v>
      </c>
      <c r="L28" s="69">
        <v>1360</v>
      </c>
      <c r="M28" s="69">
        <v>2338</v>
      </c>
      <c r="N28" s="9" t="s">
        <v>168</v>
      </c>
      <c r="O28" s="69" t="s">
        <v>542</v>
      </c>
      <c r="P28" s="69" t="s">
        <v>542</v>
      </c>
      <c r="Q28" s="9" t="s">
        <v>542</v>
      </c>
      <c r="R28" s="370"/>
      <c r="S28" s="64" t="s">
        <v>54</v>
      </c>
      <c r="T28" s="9">
        <v>1340</v>
      </c>
      <c r="U28" s="69">
        <v>788</v>
      </c>
      <c r="V28" s="69">
        <v>89</v>
      </c>
      <c r="W28" s="69">
        <v>43</v>
      </c>
      <c r="X28" s="69">
        <v>420</v>
      </c>
      <c r="Y28" s="69" t="s">
        <v>542</v>
      </c>
      <c r="Z28" s="9" t="s">
        <v>542</v>
      </c>
      <c r="AA28" s="9"/>
      <c r="AB28" s="9">
        <v>85</v>
      </c>
      <c r="AC28" s="9" t="s">
        <v>542</v>
      </c>
      <c r="AD28" s="9" t="s">
        <v>542</v>
      </c>
      <c r="AE28" s="9">
        <v>85</v>
      </c>
      <c r="AF28" s="9" t="s">
        <v>542</v>
      </c>
      <c r="AG28" s="9" t="s">
        <v>542</v>
      </c>
      <c r="AH28" s="9" t="s">
        <v>542</v>
      </c>
    </row>
    <row r="29" spans="1:34" s="71" customFormat="1" ht="20.25" customHeight="1">
      <c r="A29" s="369" t="s">
        <v>256</v>
      </c>
      <c r="B29" s="64" t="s">
        <v>53</v>
      </c>
      <c r="C29" s="9">
        <v>71</v>
      </c>
      <c r="D29" s="9">
        <v>1</v>
      </c>
      <c r="E29" s="9">
        <v>68</v>
      </c>
      <c r="F29" s="9">
        <v>1</v>
      </c>
      <c r="G29" s="9">
        <v>1</v>
      </c>
      <c r="H29" s="9" t="s">
        <v>168</v>
      </c>
      <c r="I29" s="9" t="s">
        <v>168</v>
      </c>
      <c r="J29" s="9"/>
      <c r="K29" s="9">
        <v>42</v>
      </c>
      <c r="L29" s="69" t="s">
        <v>542</v>
      </c>
      <c r="M29" s="69">
        <v>41</v>
      </c>
      <c r="N29" s="9" t="s">
        <v>168</v>
      </c>
      <c r="O29" s="69">
        <v>1</v>
      </c>
      <c r="P29" s="69" t="s">
        <v>542</v>
      </c>
      <c r="Q29" s="9" t="s">
        <v>542</v>
      </c>
      <c r="R29" s="369" t="s">
        <v>557</v>
      </c>
      <c r="S29" s="64" t="s">
        <v>53</v>
      </c>
      <c r="T29" s="9">
        <v>29</v>
      </c>
      <c r="U29" s="69">
        <v>1</v>
      </c>
      <c r="V29" s="69">
        <v>27</v>
      </c>
      <c r="W29" s="69">
        <v>1</v>
      </c>
      <c r="X29" s="70" t="s">
        <v>542</v>
      </c>
      <c r="Y29" s="70" t="s">
        <v>542</v>
      </c>
      <c r="Z29" s="9" t="s">
        <v>542</v>
      </c>
      <c r="AA29" s="9"/>
      <c r="AB29" s="9" t="s">
        <v>542</v>
      </c>
      <c r="AC29" s="9" t="s">
        <v>542</v>
      </c>
      <c r="AD29" s="9" t="s">
        <v>542</v>
      </c>
      <c r="AE29" s="9" t="s">
        <v>542</v>
      </c>
      <c r="AF29" s="9" t="s">
        <v>542</v>
      </c>
      <c r="AG29" s="9" t="s">
        <v>542</v>
      </c>
      <c r="AH29" s="9" t="s">
        <v>542</v>
      </c>
    </row>
    <row r="30" spans="1:34" s="71" customFormat="1" ht="20.25" customHeight="1" thickBot="1">
      <c r="A30" s="371"/>
      <c r="B30" s="72" t="s">
        <v>54</v>
      </c>
      <c r="C30" s="73">
        <v>6322</v>
      </c>
      <c r="D30" s="74">
        <v>28</v>
      </c>
      <c r="E30" s="74">
        <v>6187</v>
      </c>
      <c r="F30" s="74">
        <v>41</v>
      </c>
      <c r="G30" s="74">
        <v>66</v>
      </c>
      <c r="H30" s="74" t="s">
        <v>168</v>
      </c>
      <c r="I30" s="74" t="s">
        <v>168</v>
      </c>
      <c r="J30" s="9"/>
      <c r="K30" s="74">
        <v>5217</v>
      </c>
      <c r="L30" s="75" t="s">
        <v>542</v>
      </c>
      <c r="M30" s="75">
        <v>5151</v>
      </c>
      <c r="N30" s="74" t="s">
        <v>168</v>
      </c>
      <c r="O30" s="75">
        <v>66</v>
      </c>
      <c r="P30" s="75" t="s">
        <v>542</v>
      </c>
      <c r="Q30" s="74" t="s">
        <v>542</v>
      </c>
      <c r="R30" s="371"/>
      <c r="S30" s="72" t="s">
        <v>54</v>
      </c>
      <c r="T30" s="73">
        <v>1105</v>
      </c>
      <c r="U30" s="75">
        <v>28</v>
      </c>
      <c r="V30" s="75">
        <v>1036</v>
      </c>
      <c r="W30" s="75">
        <v>41</v>
      </c>
      <c r="X30" s="76" t="s">
        <v>542</v>
      </c>
      <c r="Y30" s="76" t="s">
        <v>542</v>
      </c>
      <c r="Z30" s="74" t="s">
        <v>542</v>
      </c>
      <c r="AA30" s="9"/>
      <c r="AB30" s="74" t="s">
        <v>542</v>
      </c>
      <c r="AC30" s="74" t="s">
        <v>542</v>
      </c>
      <c r="AD30" s="74" t="s">
        <v>542</v>
      </c>
      <c r="AE30" s="74" t="s">
        <v>542</v>
      </c>
      <c r="AF30" s="74" t="s">
        <v>542</v>
      </c>
      <c r="AG30" s="74" t="s">
        <v>542</v>
      </c>
      <c r="AH30" s="74" t="s">
        <v>542</v>
      </c>
    </row>
    <row r="31" spans="1:31" ht="15" customHeight="1" thickTop="1">
      <c r="A31" s="56" t="s">
        <v>146</v>
      </c>
      <c r="F31" s="59"/>
      <c r="H31" s="59"/>
      <c r="I31" s="59"/>
      <c r="K31" s="59"/>
      <c r="L31" s="59"/>
      <c r="M31" s="59"/>
      <c r="N31" s="59"/>
      <c r="O31" s="59"/>
      <c r="P31" s="59"/>
      <c r="Q31" s="59"/>
      <c r="R31" s="56" t="s">
        <v>146</v>
      </c>
      <c r="AC31" s="77"/>
      <c r="AE31" s="78"/>
    </row>
    <row r="34" ht="18.75" customHeight="1"/>
  </sheetData>
  <mergeCells count="32">
    <mergeCell ref="A15:A16"/>
    <mergeCell ref="R7:R8"/>
    <mergeCell ref="R9:R10"/>
    <mergeCell ref="R11:R12"/>
    <mergeCell ref="R15:R16"/>
    <mergeCell ref="A7:A8"/>
    <mergeCell ref="A9:A10"/>
    <mergeCell ref="A11:A12"/>
    <mergeCell ref="A13:A14"/>
    <mergeCell ref="R13:R14"/>
    <mergeCell ref="A25:A26"/>
    <mergeCell ref="A29:A30"/>
    <mergeCell ref="A19:A20"/>
    <mergeCell ref="A17:A18"/>
    <mergeCell ref="A21:A22"/>
    <mergeCell ref="A23:A24"/>
    <mergeCell ref="A27:A28"/>
    <mergeCell ref="R25:R26"/>
    <mergeCell ref="R29:R30"/>
    <mergeCell ref="R27:R28"/>
    <mergeCell ref="R17:R18"/>
    <mergeCell ref="R19:R20"/>
    <mergeCell ref="R21:R22"/>
    <mergeCell ref="R23:R24"/>
    <mergeCell ref="K3:Q3"/>
    <mergeCell ref="B3:I3"/>
    <mergeCell ref="AB1:AH1"/>
    <mergeCell ref="R1:Z1"/>
    <mergeCell ref="T3:Z3"/>
    <mergeCell ref="AB3:AH3"/>
    <mergeCell ref="A1:I1"/>
    <mergeCell ref="K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4">
      <selection activeCell="J18" sqref="J18"/>
    </sheetView>
  </sheetViews>
  <sheetFormatPr defaultColWidth="8.88671875" defaultRowHeight="13.5"/>
  <cols>
    <col min="1" max="1" width="14.5546875" style="20" customWidth="1"/>
    <col min="2" max="2" width="9.77734375" style="20" customWidth="1"/>
    <col min="3" max="3" width="9.77734375" style="58" customWidth="1"/>
    <col min="4" max="8" width="9.77734375" style="19" customWidth="1"/>
    <col min="9" max="9" width="3.21484375" style="60" customWidth="1"/>
    <col min="10" max="10" width="8.4453125" style="20" customWidth="1"/>
    <col min="11" max="11" width="8.4453125" style="58" customWidth="1"/>
    <col min="12" max="17" width="8.4453125" style="19" customWidth="1"/>
    <col min="18" max="16384" width="8.88671875" style="19" customWidth="1"/>
  </cols>
  <sheetData>
    <row r="1" spans="1:17" s="1" customFormat="1" ht="45" customHeight="1">
      <c r="A1" s="362" t="s">
        <v>257</v>
      </c>
      <c r="B1" s="362"/>
      <c r="C1" s="362"/>
      <c r="D1" s="362"/>
      <c r="E1" s="362"/>
      <c r="F1" s="362"/>
      <c r="G1" s="362"/>
      <c r="H1" s="362"/>
      <c r="I1" s="39"/>
      <c r="J1" s="362" t="s">
        <v>212</v>
      </c>
      <c r="K1" s="362"/>
      <c r="L1" s="362"/>
      <c r="M1" s="362"/>
      <c r="N1" s="362"/>
      <c r="O1" s="362"/>
      <c r="P1" s="362"/>
      <c r="Q1" s="362"/>
    </row>
    <row r="2" spans="1:17" s="5" customFormat="1" ht="25.5" customHeight="1" thickBot="1">
      <c r="A2" s="3" t="s">
        <v>213</v>
      </c>
      <c r="B2" s="4"/>
      <c r="C2" s="40"/>
      <c r="D2" s="3"/>
      <c r="E2" s="3"/>
      <c r="F2" s="3"/>
      <c r="G2" s="3"/>
      <c r="H2" s="3"/>
      <c r="I2" s="17"/>
      <c r="J2" s="4"/>
      <c r="K2" s="40"/>
      <c r="L2" s="3"/>
      <c r="M2" s="3"/>
      <c r="N2" s="3"/>
      <c r="O2" s="3"/>
      <c r="P2" s="3"/>
      <c r="Q2" s="6" t="s">
        <v>149</v>
      </c>
    </row>
    <row r="3" spans="1:17" s="5" customFormat="1" ht="16.5" customHeight="1" thickTop="1">
      <c r="A3" s="23" t="s">
        <v>176</v>
      </c>
      <c r="B3" s="354" t="s">
        <v>214</v>
      </c>
      <c r="C3" s="366"/>
      <c r="D3" s="366"/>
      <c r="E3" s="366"/>
      <c r="F3" s="366"/>
      <c r="G3" s="366"/>
      <c r="H3" s="366"/>
      <c r="I3" s="23"/>
      <c r="J3" s="363" t="s">
        <v>525</v>
      </c>
      <c r="K3" s="363"/>
      <c r="L3" s="363"/>
      <c r="M3" s="363"/>
      <c r="N3" s="363"/>
      <c r="O3" s="363"/>
      <c r="P3" s="363"/>
      <c r="Q3" s="363"/>
    </row>
    <row r="4" spans="1:17" s="5" customFormat="1" ht="16.5" customHeight="1">
      <c r="A4" s="23" t="s">
        <v>215</v>
      </c>
      <c r="B4" s="27" t="s">
        <v>53</v>
      </c>
      <c r="C4" s="26" t="s">
        <v>216</v>
      </c>
      <c r="D4" s="27" t="s">
        <v>217</v>
      </c>
      <c r="E4" s="27" t="s">
        <v>218</v>
      </c>
      <c r="F4" s="27" t="s">
        <v>219</v>
      </c>
      <c r="G4" s="27" t="s">
        <v>220</v>
      </c>
      <c r="H4" s="25" t="s">
        <v>221</v>
      </c>
      <c r="I4" s="23"/>
      <c r="J4" s="351" t="s">
        <v>222</v>
      </c>
      <c r="K4" s="352"/>
      <c r="L4" s="353" t="s">
        <v>223</v>
      </c>
      <c r="M4" s="352"/>
      <c r="N4" s="24" t="s">
        <v>224</v>
      </c>
      <c r="O4" s="24"/>
      <c r="P4" s="24" t="s">
        <v>225</v>
      </c>
      <c r="Q4" s="23"/>
    </row>
    <row r="5" spans="1:17" s="5" customFormat="1" ht="16.5" customHeight="1">
      <c r="A5" s="23" t="s">
        <v>102</v>
      </c>
      <c r="B5" s="30" t="s">
        <v>226</v>
      </c>
      <c r="C5" s="42"/>
      <c r="D5" s="79"/>
      <c r="E5" s="79"/>
      <c r="F5" s="79"/>
      <c r="G5" s="79"/>
      <c r="H5" s="80"/>
      <c r="I5" s="23"/>
      <c r="J5" s="26" t="s">
        <v>232</v>
      </c>
      <c r="K5" s="27" t="s">
        <v>216</v>
      </c>
      <c r="L5" s="26" t="s">
        <v>232</v>
      </c>
      <c r="M5" s="27" t="s">
        <v>216</v>
      </c>
      <c r="N5" s="26" t="s">
        <v>232</v>
      </c>
      <c r="O5" s="27" t="s">
        <v>216</v>
      </c>
      <c r="P5" s="26" t="s">
        <v>232</v>
      </c>
      <c r="Q5" s="28" t="s">
        <v>216</v>
      </c>
    </row>
    <row r="6" spans="1:17" s="5" customFormat="1" ht="16.5" customHeight="1">
      <c r="A6" s="43" t="s">
        <v>144</v>
      </c>
      <c r="B6" s="35" t="s">
        <v>55</v>
      </c>
      <c r="C6" s="35" t="s">
        <v>233</v>
      </c>
      <c r="D6" s="37" t="s">
        <v>227</v>
      </c>
      <c r="E6" s="35" t="s">
        <v>228</v>
      </c>
      <c r="F6" s="35" t="s">
        <v>229</v>
      </c>
      <c r="G6" s="35" t="s">
        <v>230</v>
      </c>
      <c r="H6" s="36" t="s">
        <v>231</v>
      </c>
      <c r="I6" s="23"/>
      <c r="J6" s="35" t="s">
        <v>234</v>
      </c>
      <c r="K6" s="35" t="s">
        <v>197</v>
      </c>
      <c r="L6" s="35" t="s">
        <v>234</v>
      </c>
      <c r="M6" s="35" t="s">
        <v>197</v>
      </c>
      <c r="N6" s="35" t="s">
        <v>234</v>
      </c>
      <c r="O6" s="35" t="s">
        <v>197</v>
      </c>
      <c r="P6" s="35" t="s">
        <v>234</v>
      </c>
      <c r="Q6" s="36" t="s">
        <v>197</v>
      </c>
    </row>
    <row r="7" spans="1:17" s="5" customFormat="1" ht="41.25" customHeight="1">
      <c r="A7" s="24">
        <v>2002</v>
      </c>
      <c r="B7" s="44" t="s">
        <v>168</v>
      </c>
      <c r="C7" s="45" t="s">
        <v>168</v>
      </c>
      <c r="D7" s="44" t="s">
        <v>168</v>
      </c>
      <c r="E7" s="44" t="s">
        <v>168</v>
      </c>
      <c r="F7" s="44" t="s">
        <v>168</v>
      </c>
      <c r="G7" s="44" t="s">
        <v>168</v>
      </c>
      <c r="H7" s="44" t="s">
        <v>168</v>
      </c>
      <c r="I7" s="9"/>
      <c r="J7" s="45" t="s">
        <v>168</v>
      </c>
      <c r="K7" s="45" t="s">
        <v>168</v>
      </c>
      <c r="L7" s="45" t="s">
        <v>168</v>
      </c>
      <c r="M7" s="45" t="s">
        <v>168</v>
      </c>
      <c r="N7" s="45" t="s">
        <v>168</v>
      </c>
      <c r="O7" s="45" t="s">
        <v>168</v>
      </c>
      <c r="P7" s="45" t="s">
        <v>168</v>
      </c>
      <c r="Q7" s="45" t="s">
        <v>168</v>
      </c>
    </row>
    <row r="8" spans="1:17" s="14" customFormat="1" ht="41.25" customHeight="1">
      <c r="A8" s="24">
        <v>2003</v>
      </c>
      <c r="B8" s="46" t="s">
        <v>168</v>
      </c>
      <c r="C8" s="47" t="s">
        <v>168</v>
      </c>
      <c r="D8" s="46" t="s">
        <v>168</v>
      </c>
      <c r="E8" s="46" t="s">
        <v>168</v>
      </c>
      <c r="F8" s="46" t="s">
        <v>168</v>
      </c>
      <c r="G8" s="46" t="s">
        <v>168</v>
      </c>
      <c r="H8" s="46" t="s">
        <v>168</v>
      </c>
      <c r="I8" s="46"/>
      <c r="J8" s="47" t="s">
        <v>168</v>
      </c>
      <c r="K8" s="47" t="s">
        <v>168</v>
      </c>
      <c r="L8" s="47" t="s">
        <v>168</v>
      </c>
      <c r="M8" s="47" t="s">
        <v>168</v>
      </c>
      <c r="N8" s="47" t="s">
        <v>168</v>
      </c>
      <c r="O8" s="47" t="s">
        <v>168</v>
      </c>
      <c r="P8" s="47" t="s">
        <v>168</v>
      </c>
      <c r="Q8" s="47" t="s">
        <v>168</v>
      </c>
    </row>
    <row r="9" spans="1:19" ht="41.25" customHeight="1">
      <c r="A9" s="24">
        <v>2004</v>
      </c>
      <c r="B9" s="48">
        <f>SUM(J9,L9,N9,P9)</f>
        <v>4</v>
      </c>
      <c r="C9" s="44">
        <f>SUM(D9:H9)</f>
        <v>378</v>
      </c>
      <c r="D9" s="44">
        <v>118</v>
      </c>
      <c r="E9" s="44">
        <v>260</v>
      </c>
      <c r="F9" s="44" t="s">
        <v>168</v>
      </c>
      <c r="G9" s="44" t="s">
        <v>168</v>
      </c>
      <c r="H9" s="44" t="s">
        <v>168</v>
      </c>
      <c r="I9" s="44"/>
      <c r="J9" s="44" t="s">
        <v>168</v>
      </c>
      <c r="K9" s="44" t="s">
        <v>168</v>
      </c>
      <c r="L9" s="44" t="s">
        <v>168</v>
      </c>
      <c r="M9" s="44" t="s">
        <v>168</v>
      </c>
      <c r="N9" s="44">
        <v>4</v>
      </c>
      <c r="O9" s="44">
        <v>378</v>
      </c>
      <c r="P9" s="44" t="s">
        <v>168</v>
      </c>
      <c r="Q9" s="44" t="s">
        <v>168</v>
      </c>
      <c r="R9" s="5"/>
      <c r="S9" s="5"/>
    </row>
    <row r="10" spans="1:19" ht="41.25" customHeight="1">
      <c r="A10" s="24">
        <v>2005</v>
      </c>
      <c r="B10" s="46" t="s">
        <v>168</v>
      </c>
      <c r="C10" s="47" t="s">
        <v>168</v>
      </c>
      <c r="D10" s="46" t="s">
        <v>168</v>
      </c>
      <c r="E10" s="46" t="s">
        <v>168</v>
      </c>
      <c r="F10" s="46" t="s">
        <v>168</v>
      </c>
      <c r="G10" s="46" t="s">
        <v>168</v>
      </c>
      <c r="H10" s="46" t="s">
        <v>168</v>
      </c>
      <c r="I10" s="46"/>
      <c r="J10" s="47" t="s">
        <v>168</v>
      </c>
      <c r="K10" s="47" t="s">
        <v>168</v>
      </c>
      <c r="L10" s="47" t="s">
        <v>168</v>
      </c>
      <c r="M10" s="47" t="s">
        <v>168</v>
      </c>
      <c r="N10" s="47" t="s">
        <v>168</v>
      </c>
      <c r="O10" s="47" t="s">
        <v>168</v>
      </c>
      <c r="P10" s="47" t="s">
        <v>168</v>
      </c>
      <c r="Q10" s="47" t="s">
        <v>168</v>
      </c>
      <c r="R10" s="5"/>
      <c r="S10" s="5"/>
    </row>
    <row r="11" spans="1:19" ht="41.25" customHeight="1">
      <c r="A11" s="49">
        <v>2006</v>
      </c>
      <c r="B11" s="46" t="s">
        <v>168</v>
      </c>
      <c r="C11" s="47" t="s">
        <v>168</v>
      </c>
      <c r="D11" s="46" t="s">
        <v>168</v>
      </c>
      <c r="E11" s="46" t="s">
        <v>168</v>
      </c>
      <c r="F11" s="46" t="s">
        <v>168</v>
      </c>
      <c r="G11" s="46" t="s">
        <v>168</v>
      </c>
      <c r="H11" s="46" t="s">
        <v>168</v>
      </c>
      <c r="I11" s="46"/>
      <c r="J11" s="47" t="s">
        <v>168</v>
      </c>
      <c r="K11" s="47" t="s">
        <v>168</v>
      </c>
      <c r="L11" s="47" t="s">
        <v>168</v>
      </c>
      <c r="M11" s="47" t="s">
        <v>168</v>
      </c>
      <c r="N11" s="47" t="s">
        <v>168</v>
      </c>
      <c r="O11" s="47" t="s">
        <v>168</v>
      </c>
      <c r="P11" s="47" t="s">
        <v>168</v>
      </c>
      <c r="Q11" s="47" t="s">
        <v>168</v>
      </c>
      <c r="R11" s="5"/>
      <c r="S11" s="5"/>
    </row>
    <row r="12" spans="1:19" ht="41.25" customHeight="1">
      <c r="A12" s="50" t="s">
        <v>200</v>
      </c>
      <c r="B12" s="46" t="s">
        <v>168</v>
      </c>
      <c r="C12" s="47" t="s">
        <v>168</v>
      </c>
      <c r="D12" s="46" t="s">
        <v>168</v>
      </c>
      <c r="E12" s="46" t="s">
        <v>168</v>
      </c>
      <c r="F12" s="46" t="s">
        <v>168</v>
      </c>
      <c r="G12" s="46" t="s">
        <v>168</v>
      </c>
      <c r="H12" s="46" t="s">
        <v>168</v>
      </c>
      <c r="I12" s="46"/>
      <c r="J12" s="47" t="s">
        <v>168</v>
      </c>
      <c r="K12" s="47" t="s">
        <v>168</v>
      </c>
      <c r="L12" s="47" t="s">
        <v>168</v>
      </c>
      <c r="M12" s="47" t="s">
        <v>168</v>
      </c>
      <c r="N12" s="47" t="s">
        <v>168</v>
      </c>
      <c r="O12" s="47" t="s">
        <v>168</v>
      </c>
      <c r="P12" s="47" t="s">
        <v>168</v>
      </c>
      <c r="Q12" s="47" t="s">
        <v>168</v>
      </c>
      <c r="R12" s="5"/>
      <c r="S12" s="5"/>
    </row>
    <row r="13" spans="1:19" ht="41.25" customHeight="1">
      <c r="A13" s="50" t="s">
        <v>201</v>
      </c>
      <c r="B13" s="46" t="s">
        <v>168</v>
      </c>
      <c r="C13" s="47" t="s">
        <v>168</v>
      </c>
      <c r="D13" s="46" t="s">
        <v>168</v>
      </c>
      <c r="E13" s="46" t="s">
        <v>168</v>
      </c>
      <c r="F13" s="46" t="s">
        <v>168</v>
      </c>
      <c r="G13" s="46" t="s">
        <v>168</v>
      </c>
      <c r="H13" s="46" t="s">
        <v>168</v>
      </c>
      <c r="I13" s="46"/>
      <c r="J13" s="47" t="s">
        <v>168</v>
      </c>
      <c r="K13" s="47" t="s">
        <v>168</v>
      </c>
      <c r="L13" s="47" t="s">
        <v>168</v>
      </c>
      <c r="M13" s="47" t="s">
        <v>168</v>
      </c>
      <c r="N13" s="47" t="s">
        <v>168</v>
      </c>
      <c r="O13" s="47" t="s">
        <v>168</v>
      </c>
      <c r="P13" s="47" t="s">
        <v>168</v>
      </c>
      <c r="Q13" s="47" t="s">
        <v>168</v>
      </c>
      <c r="R13" s="51"/>
      <c r="S13" s="5"/>
    </row>
    <row r="14" spans="1:19" ht="41.25" customHeight="1">
      <c r="A14" s="50" t="s">
        <v>202</v>
      </c>
      <c r="B14" s="46" t="s">
        <v>168</v>
      </c>
      <c r="C14" s="47" t="s">
        <v>168</v>
      </c>
      <c r="D14" s="46" t="s">
        <v>168</v>
      </c>
      <c r="E14" s="46" t="s">
        <v>168</v>
      </c>
      <c r="F14" s="46" t="s">
        <v>168</v>
      </c>
      <c r="G14" s="46" t="s">
        <v>168</v>
      </c>
      <c r="H14" s="46" t="s">
        <v>168</v>
      </c>
      <c r="I14" s="46"/>
      <c r="J14" s="47" t="s">
        <v>168</v>
      </c>
      <c r="K14" s="47" t="s">
        <v>168</v>
      </c>
      <c r="L14" s="47" t="s">
        <v>168</v>
      </c>
      <c r="M14" s="47" t="s">
        <v>168</v>
      </c>
      <c r="N14" s="47" t="s">
        <v>168</v>
      </c>
      <c r="O14" s="47" t="s">
        <v>168</v>
      </c>
      <c r="P14" s="47" t="s">
        <v>168</v>
      </c>
      <c r="Q14" s="47" t="s">
        <v>168</v>
      </c>
      <c r="R14" s="5"/>
      <c r="S14" s="5"/>
    </row>
    <row r="15" spans="1:19" ht="41.25" customHeight="1">
      <c r="A15" s="50" t="s">
        <v>203</v>
      </c>
      <c r="B15" s="46" t="s">
        <v>168</v>
      </c>
      <c r="C15" s="47" t="s">
        <v>168</v>
      </c>
      <c r="D15" s="46" t="s">
        <v>168</v>
      </c>
      <c r="E15" s="46" t="s">
        <v>168</v>
      </c>
      <c r="F15" s="46" t="s">
        <v>168</v>
      </c>
      <c r="G15" s="46" t="s">
        <v>168</v>
      </c>
      <c r="H15" s="46" t="s">
        <v>168</v>
      </c>
      <c r="I15" s="46"/>
      <c r="J15" s="47" t="s">
        <v>168</v>
      </c>
      <c r="K15" s="47" t="s">
        <v>168</v>
      </c>
      <c r="L15" s="47" t="s">
        <v>168</v>
      </c>
      <c r="M15" s="47" t="s">
        <v>168</v>
      </c>
      <c r="N15" s="47" t="s">
        <v>168</v>
      </c>
      <c r="O15" s="47" t="s">
        <v>168</v>
      </c>
      <c r="P15" s="47" t="s">
        <v>168</v>
      </c>
      <c r="Q15" s="47" t="s">
        <v>168</v>
      </c>
      <c r="R15" s="5"/>
      <c r="S15" s="5"/>
    </row>
    <row r="16" spans="1:19" ht="41.25" customHeight="1">
      <c r="A16" s="50" t="s">
        <v>204</v>
      </c>
      <c r="B16" s="46" t="s">
        <v>168</v>
      </c>
      <c r="C16" s="47" t="s">
        <v>168</v>
      </c>
      <c r="D16" s="46" t="s">
        <v>168</v>
      </c>
      <c r="E16" s="46" t="s">
        <v>168</v>
      </c>
      <c r="F16" s="46" t="s">
        <v>168</v>
      </c>
      <c r="G16" s="46" t="s">
        <v>168</v>
      </c>
      <c r="H16" s="46" t="s">
        <v>168</v>
      </c>
      <c r="I16" s="46"/>
      <c r="J16" s="47" t="s">
        <v>168</v>
      </c>
      <c r="K16" s="47" t="s">
        <v>168</v>
      </c>
      <c r="L16" s="47" t="s">
        <v>168</v>
      </c>
      <c r="M16" s="47" t="s">
        <v>168</v>
      </c>
      <c r="N16" s="47" t="s">
        <v>168</v>
      </c>
      <c r="O16" s="47" t="s">
        <v>168</v>
      </c>
      <c r="P16" s="47" t="s">
        <v>168</v>
      </c>
      <c r="Q16" s="47" t="s">
        <v>168</v>
      </c>
      <c r="R16" s="5"/>
      <c r="S16" s="5"/>
    </row>
    <row r="17" spans="1:19" ht="41.25" customHeight="1">
      <c r="A17" s="50" t="s">
        <v>205</v>
      </c>
      <c r="B17" s="46" t="s">
        <v>168</v>
      </c>
      <c r="C17" s="47" t="s">
        <v>168</v>
      </c>
      <c r="D17" s="46" t="s">
        <v>168</v>
      </c>
      <c r="E17" s="46" t="s">
        <v>168</v>
      </c>
      <c r="F17" s="46" t="s">
        <v>168</v>
      </c>
      <c r="G17" s="46" t="s">
        <v>168</v>
      </c>
      <c r="H17" s="46" t="s">
        <v>168</v>
      </c>
      <c r="I17" s="46"/>
      <c r="J17" s="47" t="s">
        <v>168</v>
      </c>
      <c r="K17" s="47" t="s">
        <v>168</v>
      </c>
      <c r="L17" s="47" t="s">
        <v>168</v>
      </c>
      <c r="M17" s="47" t="s">
        <v>168</v>
      </c>
      <c r="N17" s="47" t="s">
        <v>168</v>
      </c>
      <c r="O17" s="47" t="s">
        <v>168</v>
      </c>
      <c r="P17" s="47" t="s">
        <v>168</v>
      </c>
      <c r="Q17" s="47" t="s">
        <v>168</v>
      </c>
      <c r="R17" s="5"/>
      <c r="S17" s="5"/>
    </row>
    <row r="18" spans="1:19" ht="41.25" customHeight="1" thickBot="1">
      <c r="A18" s="52" t="s">
        <v>206</v>
      </c>
      <c r="B18" s="53" t="s">
        <v>168</v>
      </c>
      <c r="C18" s="54" t="s">
        <v>168</v>
      </c>
      <c r="D18" s="55" t="s">
        <v>168</v>
      </c>
      <c r="E18" s="55" t="s">
        <v>168</v>
      </c>
      <c r="F18" s="55" t="s">
        <v>168</v>
      </c>
      <c r="G18" s="55" t="s">
        <v>168</v>
      </c>
      <c r="H18" s="55" t="s">
        <v>168</v>
      </c>
      <c r="I18" s="46"/>
      <c r="J18" s="54" t="s">
        <v>168</v>
      </c>
      <c r="K18" s="54" t="s">
        <v>168</v>
      </c>
      <c r="L18" s="54" t="s">
        <v>168</v>
      </c>
      <c r="M18" s="54" t="s">
        <v>168</v>
      </c>
      <c r="N18" s="54" t="s">
        <v>168</v>
      </c>
      <c r="O18" s="54" t="s">
        <v>168</v>
      </c>
      <c r="P18" s="54" t="s">
        <v>168</v>
      </c>
      <c r="Q18" s="54" t="s">
        <v>168</v>
      </c>
      <c r="R18" s="5"/>
      <c r="S18" s="5"/>
    </row>
    <row r="19" spans="1:17" ht="19.5" customHeight="1" thickTop="1">
      <c r="A19" s="56" t="s">
        <v>146</v>
      </c>
      <c r="B19" s="57"/>
      <c r="D19" s="59"/>
      <c r="F19" s="59"/>
      <c r="G19" s="59"/>
      <c r="H19" s="59"/>
      <c r="J19" s="57"/>
      <c r="L19" s="59"/>
      <c r="N19" s="59"/>
      <c r="O19" s="59"/>
      <c r="P19" s="61"/>
      <c r="Q19" s="62"/>
    </row>
  </sheetData>
  <mergeCells count="6">
    <mergeCell ref="A1:H1"/>
    <mergeCell ref="J1:Q1"/>
    <mergeCell ref="J3:Q3"/>
    <mergeCell ref="J4:K4"/>
    <mergeCell ref="L4:M4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workbookViewId="0" topLeftCell="A1">
      <selection activeCell="G18" sqref="G18"/>
    </sheetView>
  </sheetViews>
  <sheetFormatPr defaultColWidth="8.88671875" defaultRowHeight="13.5"/>
  <cols>
    <col min="1" max="1" width="14.5546875" style="20" customWidth="1"/>
    <col min="2" max="3" width="16.3359375" style="20" customWidth="1"/>
    <col min="4" max="5" width="16.3359375" style="19" customWidth="1"/>
    <col min="6" max="6" width="2.6640625" style="19" customWidth="1"/>
    <col min="7" max="10" width="11.4453125" style="19" customWidth="1"/>
    <col min="11" max="12" width="11.4453125" style="94" customWidth="1"/>
    <col min="13" max="20" width="8.88671875" style="19" customWidth="1"/>
    <col min="21" max="21" width="3.21484375" style="19" customWidth="1"/>
    <col min="22" max="37" width="8.88671875" style="19" customWidth="1"/>
    <col min="38" max="38" width="2.5546875" style="19" customWidth="1"/>
    <col min="39" max="16384" width="8.88671875" style="19" customWidth="1"/>
  </cols>
  <sheetData>
    <row r="1" spans="1:12" s="71" customFormat="1" ht="45" customHeight="1">
      <c r="A1" s="362" t="s">
        <v>529</v>
      </c>
      <c r="B1" s="362"/>
      <c r="C1" s="362"/>
      <c r="D1" s="362"/>
      <c r="E1" s="362"/>
      <c r="F1" s="39"/>
      <c r="G1" s="368" t="s">
        <v>258</v>
      </c>
      <c r="H1" s="368"/>
      <c r="I1" s="368"/>
      <c r="J1" s="368"/>
      <c r="K1" s="368"/>
      <c r="L1" s="368"/>
    </row>
    <row r="2" spans="1:12" s="71" customFormat="1" ht="25.5" customHeight="1" thickBot="1">
      <c r="A2" s="3" t="s">
        <v>141</v>
      </c>
      <c r="B2" s="4"/>
      <c r="C2" s="4"/>
      <c r="D2" s="3"/>
      <c r="E2" s="3"/>
      <c r="F2" s="5"/>
      <c r="G2" s="3"/>
      <c r="H2" s="3"/>
      <c r="I2" s="3"/>
      <c r="J2" s="3"/>
      <c r="K2" s="81"/>
      <c r="L2" s="6" t="s">
        <v>276</v>
      </c>
    </row>
    <row r="3" spans="1:12" s="71" customFormat="1" ht="16.5" customHeight="1" thickTop="1">
      <c r="A3" s="23" t="s">
        <v>176</v>
      </c>
      <c r="B3" s="354" t="s">
        <v>175</v>
      </c>
      <c r="C3" s="357"/>
      <c r="D3" s="23" t="s">
        <v>277</v>
      </c>
      <c r="E3" s="23"/>
      <c r="F3" s="23"/>
      <c r="G3" s="366" t="s">
        <v>278</v>
      </c>
      <c r="H3" s="366"/>
      <c r="I3" s="366"/>
      <c r="J3" s="366"/>
      <c r="K3" s="366"/>
      <c r="L3" s="366"/>
    </row>
    <row r="4" spans="1:12" s="71" customFormat="1" ht="16.5" customHeight="1">
      <c r="A4" s="23" t="s">
        <v>215</v>
      </c>
      <c r="B4" s="355" t="s">
        <v>46</v>
      </c>
      <c r="C4" s="358"/>
      <c r="D4" s="355" t="s">
        <v>279</v>
      </c>
      <c r="E4" s="356"/>
      <c r="F4" s="23"/>
      <c r="G4" s="351" t="s">
        <v>526</v>
      </c>
      <c r="H4" s="352"/>
      <c r="I4" s="353" t="s">
        <v>527</v>
      </c>
      <c r="J4" s="352"/>
      <c r="K4" s="353" t="s">
        <v>528</v>
      </c>
      <c r="L4" s="351"/>
    </row>
    <row r="5" spans="1:12" s="71" customFormat="1" ht="16.5" customHeight="1">
      <c r="A5" s="23" t="s">
        <v>102</v>
      </c>
      <c r="B5" s="30" t="s">
        <v>280</v>
      </c>
      <c r="C5" s="24" t="s">
        <v>281</v>
      </c>
      <c r="D5" s="30" t="s">
        <v>56</v>
      </c>
      <c r="E5" s="23" t="s">
        <v>57</v>
      </c>
      <c r="F5" s="23"/>
      <c r="G5" s="24" t="s">
        <v>56</v>
      </c>
      <c r="H5" s="24" t="s">
        <v>57</v>
      </c>
      <c r="I5" s="30" t="s">
        <v>56</v>
      </c>
      <c r="J5" s="30" t="s">
        <v>57</v>
      </c>
      <c r="K5" s="27" t="s">
        <v>56</v>
      </c>
      <c r="L5" s="28" t="s">
        <v>57</v>
      </c>
    </row>
    <row r="6" spans="1:12" s="71" customFormat="1" ht="16.5" customHeight="1">
      <c r="A6" s="43" t="s">
        <v>144</v>
      </c>
      <c r="B6" s="36" t="s">
        <v>182</v>
      </c>
      <c r="C6" s="37" t="s">
        <v>183</v>
      </c>
      <c r="D6" s="36" t="s">
        <v>182</v>
      </c>
      <c r="E6" s="34" t="s">
        <v>183</v>
      </c>
      <c r="F6" s="23"/>
      <c r="G6" s="36" t="s">
        <v>182</v>
      </c>
      <c r="H6" s="37" t="s">
        <v>183</v>
      </c>
      <c r="I6" s="36" t="s">
        <v>182</v>
      </c>
      <c r="J6" s="37" t="s">
        <v>183</v>
      </c>
      <c r="K6" s="36" t="s">
        <v>182</v>
      </c>
      <c r="L6" s="34" t="s">
        <v>183</v>
      </c>
    </row>
    <row r="7" spans="1:12" s="85" customFormat="1" ht="41.25" customHeight="1">
      <c r="A7" s="24">
        <v>2002</v>
      </c>
      <c r="B7" s="314" t="s">
        <v>168</v>
      </c>
      <c r="C7" s="314" t="s">
        <v>168</v>
      </c>
      <c r="D7" s="314" t="s">
        <v>168</v>
      </c>
      <c r="E7" s="314" t="s">
        <v>168</v>
      </c>
      <c r="F7" s="314"/>
      <c r="G7" s="314" t="s">
        <v>168</v>
      </c>
      <c r="H7" s="314" t="s">
        <v>168</v>
      </c>
      <c r="I7" s="314" t="s">
        <v>168</v>
      </c>
      <c r="J7" s="314" t="s">
        <v>168</v>
      </c>
      <c r="K7" s="314" t="s">
        <v>168</v>
      </c>
      <c r="L7" s="314" t="s">
        <v>168</v>
      </c>
    </row>
    <row r="8" spans="1:12" s="5" customFormat="1" ht="41.25" customHeight="1">
      <c r="A8" s="24">
        <v>2003</v>
      </c>
      <c r="B8" s="315" t="s">
        <v>168</v>
      </c>
      <c r="C8" s="314" t="s">
        <v>168</v>
      </c>
      <c r="D8" s="314" t="s">
        <v>168</v>
      </c>
      <c r="E8" s="314" t="s">
        <v>168</v>
      </c>
      <c r="F8" s="316"/>
      <c r="G8" s="314" t="s">
        <v>168</v>
      </c>
      <c r="H8" s="314" t="s">
        <v>168</v>
      </c>
      <c r="I8" s="314" t="s">
        <v>168</v>
      </c>
      <c r="J8" s="314" t="s">
        <v>168</v>
      </c>
      <c r="K8" s="314" t="s">
        <v>168</v>
      </c>
      <c r="L8" s="314" t="s">
        <v>168</v>
      </c>
    </row>
    <row r="9" spans="1:12" s="5" customFormat="1" ht="41.25" customHeight="1">
      <c r="A9" s="24">
        <v>2004</v>
      </c>
      <c r="B9" s="315" t="s">
        <v>168</v>
      </c>
      <c r="C9" s="314" t="s">
        <v>168</v>
      </c>
      <c r="D9" s="314" t="s">
        <v>168</v>
      </c>
      <c r="E9" s="314" t="s">
        <v>168</v>
      </c>
      <c r="F9" s="316"/>
      <c r="G9" s="314" t="s">
        <v>168</v>
      </c>
      <c r="H9" s="314" t="s">
        <v>168</v>
      </c>
      <c r="I9" s="314" t="s">
        <v>168</v>
      </c>
      <c r="J9" s="314" t="s">
        <v>168</v>
      </c>
      <c r="K9" s="314" t="s">
        <v>168</v>
      </c>
      <c r="L9" s="314" t="s">
        <v>168</v>
      </c>
    </row>
    <row r="10" spans="1:12" s="5" customFormat="1" ht="41.25" customHeight="1">
      <c r="A10" s="24">
        <v>2005</v>
      </c>
      <c r="B10" s="315" t="s">
        <v>168</v>
      </c>
      <c r="C10" s="314" t="s">
        <v>168</v>
      </c>
      <c r="D10" s="314" t="s">
        <v>168</v>
      </c>
      <c r="E10" s="314" t="s">
        <v>168</v>
      </c>
      <c r="F10" s="316"/>
      <c r="G10" s="314" t="s">
        <v>168</v>
      </c>
      <c r="H10" s="314" t="s">
        <v>168</v>
      </c>
      <c r="I10" s="314" t="s">
        <v>168</v>
      </c>
      <c r="J10" s="314" t="s">
        <v>168</v>
      </c>
      <c r="K10" s="314" t="s">
        <v>168</v>
      </c>
      <c r="L10" s="314" t="s">
        <v>168</v>
      </c>
    </row>
    <row r="11" spans="1:12" s="5" customFormat="1" ht="41.25" customHeight="1">
      <c r="A11" s="49">
        <v>2006</v>
      </c>
      <c r="B11" s="87" t="s">
        <v>168</v>
      </c>
      <c r="C11" s="87" t="s">
        <v>168</v>
      </c>
      <c r="D11" s="87" t="s">
        <v>168</v>
      </c>
      <c r="E11" s="87" t="s">
        <v>168</v>
      </c>
      <c r="F11" s="88"/>
      <c r="G11" s="87" t="s">
        <v>168</v>
      </c>
      <c r="H11" s="87" t="s">
        <v>168</v>
      </c>
      <c r="I11" s="87" t="s">
        <v>168</v>
      </c>
      <c r="J11" s="87" t="s">
        <v>168</v>
      </c>
      <c r="K11" s="87" t="s">
        <v>168</v>
      </c>
      <c r="L11" s="87" t="s">
        <v>168</v>
      </c>
    </row>
    <row r="12" spans="1:12" s="5" customFormat="1" ht="41.25" customHeight="1">
      <c r="A12" s="50" t="s">
        <v>200</v>
      </c>
      <c r="B12" s="87" t="s">
        <v>168</v>
      </c>
      <c r="C12" s="87" t="s">
        <v>168</v>
      </c>
      <c r="D12" s="87" t="s">
        <v>168</v>
      </c>
      <c r="E12" s="87" t="s">
        <v>168</v>
      </c>
      <c r="F12" s="88"/>
      <c r="G12" s="87" t="s">
        <v>168</v>
      </c>
      <c r="H12" s="87" t="s">
        <v>168</v>
      </c>
      <c r="I12" s="87" t="s">
        <v>168</v>
      </c>
      <c r="J12" s="87" t="s">
        <v>168</v>
      </c>
      <c r="K12" s="87" t="s">
        <v>168</v>
      </c>
      <c r="L12" s="87" t="s">
        <v>168</v>
      </c>
    </row>
    <row r="13" spans="1:12" s="5" customFormat="1" ht="41.25" customHeight="1">
      <c r="A13" s="50" t="s">
        <v>201</v>
      </c>
      <c r="B13" s="87" t="s">
        <v>168</v>
      </c>
      <c r="C13" s="87" t="s">
        <v>168</v>
      </c>
      <c r="D13" s="87" t="s">
        <v>168</v>
      </c>
      <c r="E13" s="87" t="s">
        <v>168</v>
      </c>
      <c r="F13" s="88"/>
      <c r="G13" s="87" t="s">
        <v>168</v>
      </c>
      <c r="H13" s="87" t="s">
        <v>168</v>
      </c>
      <c r="I13" s="87" t="s">
        <v>168</v>
      </c>
      <c r="J13" s="87" t="s">
        <v>168</v>
      </c>
      <c r="K13" s="87" t="s">
        <v>168</v>
      </c>
      <c r="L13" s="87" t="s">
        <v>168</v>
      </c>
    </row>
    <row r="14" spans="1:12" s="14" customFormat="1" ht="41.25" customHeight="1">
      <c r="A14" s="50" t="s">
        <v>202</v>
      </c>
      <c r="B14" s="87" t="s">
        <v>168</v>
      </c>
      <c r="C14" s="87" t="s">
        <v>168</v>
      </c>
      <c r="D14" s="87" t="s">
        <v>168</v>
      </c>
      <c r="E14" s="87" t="s">
        <v>168</v>
      </c>
      <c r="F14" s="88"/>
      <c r="G14" s="87" t="s">
        <v>168</v>
      </c>
      <c r="H14" s="87" t="s">
        <v>168</v>
      </c>
      <c r="I14" s="87" t="s">
        <v>168</v>
      </c>
      <c r="J14" s="87" t="s">
        <v>168</v>
      </c>
      <c r="K14" s="87" t="s">
        <v>168</v>
      </c>
      <c r="L14" s="87" t="s">
        <v>168</v>
      </c>
    </row>
    <row r="15" spans="1:14" ht="41.25" customHeight="1">
      <c r="A15" s="50" t="s">
        <v>203</v>
      </c>
      <c r="B15" s="87" t="s">
        <v>168</v>
      </c>
      <c r="C15" s="87" t="s">
        <v>168</v>
      </c>
      <c r="D15" s="87" t="s">
        <v>168</v>
      </c>
      <c r="E15" s="87" t="s">
        <v>168</v>
      </c>
      <c r="F15" s="88"/>
      <c r="G15" s="87" t="s">
        <v>168</v>
      </c>
      <c r="H15" s="87" t="s">
        <v>168</v>
      </c>
      <c r="I15" s="87" t="s">
        <v>168</v>
      </c>
      <c r="J15" s="87" t="s">
        <v>168</v>
      </c>
      <c r="K15" s="87" t="s">
        <v>168</v>
      </c>
      <c r="L15" s="87" t="s">
        <v>168</v>
      </c>
      <c r="M15" s="5"/>
      <c r="N15" s="5"/>
    </row>
    <row r="16" spans="1:14" ht="41.25" customHeight="1">
      <c r="A16" s="50" t="s">
        <v>204</v>
      </c>
      <c r="B16" s="87" t="s">
        <v>168</v>
      </c>
      <c r="C16" s="87" t="s">
        <v>168</v>
      </c>
      <c r="D16" s="87" t="s">
        <v>168</v>
      </c>
      <c r="E16" s="87" t="s">
        <v>168</v>
      </c>
      <c r="F16" s="88"/>
      <c r="G16" s="87" t="s">
        <v>168</v>
      </c>
      <c r="H16" s="87" t="s">
        <v>168</v>
      </c>
      <c r="I16" s="87" t="s">
        <v>168</v>
      </c>
      <c r="J16" s="87" t="s">
        <v>168</v>
      </c>
      <c r="K16" s="87" t="s">
        <v>168</v>
      </c>
      <c r="L16" s="87" t="s">
        <v>168</v>
      </c>
      <c r="M16" s="5"/>
      <c r="N16" s="5"/>
    </row>
    <row r="17" spans="1:14" ht="41.25" customHeight="1">
      <c r="A17" s="50" t="s">
        <v>205</v>
      </c>
      <c r="B17" s="87" t="s">
        <v>168</v>
      </c>
      <c r="C17" s="87" t="s">
        <v>168</v>
      </c>
      <c r="D17" s="87" t="s">
        <v>168</v>
      </c>
      <c r="E17" s="87" t="s">
        <v>168</v>
      </c>
      <c r="F17" s="88"/>
      <c r="G17" s="87" t="s">
        <v>168</v>
      </c>
      <c r="H17" s="87" t="s">
        <v>168</v>
      </c>
      <c r="I17" s="87" t="s">
        <v>168</v>
      </c>
      <c r="J17" s="87" t="s">
        <v>168</v>
      </c>
      <c r="K17" s="87" t="s">
        <v>168</v>
      </c>
      <c r="L17" s="87" t="s">
        <v>168</v>
      </c>
      <c r="M17" s="5"/>
      <c r="N17" s="5"/>
    </row>
    <row r="18" spans="1:14" ht="41.25" customHeight="1" thickBot="1">
      <c r="A18" s="52" t="s">
        <v>206</v>
      </c>
      <c r="B18" s="89" t="s">
        <v>168</v>
      </c>
      <c r="C18" s="90" t="s">
        <v>168</v>
      </c>
      <c r="D18" s="90" t="s">
        <v>168</v>
      </c>
      <c r="E18" s="90" t="s">
        <v>168</v>
      </c>
      <c r="F18" s="88"/>
      <c r="G18" s="90" t="s">
        <v>168</v>
      </c>
      <c r="H18" s="90" t="s">
        <v>168</v>
      </c>
      <c r="I18" s="90" t="s">
        <v>168</v>
      </c>
      <c r="J18" s="90" t="s">
        <v>168</v>
      </c>
      <c r="K18" s="90" t="s">
        <v>168</v>
      </c>
      <c r="L18" s="90" t="s">
        <v>168</v>
      </c>
      <c r="M18" s="5"/>
      <c r="N18" s="5"/>
    </row>
    <row r="19" spans="1:12" ht="15" thickTop="1">
      <c r="A19" s="56" t="s">
        <v>146</v>
      </c>
      <c r="B19" s="91"/>
      <c r="C19" s="58"/>
      <c r="D19" s="92"/>
      <c r="E19" s="71"/>
      <c r="F19" s="71"/>
      <c r="G19" s="92"/>
      <c r="H19" s="92"/>
      <c r="I19" s="92"/>
      <c r="J19" s="92"/>
      <c r="K19" s="93"/>
      <c r="L19" s="93"/>
    </row>
    <row r="20" ht="13.5">
      <c r="K20" s="17"/>
    </row>
  </sheetData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"/>
  <sheetViews>
    <sheetView view="pageBreakPreview" zoomScaleSheetLayoutView="100" workbookViewId="0" topLeftCell="A1">
      <pane xSplit="1" ySplit="7" topLeftCell="X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2" sqref="AA12"/>
    </sheetView>
  </sheetViews>
  <sheetFormatPr defaultColWidth="8.88671875" defaultRowHeight="13.5"/>
  <cols>
    <col min="1" max="1" width="14.5546875" style="20" customWidth="1"/>
    <col min="2" max="3" width="8.4453125" style="20" customWidth="1"/>
    <col min="4" max="9" width="8.4453125" style="19" customWidth="1"/>
    <col min="10" max="10" width="2.77734375" style="19" customWidth="1"/>
    <col min="11" max="11" width="8.99609375" style="19" customWidth="1"/>
    <col min="12" max="14" width="8.99609375" style="60" customWidth="1"/>
    <col min="15" max="15" width="8.99609375" style="19" customWidth="1"/>
    <col min="16" max="16" width="8.99609375" style="20" customWidth="1"/>
    <col min="17" max="18" width="8.99609375" style="58" customWidth="1"/>
    <col min="19" max="19" width="14.5546875" style="20" customWidth="1"/>
    <col min="20" max="25" width="10.99609375" style="19" customWidth="1"/>
    <col min="26" max="26" width="2.77734375" style="60" customWidth="1"/>
    <col min="27" max="32" width="10.99609375" style="19" customWidth="1"/>
    <col min="33" max="16384" width="8.88671875" style="19" customWidth="1"/>
  </cols>
  <sheetData>
    <row r="1" spans="1:32" s="1" customFormat="1" ht="45.75" customHeight="1">
      <c r="A1" s="362" t="s">
        <v>259</v>
      </c>
      <c r="B1" s="362"/>
      <c r="C1" s="362"/>
      <c r="D1" s="362"/>
      <c r="E1" s="362"/>
      <c r="F1" s="362"/>
      <c r="G1" s="362"/>
      <c r="H1" s="362"/>
      <c r="I1" s="362"/>
      <c r="J1" s="39"/>
      <c r="K1" s="362" t="s">
        <v>171</v>
      </c>
      <c r="L1" s="362"/>
      <c r="M1" s="362"/>
      <c r="N1" s="362"/>
      <c r="O1" s="362"/>
      <c r="P1" s="362"/>
      <c r="Q1" s="362"/>
      <c r="R1" s="362"/>
      <c r="S1" s="362" t="s">
        <v>172</v>
      </c>
      <c r="T1" s="362"/>
      <c r="U1" s="362"/>
      <c r="V1" s="362"/>
      <c r="W1" s="362"/>
      <c r="X1" s="362"/>
      <c r="Y1" s="362"/>
      <c r="Z1" s="39"/>
      <c r="AA1" s="368" t="s">
        <v>173</v>
      </c>
      <c r="AB1" s="368"/>
      <c r="AC1" s="368"/>
      <c r="AD1" s="368"/>
      <c r="AE1" s="368"/>
      <c r="AF1" s="368"/>
    </row>
    <row r="2" spans="1:32" s="5" customFormat="1" ht="25.5" customHeight="1" thickBot="1">
      <c r="A2" s="3" t="s">
        <v>174</v>
      </c>
      <c r="B2" s="4"/>
      <c r="C2" s="4"/>
      <c r="D2" s="3"/>
      <c r="E2" s="3"/>
      <c r="F2" s="3"/>
      <c r="G2" s="3"/>
      <c r="H2" s="3"/>
      <c r="I2" s="3"/>
      <c r="K2" s="3"/>
      <c r="L2" s="95"/>
      <c r="M2" s="95"/>
      <c r="N2" s="95"/>
      <c r="O2" s="3"/>
      <c r="P2" s="4"/>
      <c r="Q2" s="40"/>
      <c r="R2" s="6" t="s">
        <v>142</v>
      </c>
      <c r="S2" s="3" t="s">
        <v>141</v>
      </c>
      <c r="T2" s="3"/>
      <c r="U2" s="3"/>
      <c r="V2" s="3"/>
      <c r="W2" s="3"/>
      <c r="X2" s="3"/>
      <c r="Y2" s="3"/>
      <c r="Z2" s="17"/>
      <c r="AA2" s="3"/>
      <c r="AB2" s="3"/>
      <c r="AC2" s="3"/>
      <c r="AD2" s="3"/>
      <c r="AE2" s="96"/>
      <c r="AF2" s="6" t="s">
        <v>142</v>
      </c>
    </row>
    <row r="3" spans="1:32" s="5" customFormat="1" ht="16.5" customHeight="1" thickTop="1">
      <c r="A3" s="334" t="s">
        <v>519</v>
      </c>
      <c r="B3" s="333" t="s">
        <v>530</v>
      </c>
      <c r="C3" s="334"/>
      <c r="D3" s="365" t="s">
        <v>430</v>
      </c>
      <c r="E3" s="363"/>
      <c r="F3" s="363"/>
      <c r="G3" s="363"/>
      <c r="H3" s="363"/>
      <c r="I3" s="363"/>
      <c r="J3" s="23"/>
      <c r="K3" s="363" t="s">
        <v>431</v>
      </c>
      <c r="L3" s="363"/>
      <c r="M3" s="363"/>
      <c r="N3" s="363"/>
      <c r="O3" s="363"/>
      <c r="P3" s="363"/>
      <c r="Q3" s="363"/>
      <c r="R3" s="363"/>
      <c r="S3" s="334" t="s">
        <v>519</v>
      </c>
      <c r="T3" s="365" t="s">
        <v>432</v>
      </c>
      <c r="U3" s="363"/>
      <c r="V3" s="363"/>
      <c r="W3" s="363"/>
      <c r="X3" s="363"/>
      <c r="Y3" s="363"/>
      <c r="Z3" s="23"/>
      <c r="AA3" s="363" t="s">
        <v>433</v>
      </c>
      <c r="AB3" s="363"/>
      <c r="AC3" s="363"/>
      <c r="AD3" s="363"/>
      <c r="AE3" s="363"/>
      <c r="AF3" s="363"/>
    </row>
    <row r="4" spans="1:32" s="5" customFormat="1" ht="16.5" customHeight="1">
      <c r="A4" s="350"/>
      <c r="B4" s="335"/>
      <c r="C4" s="336"/>
      <c r="D4" s="353" t="s">
        <v>434</v>
      </c>
      <c r="E4" s="351"/>
      <c r="F4" s="351"/>
      <c r="G4" s="351"/>
      <c r="H4" s="351"/>
      <c r="I4" s="351"/>
      <c r="J4" s="23"/>
      <c r="K4" s="351" t="s">
        <v>435</v>
      </c>
      <c r="L4" s="351"/>
      <c r="M4" s="351"/>
      <c r="N4" s="351"/>
      <c r="O4" s="351"/>
      <c r="P4" s="352"/>
      <c r="Q4" s="344" t="s">
        <v>177</v>
      </c>
      <c r="R4" s="345"/>
      <c r="S4" s="350"/>
      <c r="T4" s="338" t="s">
        <v>531</v>
      </c>
      <c r="U4" s="340"/>
      <c r="V4" s="338" t="s">
        <v>532</v>
      </c>
      <c r="W4" s="340"/>
      <c r="X4" s="338" t="s">
        <v>533</v>
      </c>
      <c r="Y4" s="339"/>
      <c r="Z4" s="23"/>
      <c r="AA4" s="339" t="s">
        <v>534</v>
      </c>
      <c r="AB4" s="340"/>
      <c r="AC4" s="338" t="s">
        <v>535</v>
      </c>
      <c r="AD4" s="340"/>
      <c r="AE4" s="338" t="s">
        <v>536</v>
      </c>
      <c r="AF4" s="339"/>
    </row>
    <row r="5" spans="1:32" s="5" customFormat="1" ht="38.25" customHeight="1">
      <c r="A5" s="350"/>
      <c r="B5" s="359"/>
      <c r="C5" s="337"/>
      <c r="D5" s="338" t="s">
        <v>282</v>
      </c>
      <c r="E5" s="341"/>
      <c r="F5" s="338" t="s">
        <v>283</v>
      </c>
      <c r="G5" s="341"/>
      <c r="H5" s="338" t="s">
        <v>284</v>
      </c>
      <c r="I5" s="343"/>
      <c r="J5" s="23"/>
      <c r="K5" s="339" t="s">
        <v>285</v>
      </c>
      <c r="L5" s="340"/>
      <c r="M5" s="338" t="s">
        <v>286</v>
      </c>
      <c r="N5" s="341"/>
      <c r="O5" s="338" t="s">
        <v>287</v>
      </c>
      <c r="P5" s="340"/>
      <c r="Q5" s="359" t="s">
        <v>288</v>
      </c>
      <c r="R5" s="332"/>
      <c r="S5" s="350"/>
      <c r="T5" s="359"/>
      <c r="U5" s="337"/>
      <c r="V5" s="359"/>
      <c r="W5" s="337"/>
      <c r="X5" s="359"/>
      <c r="Y5" s="332"/>
      <c r="Z5" s="97"/>
      <c r="AA5" s="332"/>
      <c r="AB5" s="337"/>
      <c r="AC5" s="359"/>
      <c r="AD5" s="337"/>
      <c r="AE5" s="359"/>
      <c r="AF5" s="332"/>
    </row>
    <row r="6" spans="1:32" s="5" customFormat="1" ht="16.5" customHeight="1">
      <c r="A6" s="350"/>
      <c r="B6" s="27" t="s">
        <v>179</v>
      </c>
      <c r="C6" s="26" t="s">
        <v>180</v>
      </c>
      <c r="D6" s="27" t="s">
        <v>179</v>
      </c>
      <c r="E6" s="26" t="s">
        <v>181</v>
      </c>
      <c r="F6" s="27" t="s">
        <v>179</v>
      </c>
      <c r="G6" s="27" t="s">
        <v>180</v>
      </c>
      <c r="H6" s="26" t="s">
        <v>179</v>
      </c>
      <c r="I6" s="28" t="s">
        <v>180</v>
      </c>
      <c r="J6" s="23"/>
      <c r="K6" s="26" t="s">
        <v>179</v>
      </c>
      <c r="L6" s="26" t="s">
        <v>180</v>
      </c>
      <c r="M6" s="26" t="s">
        <v>179</v>
      </c>
      <c r="N6" s="26" t="s">
        <v>180</v>
      </c>
      <c r="O6" s="26" t="s">
        <v>179</v>
      </c>
      <c r="P6" s="26" t="s">
        <v>180</v>
      </c>
      <c r="Q6" s="27" t="s">
        <v>179</v>
      </c>
      <c r="R6" s="28" t="s">
        <v>180</v>
      </c>
      <c r="S6" s="350"/>
      <c r="T6" s="23" t="s">
        <v>179</v>
      </c>
      <c r="U6" s="27" t="s">
        <v>180</v>
      </c>
      <c r="V6" s="31" t="s">
        <v>179</v>
      </c>
      <c r="W6" s="30" t="s">
        <v>180</v>
      </c>
      <c r="X6" s="27" t="s">
        <v>179</v>
      </c>
      <c r="Y6" s="23" t="s">
        <v>180</v>
      </c>
      <c r="Z6" s="23"/>
      <c r="AA6" s="24" t="s">
        <v>179</v>
      </c>
      <c r="AB6" s="24" t="s">
        <v>180</v>
      </c>
      <c r="AC6" s="23" t="s">
        <v>179</v>
      </c>
      <c r="AD6" s="27" t="s">
        <v>180</v>
      </c>
      <c r="AE6" s="26" t="s">
        <v>179</v>
      </c>
      <c r="AF6" s="23" t="s">
        <v>180</v>
      </c>
    </row>
    <row r="7" spans="1:32" s="5" customFormat="1" ht="16.5" customHeight="1">
      <c r="A7" s="342"/>
      <c r="B7" s="36" t="s">
        <v>182</v>
      </c>
      <c r="C7" s="37" t="s">
        <v>183</v>
      </c>
      <c r="D7" s="36" t="s">
        <v>182</v>
      </c>
      <c r="E7" s="37" t="s">
        <v>183</v>
      </c>
      <c r="F7" s="36" t="s">
        <v>182</v>
      </c>
      <c r="G7" s="37" t="s">
        <v>183</v>
      </c>
      <c r="H7" s="37" t="s">
        <v>182</v>
      </c>
      <c r="I7" s="36" t="s">
        <v>183</v>
      </c>
      <c r="J7" s="23"/>
      <c r="K7" s="36" t="s">
        <v>182</v>
      </c>
      <c r="L7" s="37" t="s">
        <v>183</v>
      </c>
      <c r="M7" s="35" t="s">
        <v>182</v>
      </c>
      <c r="N7" s="35" t="s">
        <v>183</v>
      </c>
      <c r="O7" s="35" t="s">
        <v>182</v>
      </c>
      <c r="P7" s="37" t="s">
        <v>183</v>
      </c>
      <c r="Q7" s="36" t="s">
        <v>182</v>
      </c>
      <c r="R7" s="34" t="s">
        <v>183</v>
      </c>
      <c r="S7" s="342"/>
      <c r="T7" s="36" t="s">
        <v>182</v>
      </c>
      <c r="U7" s="37" t="s">
        <v>183</v>
      </c>
      <c r="V7" s="36" t="s">
        <v>182</v>
      </c>
      <c r="W7" s="37" t="s">
        <v>183</v>
      </c>
      <c r="X7" s="37" t="s">
        <v>182</v>
      </c>
      <c r="Y7" s="36" t="s">
        <v>183</v>
      </c>
      <c r="Z7" s="23"/>
      <c r="AA7" s="35" t="s">
        <v>182</v>
      </c>
      <c r="AB7" s="35" t="s">
        <v>183</v>
      </c>
      <c r="AC7" s="36" t="s">
        <v>182</v>
      </c>
      <c r="AD7" s="37" t="s">
        <v>183</v>
      </c>
      <c r="AE7" s="35" t="s">
        <v>182</v>
      </c>
      <c r="AF7" s="36" t="s">
        <v>183</v>
      </c>
    </row>
    <row r="8" spans="1:32" s="5" customFormat="1" ht="90.75" customHeight="1">
      <c r="A8" s="24">
        <v>2002</v>
      </c>
      <c r="B8" s="98" t="s">
        <v>168</v>
      </c>
      <c r="C8" s="9" t="s">
        <v>168</v>
      </c>
      <c r="D8" s="69" t="s">
        <v>168</v>
      </c>
      <c r="E8" s="9" t="s">
        <v>168</v>
      </c>
      <c r="F8" s="9" t="s">
        <v>168</v>
      </c>
      <c r="G8" s="9" t="s">
        <v>168</v>
      </c>
      <c r="H8" s="69" t="s">
        <v>168</v>
      </c>
      <c r="I8" s="9" t="s">
        <v>168</v>
      </c>
      <c r="J8" s="9"/>
      <c r="K8" s="9" t="s">
        <v>168</v>
      </c>
      <c r="L8" s="9" t="s">
        <v>168</v>
      </c>
      <c r="M8" s="9" t="s">
        <v>168</v>
      </c>
      <c r="N8" s="9" t="s">
        <v>168</v>
      </c>
      <c r="O8" s="9" t="s">
        <v>168</v>
      </c>
      <c r="P8" s="9" t="s">
        <v>168</v>
      </c>
      <c r="Q8" s="9" t="s">
        <v>168</v>
      </c>
      <c r="R8" s="9" t="s">
        <v>168</v>
      </c>
      <c r="S8" s="24">
        <v>2002</v>
      </c>
      <c r="T8" s="9" t="s">
        <v>168</v>
      </c>
      <c r="U8" s="9" t="s">
        <v>168</v>
      </c>
      <c r="V8" s="9" t="s">
        <v>168</v>
      </c>
      <c r="W8" s="9" t="s">
        <v>168</v>
      </c>
      <c r="X8" s="9" t="s">
        <v>168</v>
      </c>
      <c r="Y8" s="9" t="s">
        <v>168</v>
      </c>
      <c r="Z8" s="9"/>
      <c r="AA8" s="44" t="s">
        <v>168</v>
      </c>
      <c r="AB8" s="44" t="s">
        <v>168</v>
      </c>
      <c r="AC8" s="44" t="s">
        <v>168</v>
      </c>
      <c r="AD8" s="44" t="s">
        <v>168</v>
      </c>
      <c r="AE8" s="9" t="s">
        <v>168</v>
      </c>
      <c r="AF8" s="9" t="s">
        <v>168</v>
      </c>
    </row>
    <row r="9" spans="1:32" s="5" customFormat="1" ht="90.75" customHeight="1">
      <c r="A9" s="24">
        <v>2003</v>
      </c>
      <c r="B9" s="98" t="s">
        <v>168</v>
      </c>
      <c r="C9" s="9" t="s">
        <v>168</v>
      </c>
      <c r="D9" s="9" t="s">
        <v>168</v>
      </c>
      <c r="E9" s="9" t="s">
        <v>168</v>
      </c>
      <c r="F9" s="9" t="s">
        <v>168</v>
      </c>
      <c r="G9" s="9" t="s">
        <v>168</v>
      </c>
      <c r="H9" s="9" t="s">
        <v>168</v>
      </c>
      <c r="I9" s="9" t="s">
        <v>168</v>
      </c>
      <c r="J9" s="99"/>
      <c r="K9" s="9" t="s">
        <v>168</v>
      </c>
      <c r="L9" s="9" t="s">
        <v>168</v>
      </c>
      <c r="M9" s="9" t="s">
        <v>168</v>
      </c>
      <c r="N9" s="9" t="s">
        <v>168</v>
      </c>
      <c r="O9" s="9" t="s">
        <v>168</v>
      </c>
      <c r="P9" s="9" t="s">
        <v>168</v>
      </c>
      <c r="Q9" s="9" t="s">
        <v>168</v>
      </c>
      <c r="R9" s="9" t="s">
        <v>168</v>
      </c>
      <c r="S9" s="24">
        <v>2003</v>
      </c>
      <c r="T9" s="9" t="s">
        <v>168</v>
      </c>
      <c r="U9" s="9" t="s">
        <v>168</v>
      </c>
      <c r="V9" s="9" t="s">
        <v>168</v>
      </c>
      <c r="W9" s="9" t="s">
        <v>168</v>
      </c>
      <c r="X9" s="9" t="s">
        <v>168</v>
      </c>
      <c r="Y9" s="9" t="s">
        <v>168</v>
      </c>
      <c r="Z9" s="99"/>
      <c r="AA9" s="9" t="s">
        <v>168</v>
      </c>
      <c r="AB9" s="9" t="s">
        <v>168</v>
      </c>
      <c r="AC9" s="9" t="s">
        <v>168</v>
      </c>
      <c r="AD9" s="9" t="s">
        <v>168</v>
      </c>
      <c r="AE9" s="9" t="s">
        <v>168</v>
      </c>
      <c r="AF9" s="9" t="s">
        <v>168</v>
      </c>
    </row>
    <row r="10" spans="1:32" s="5" customFormat="1" ht="90.75" customHeight="1">
      <c r="A10" s="24">
        <v>2004</v>
      </c>
      <c r="B10" s="9">
        <v>2611</v>
      </c>
      <c r="C10" s="9">
        <v>10262</v>
      </c>
      <c r="D10" s="69">
        <v>193</v>
      </c>
      <c r="E10" s="69">
        <v>459</v>
      </c>
      <c r="F10" s="69">
        <v>13</v>
      </c>
      <c r="G10" s="69">
        <v>3</v>
      </c>
      <c r="H10" s="69">
        <v>2</v>
      </c>
      <c r="I10" s="9" t="s">
        <v>168</v>
      </c>
      <c r="J10" s="69"/>
      <c r="K10" s="69">
        <v>39</v>
      </c>
      <c r="L10" s="69">
        <v>37</v>
      </c>
      <c r="M10" s="9" t="s">
        <v>168</v>
      </c>
      <c r="N10" s="9" t="s">
        <v>168</v>
      </c>
      <c r="O10" s="69">
        <v>6</v>
      </c>
      <c r="P10" s="69">
        <v>239</v>
      </c>
      <c r="Q10" s="69">
        <v>2358</v>
      </c>
      <c r="R10" s="69">
        <v>9524</v>
      </c>
      <c r="S10" s="24">
        <v>2004</v>
      </c>
      <c r="T10" s="100">
        <v>720</v>
      </c>
      <c r="U10" s="69">
        <v>750</v>
      </c>
      <c r="V10" s="69">
        <v>882</v>
      </c>
      <c r="W10" s="69">
        <v>1411</v>
      </c>
      <c r="X10" s="69">
        <v>396</v>
      </c>
      <c r="Y10" s="69">
        <v>373</v>
      </c>
      <c r="Z10" s="69"/>
      <c r="AA10" s="69">
        <v>466</v>
      </c>
      <c r="AB10" s="69">
        <v>7446</v>
      </c>
      <c r="AC10" s="69">
        <v>4</v>
      </c>
      <c r="AD10" s="69">
        <v>5</v>
      </c>
      <c r="AE10" s="69">
        <v>143</v>
      </c>
      <c r="AF10" s="69">
        <v>275</v>
      </c>
    </row>
    <row r="11" spans="1:32" s="5" customFormat="1" ht="90.75" customHeight="1">
      <c r="A11" s="24">
        <v>2005</v>
      </c>
      <c r="B11" s="9">
        <v>2710</v>
      </c>
      <c r="C11" s="9">
        <v>12092</v>
      </c>
      <c r="D11" s="69">
        <v>103</v>
      </c>
      <c r="E11" s="69">
        <v>85</v>
      </c>
      <c r="F11" s="69">
        <v>20</v>
      </c>
      <c r="G11" s="69">
        <v>1</v>
      </c>
      <c r="H11" s="69">
        <v>1</v>
      </c>
      <c r="I11" s="9">
        <v>29</v>
      </c>
      <c r="J11" s="69"/>
      <c r="K11" s="69">
        <v>56</v>
      </c>
      <c r="L11" s="69">
        <v>60</v>
      </c>
      <c r="M11" s="9" t="s">
        <v>545</v>
      </c>
      <c r="N11" s="9" t="s">
        <v>545</v>
      </c>
      <c r="O11" s="69" t="s">
        <v>545</v>
      </c>
      <c r="P11" s="69" t="s">
        <v>545</v>
      </c>
      <c r="Q11" s="69">
        <v>2530</v>
      </c>
      <c r="R11" s="69">
        <v>11917</v>
      </c>
      <c r="S11" s="24">
        <v>2005</v>
      </c>
      <c r="T11" s="100">
        <v>721</v>
      </c>
      <c r="U11" s="69">
        <v>1090</v>
      </c>
      <c r="V11" s="69">
        <v>915</v>
      </c>
      <c r="W11" s="69">
        <v>1412</v>
      </c>
      <c r="X11" s="69">
        <v>327</v>
      </c>
      <c r="Y11" s="69">
        <v>149</v>
      </c>
      <c r="Z11" s="69"/>
      <c r="AA11" s="69">
        <v>612</v>
      </c>
      <c r="AB11" s="69">
        <v>8766</v>
      </c>
      <c r="AC11" s="69">
        <v>3</v>
      </c>
      <c r="AD11" s="69">
        <v>37</v>
      </c>
      <c r="AE11" s="69">
        <v>132</v>
      </c>
      <c r="AF11" s="69">
        <v>639</v>
      </c>
    </row>
    <row r="12" spans="1:32" s="5" customFormat="1" ht="90.75" customHeight="1" thickBot="1">
      <c r="A12" s="103">
        <v>2006</v>
      </c>
      <c r="B12" s="104">
        <f>SUM(D12,F12,H12,K12,M12,O12,Q12,)</f>
        <v>1619</v>
      </c>
      <c r="C12" s="104">
        <f>SUM(E12,G12,I12,L12,N12,P12,R12,)</f>
        <v>5011</v>
      </c>
      <c r="D12" s="105">
        <v>70</v>
      </c>
      <c r="E12" s="105">
        <v>38</v>
      </c>
      <c r="F12" s="105">
        <v>7</v>
      </c>
      <c r="G12" s="105">
        <v>1</v>
      </c>
      <c r="H12" s="105">
        <v>3</v>
      </c>
      <c r="I12" s="104">
        <v>1</v>
      </c>
      <c r="J12" s="329"/>
      <c r="K12" s="105">
        <v>26</v>
      </c>
      <c r="L12" s="105">
        <v>39</v>
      </c>
      <c r="M12" s="104" t="s">
        <v>542</v>
      </c>
      <c r="N12" s="104" t="s">
        <v>542</v>
      </c>
      <c r="O12" s="105">
        <v>13</v>
      </c>
      <c r="P12" s="105">
        <v>82</v>
      </c>
      <c r="Q12" s="105">
        <v>1500</v>
      </c>
      <c r="R12" s="105">
        <v>4850</v>
      </c>
      <c r="S12" s="103">
        <v>2006</v>
      </c>
      <c r="T12" s="106">
        <v>519</v>
      </c>
      <c r="U12" s="105">
        <v>1073</v>
      </c>
      <c r="V12" s="105">
        <v>882</v>
      </c>
      <c r="W12" s="105">
        <v>1669</v>
      </c>
      <c r="X12" s="105">
        <v>350</v>
      </c>
      <c r="Y12" s="105">
        <v>268</v>
      </c>
      <c r="Z12" s="329"/>
      <c r="AA12" s="105">
        <v>337</v>
      </c>
      <c r="AB12" s="105">
        <v>7202</v>
      </c>
      <c r="AC12" s="105">
        <v>5</v>
      </c>
      <c r="AD12" s="105">
        <v>43</v>
      </c>
      <c r="AE12" s="105">
        <v>97</v>
      </c>
      <c r="AF12" s="105">
        <v>372</v>
      </c>
    </row>
    <row r="13" spans="1:26" ht="15" thickTop="1">
      <c r="A13" s="56" t="s">
        <v>146</v>
      </c>
      <c r="B13" s="91"/>
      <c r="C13" s="58"/>
      <c r="D13" s="92"/>
      <c r="E13" s="71"/>
      <c r="F13" s="92"/>
      <c r="G13" s="92"/>
      <c r="H13" s="92"/>
      <c r="I13" s="107"/>
      <c r="J13" s="107"/>
      <c r="K13" s="93"/>
      <c r="L13" s="93"/>
      <c r="M13" s="93"/>
      <c r="N13" s="93"/>
      <c r="O13" s="92"/>
      <c r="P13" s="108"/>
      <c r="Q13" s="109"/>
      <c r="R13" s="109"/>
      <c r="S13" s="110" t="s">
        <v>146</v>
      </c>
      <c r="T13" s="111"/>
      <c r="Z13" s="19"/>
    </row>
    <row r="14" spans="2:32" ht="15.75" customHeight="1">
      <c r="B14" s="57"/>
      <c r="D14" s="59"/>
      <c r="L14" s="59"/>
      <c r="M14" s="59"/>
      <c r="N14" s="59"/>
      <c r="P14" s="112"/>
      <c r="Q14" s="91"/>
      <c r="T14" s="113"/>
      <c r="U14" s="113"/>
      <c r="V14" s="113"/>
      <c r="W14" s="113"/>
      <c r="X14" s="113"/>
      <c r="Y14" s="113"/>
      <c r="Z14" s="114"/>
      <c r="AA14" s="113"/>
      <c r="AB14" s="113"/>
      <c r="AC14" s="113"/>
      <c r="AD14" s="113"/>
      <c r="AE14" s="113"/>
      <c r="AF14" s="113"/>
    </row>
    <row r="15" spans="2:32" ht="14.25">
      <c r="B15" s="57"/>
      <c r="D15" s="59"/>
      <c r="L15" s="59"/>
      <c r="M15" s="59"/>
      <c r="N15" s="59"/>
      <c r="P15" s="112"/>
      <c r="Q15" s="91"/>
      <c r="T15" s="113"/>
      <c r="U15" s="113"/>
      <c r="V15" s="113"/>
      <c r="W15" s="113"/>
      <c r="X15" s="113"/>
      <c r="Y15" s="113"/>
      <c r="Z15" s="114"/>
      <c r="AA15" s="113"/>
      <c r="AB15" s="113"/>
      <c r="AC15" s="113"/>
      <c r="AD15" s="113"/>
      <c r="AE15" s="113"/>
      <c r="AF15" s="113"/>
    </row>
    <row r="16" spans="2:32" ht="14.25">
      <c r="B16" s="57"/>
      <c r="D16" s="59"/>
      <c r="L16" s="59"/>
      <c r="M16" s="59"/>
      <c r="N16" s="59"/>
      <c r="P16" s="115"/>
      <c r="Q16" s="91"/>
      <c r="T16" s="113"/>
      <c r="U16" s="113"/>
      <c r="V16" s="113"/>
      <c r="W16" s="113"/>
      <c r="X16" s="113"/>
      <c r="Y16" s="113"/>
      <c r="Z16" s="114"/>
      <c r="AA16" s="113"/>
      <c r="AB16" s="113"/>
      <c r="AC16" s="113"/>
      <c r="AD16" s="113"/>
      <c r="AE16" s="113"/>
      <c r="AF16" s="113"/>
    </row>
    <row r="17" spans="2:17" ht="14.25">
      <c r="B17" s="57"/>
      <c r="D17" s="59"/>
      <c r="Q17" s="91"/>
    </row>
  </sheetData>
  <sheetProtection/>
  <protectedRanges>
    <protectedRange sqref="D12:R12" name="범위1"/>
    <protectedRange sqref="T12:AF12" name="범위1_1"/>
  </protectedRanges>
  <mergeCells count="27">
    <mergeCell ref="AA1:AF1"/>
    <mergeCell ref="S1:Y1"/>
    <mergeCell ref="AA3:AF3"/>
    <mergeCell ref="D4:I4"/>
    <mergeCell ref="K4:P4"/>
    <mergeCell ref="K3:R3"/>
    <mergeCell ref="D3:I3"/>
    <mergeCell ref="M5:N5"/>
    <mergeCell ref="A3:A7"/>
    <mergeCell ref="S3:S7"/>
    <mergeCell ref="A1:I1"/>
    <mergeCell ref="K1:R1"/>
    <mergeCell ref="F5:G5"/>
    <mergeCell ref="D5:E5"/>
    <mergeCell ref="H5:I5"/>
    <mergeCell ref="K5:L5"/>
    <mergeCell ref="Q4:R4"/>
    <mergeCell ref="Q5:R5"/>
    <mergeCell ref="B3:C5"/>
    <mergeCell ref="AE4:AF5"/>
    <mergeCell ref="AC4:AD5"/>
    <mergeCell ref="AA4:AB5"/>
    <mergeCell ref="X4:Y5"/>
    <mergeCell ref="V4:W5"/>
    <mergeCell ref="T4:U5"/>
    <mergeCell ref="T3:Y3"/>
    <mergeCell ref="O5:P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workbookViewId="0" topLeftCell="A1">
      <pane xSplit="1" ySplit="6" topLeftCell="A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2" sqref="AG12"/>
    </sheetView>
  </sheetViews>
  <sheetFormatPr defaultColWidth="8.88671875" defaultRowHeight="13.5"/>
  <cols>
    <col min="1" max="1" width="9.77734375" style="20" customWidth="1"/>
    <col min="2" max="2" width="7.99609375" style="20" customWidth="1"/>
    <col min="3" max="10" width="7.99609375" style="19" customWidth="1"/>
    <col min="11" max="11" width="2.77734375" style="19" customWidth="1"/>
    <col min="12" max="20" width="7.99609375" style="19" customWidth="1"/>
    <col min="21" max="21" width="14.5546875" style="19" customWidth="1"/>
    <col min="22" max="29" width="8.6640625" style="19" customWidth="1"/>
    <col min="30" max="30" width="2.77734375" style="19" customWidth="1"/>
    <col min="31" max="40" width="7.10546875" style="19" customWidth="1"/>
    <col min="41" max="16384" width="8.88671875" style="19" customWidth="1"/>
  </cols>
  <sheetData>
    <row r="1" spans="1:40" s="1" customFormat="1" ht="45" customHeight="1">
      <c r="A1" s="362" t="s">
        <v>538</v>
      </c>
      <c r="B1" s="362"/>
      <c r="C1" s="362"/>
      <c r="D1" s="362"/>
      <c r="E1" s="362"/>
      <c r="F1" s="362"/>
      <c r="G1" s="362"/>
      <c r="H1" s="362"/>
      <c r="I1" s="362"/>
      <c r="J1" s="362"/>
      <c r="K1" s="39"/>
      <c r="L1" s="368" t="s">
        <v>260</v>
      </c>
      <c r="M1" s="368"/>
      <c r="N1" s="368"/>
      <c r="O1" s="368"/>
      <c r="P1" s="368"/>
      <c r="Q1" s="368"/>
      <c r="R1" s="368"/>
      <c r="S1" s="368"/>
      <c r="T1" s="368"/>
      <c r="U1" s="362" t="s">
        <v>289</v>
      </c>
      <c r="V1" s="362"/>
      <c r="W1" s="362"/>
      <c r="X1" s="362"/>
      <c r="Y1" s="362"/>
      <c r="Z1" s="362"/>
      <c r="AA1" s="362"/>
      <c r="AB1" s="362"/>
      <c r="AC1" s="362"/>
      <c r="AD1" s="63"/>
      <c r="AE1" s="368" t="s">
        <v>261</v>
      </c>
      <c r="AF1" s="368"/>
      <c r="AG1" s="368"/>
      <c r="AH1" s="368"/>
      <c r="AI1" s="368"/>
      <c r="AJ1" s="368"/>
      <c r="AK1" s="368"/>
      <c r="AL1" s="368"/>
      <c r="AM1" s="368"/>
      <c r="AN1" s="368"/>
    </row>
    <row r="2" spans="1:40" s="5" customFormat="1" ht="25.5" customHeight="1" thickBot="1">
      <c r="A2" s="3" t="s">
        <v>290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291</v>
      </c>
      <c r="U2" s="3" t="s">
        <v>290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3"/>
      <c r="AM2" s="3"/>
      <c r="AN2" s="6" t="s">
        <v>291</v>
      </c>
    </row>
    <row r="3" spans="2:40" s="5" customFormat="1" ht="16.5" customHeight="1" thickTop="1">
      <c r="B3" s="116" t="s">
        <v>106</v>
      </c>
      <c r="C3" s="365" t="s">
        <v>292</v>
      </c>
      <c r="D3" s="363"/>
      <c r="E3" s="363"/>
      <c r="F3" s="364"/>
      <c r="G3" s="365" t="s">
        <v>293</v>
      </c>
      <c r="H3" s="363"/>
      <c r="I3" s="363"/>
      <c r="J3" s="363"/>
      <c r="K3" s="23"/>
      <c r="L3" s="363" t="s">
        <v>294</v>
      </c>
      <c r="M3" s="363"/>
      <c r="N3" s="364"/>
      <c r="O3" s="41" t="s">
        <v>295</v>
      </c>
      <c r="P3" s="116" t="s">
        <v>296</v>
      </c>
      <c r="Q3" s="365" t="s">
        <v>297</v>
      </c>
      <c r="R3" s="363"/>
      <c r="S3" s="363"/>
      <c r="T3" s="363"/>
      <c r="U3" s="23" t="s">
        <v>176</v>
      </c>
      <c r="V3" s="365" t="s">
        <v>298</v>
      </c>
      <c r="W3" s="363"/>
      <c r="X3" s="363"/>
      <c r="Y3" s="363"/>
      <c r="Z3" s="364"/>
      <c r="AA3" s="365" t="s">
        <v>299</v>
      </c>
      <c r="AB3" s="363"/>
      <c r="AC3" s="363"/>
      <c r="AD3" s="23"/>
      <c r="AE3" s="363" t="s">
        <v>300</v>
      </c>
      <c r="AF3" s="363"/>
      <c r="AG3" s="363"/>
      <c r="AH3" s="363"/>
      <c r="AI3" s="363"/>
      <c r="AJ3" s="364"/>
      <c r="AK3" s="41" t="s">
        <v>263</v>
      </c>
      <c r="AL3" s="116" t="s">
        <v>301</v>
      </c>
      <c r="AM3" s="41" t="s">
        <v>302</v>
      </c>
      <c r="AN3" s="22" t="s">
        <v>130</v>
      </c>
    </row>
    <row r="4" spans="1:40" s="5" customFormat="1" ht="16.5" customHeight="1">
      <c r="A4" s="23" t="s">
        <v>176</v>
      </c>
      <c r="B4" s="30"/>
      <c r="C4" s="24" t="s">
        <v>303</v>
      </c>
      <c r="D4" s="24" t="s">
        <v>304</v>
      </c>
      <c r="E4" s="24" t="s">
        <v>305</v>
      </c>
      <c r="F4" s="24" t="s">
        <v>306</v>
      </c>
      <c r="G4" s="30" t="s">
        <v>303</v>
      </c>
      <c r="H4" s="27" t="s">
        <v>307</v>
      </c>
      <c r="I4" s="27" t="s">
        <v>308</v>
      </c>
      <c r="J4" s="23" t="s">
        <v>155</v>
      </c>
      <c r="K4" s="23"/>
      <c r="L4" s="26" t="s">
        <v>309</v>
      </c>
      <c r="M4" s="26" t="s">
        <v>310</v>
      </c>
      <c r="N4" s="27" t="s">
        <v>311</v>
      </c>
      <c r="O4" s="23"/>
      <c r="P4" s="30"/>
      <c r="Q4" s="27" t="s">
        <v>309</v>
      </c>
      <c r="R4" s="27" t="s">
        <v>312</v>
      </c>
      <c r="S4" s="27" t="s">
        <v>313</v>
      </c>
      <c r="T4" s="23" t="s">
        <v>314</v>
      </c>
      <c r="U4" s="23" t="s">
        <v>215</v>
      </c>
      <c r="V4" s="30" t="s">
        <v>303</v>
      </c>
      <c r="W4" s="24" t="s">
        <v>315</v>
      </c>
      <c r="X4" s="27" t="s">
        <v>316</v>
      </c>
      <c r="Y4" s="27" t="s">
        <v>317</v>
      </c>
      <c r="Z4" s="24" t="s">
        <v>318</v>
      </c>
      <c r="AA4" s="26" t="s">
        <v>309</v>
      </c>
      <c r="AB4" s="27" t="s">
        <v>319</v>
      </c>
      <c r="AC4" s="25" t="s">
        <v>320</v>
      </c>
      <c r="AD4" s="23"/>
      <c r="AE4" s="26" t="s">
        <v>309</v>
      </c>
      <c r="AF4" s="26" t="s">
        <v>321</v>
      </c>
      <c r="AG4" s="27" t="s">
        <v>322</v>
      </c>
      <c r="AH4" s="27" t="s">
        <v>323</v>
      </c>
      <c r="AI4" s="27" t="s">
        <v>324</v>
      </c>
      <c r="AJ4" s="27" t="s">
        <v>325</v>
      </c>
      <c r="AK4" s="23" t="s">
        <v>262</v>
      </c>
      <c r="AL4" s="30"/>
      <c r="AM4" s="23" t="s">
        <v>326</v>
      </c>
      <c r="AN4" s="31"/>
    </row>
    <row r="5" spans="1:40" s="5" customFormat="1" ht="16.5" customHeight="1">
      <c r="A5" s="24" t="s">
        <v>193</v>
      </c>
      <c r="B5" s="24"/>
      <c r="C5" s="24"/>
      <c r="D5" s="24"/>
      <c r="E5" s="24"/>
      <c r="F5" s="24"/>
      <c r="G5" s="30"/>
      <c r="H5" s="30"/>
      <c r="I5" s="30" t="s">
        <v>327</v>
      </c>
      <c r="J5" s="23"/>
      <c r="K5" s="23"/>
      <c r="L5" s="24"/>
      <c r="M5" s="24"/>
      <c r="N5" s="30"/>
      <c r="O5" s="23" t="s">
        <v>328</v>
      </c>
      <c r="P5" s="30" t="s">
        <v>329</v>
      </c>
      <c r="Q5" s="30"/>
      <c r="R5" s="30" t="s">
        <v>330</v>
      </c>
      <c r="S5" s="30" t="s">
        <v>331</v>
      </c>
      <c r="T5" s="31"/>
      <c r="U5" s="23" t="s">
        <v>102</v>
      </c>
      <c r="V5" s="30"/>
      <c r="W5" s="24"/>
      <c r="X5" s="30"/>
      <c r="Y5" s="30" t="s">
        <v>331</v>
      </c>
      <c r="Z5" s="24"/>
      <c r="AA5" s="24"/>
      <c r="AB5" s="30"/>
      <c r="AC5" s="31"/>
      <c r="AD5" s="23"/>
      <c r="AE5" s="24" t="s">
        <v>270</v>
      </c>
      <c r="AF5" s="24" t="s">
        <v>332</v>
      </c>
      <c r="AG5" s="30" t="s">
        <v>333</v>
      </c>
      <c r="AH5" s="30" t="s">
        <v>334</v>
      </c>
      <c r="AI5" s="30"/>
      <c r="AJ5" s="30"/>
      <c r="AK5" s="23" t="s">
        <v>266</v>
      </c>
      <c r="AL5" s="30" t="s">
        <v>335</v>
      </c>
      <c r="AM5" s="23" t="s">
        <v>264</v>
      </c>
      <c r="AN5" s="31"/>
    </row>
    <row r="6" spans="1:40" s="5" customFormat="1" ht="16.5" customHeight="1">
      <c r="A6" s="43"/>
      <c r="B6" s="35" t="s">
        <v>178</v>
      </c>
      <c r="C6" s="35" t="s">
        <v>336</v>
      </c>
      <c r="D6" s="35" t="s">
        <v>337</v>
      </c>
      <c r="E6" s="35" t="s">
        <v>338</v>
      </c>
      <c r="F6" s="35" t="s">
        <v>339</v>
      </c>
      <c r="G6" s="37" t="s">
        <v>336</v>
      </c>
      <c r="H6" s="37" t="s">
        <v>340</v>
      </c>
      <c r="I6" s="37" t="s">
        <v>341</v>
      </c>
      <c r="J6" s="36" t="s">
        <v>342</v>
      </c>
      <c r="K6" s="23"/>
      <c r="L6" s="35" t="s">
        <v>336</v>
      </c>
      <c r="M6" s="35" t="s">
        <v>343</v>
      </c>
      <c r="N6" s="37" t="s">
        <v>344</v>
      </c>
      <c r="O6" s="36" t="s">
        <v>345</v>
      </c>
      <c r="P6" s="37" t="s">
        <v>346</v>
      </c>
      <c r="Q6" s="37" t="s">
        <v>336</v>
      </c>
      <c r="R6" s="37" t="s">
        <v>347</v>
      </c>
      <c r="S6" s="37" t="s">
        <v>105</v>
      </c>
      <c r="T6" s="34" t="s">
        <v>348</v>
      </c>
      <c r="U6" s="43" t="s">
        <v>144</v>
      </c>
      <c r="V6" s="37" t="s">
        <v>336</v>
      </c>
      <c r="W6" s="35" t="s">
        <v>349</v>
      </c>
      <c r="X6" s="37" t="s">
        <v>350</v>
      </c>
      <c r="Y6" s="37" t="s">
        <v>351</v>
      </c>
      <c r="Z6" s="35" t="s">
        <v>352</v>
      </c>
      <c r="AA6" s="35" t="s">
        <v>336</v>
      </c>
      <c r="AB6" s="37" t="s">
        <v>353</v>
      </c>
      <c r="AC6" s="34" t="s">
        <v>354</v>
      </c>
      <c r="AD6" s="23"/>
      <c r="AE6" s="282" t="s">
        <v>269</v>
      </c>
      <c r="AF6" s="35" t="s">
        <v>355</v>
      </c>
      <c r="AG6" s="37" t="s">
        <v>268</v>
      </c>
      <c r="AH6" s="37" t="s">
        <v>265</v>
      </c>
      <c r="AI6" s="37" t="s">
        <v>356</v>
      </c>
      <c r="AJ6" s="37" t="s">
        <v>357</v>
      </c>
      <c r="AK6" s="36" t="s">
        <v>265</v>
      </c>
      <c r="AL6" s="37" t="s">
        <v>267</v>
      </c>
      <c r="AM6" s="36" t="s">
        <v>358</v>
      </c>
      <c r="AN6" s="34" t="s">
        <v>108</v>
      </c>
    </row>
    <row r="7" spans="1:40" s="5" customFormat="1" ht="99.75" customHeight="1">
      <c r="A7" s="24">
        <v>2002</v>
      </c>
      <c r="B7" s="117" t="s">
        <v>168</v>
      </c>
      <c r="C7" s="118" t="s">
        <v>168</v>
      </c>
      <c r="D7" s="118" t="s">
        <v>168</v>
      </c>
      <c r="E7" s="118" t="s">
        <v>168</v>
      </c>
      <c r="F7" s="118" t="s">
        <v>168</v>
      </c>
      <c r="G7" s="118" t="s">
        <v>168</v>
      </c>
      <c r="H7" s="118" t="s">
        <v>168</v>
      </c>
      <c r="I7" s="118" t="s">
        <v>168</v>
      </c>
      <c r="J7" s="118" t="s">
        <v>168</v>
      </c>
      <c r="K7" s="118"/>
      <c r="L7" s="118" t="s">
        <v>168</v>
      </c>
      <c r="M7" s="118" t="s">
        <v>168</v>
      </c>
      <c r="N7" s="118" t="s">
        <v>168</v>
      </c>
      <c r="O7" s="118" t="s">
        <v>168</v>
      </c>
      <c r="P7" s="118" t="s">
        <v>168</v>
      </c>
      <c r="Q7" s="118" t="s">
        <v>168</v>
      </c>
      <c r="R7" s="118" t="s">
        <v>168</v>
      </c>
      <c r="S7" s="118" t="s">
        <v>168</v>
      </c>
      <c r="T7" s="118" t="s">
        <v>168</v>
      </c>
      <c r="U7" s="24">
        <v>2002</v>
      </c>
      <c r="V7" s="118" t="s">
        <v>168</v>
      </c>
      <c r="W7" s="118" t="s">
        <v>168</v>
      </c>
      <c r="X7" s="118" t="s">
        <v>168</v>
      </c>
      <c r="Y7" s="118" t="s">
        <v>168</v>
      </c>
      <c r="Z7" s="118" t="s">
        <v>168</v>
      </c>
      <c r="AA7" s="118" t="s">
        <v>168</v>
      </c>
      <c r="AB7" s="118" t="s">
        <v>168</v>
      </c>
      <c r="AC7" s="118" t="s">
        <v>168</v>
      </c>
      <c r="AD7" s="118"/>
      <c r="AE7" s="118" t="s">
        <v>168</v>
      </c>
      <c r="AF7" s="118" t="s">
        <v>168</v>
      </c>
      <c r="AG7" s="118" t="s">
        <v>168</v>
      </c>
      <c r="AH7" s="118" t="s">
        <v>168</v>
      </c>
      <c r="AI7" s="118" t="s">
        <v>168</v>
      </c>
      <c r="AJ7" s="118" t="s">
        <v>168</v>
      </c>
      <c r="AK7" s="118" t="s">
        <v>168</v>
      </c>
      <c r="AL7" s="118" t="s">
        <v>168</v>
      </c>
      <c r="AM7" s="118" t="s">
        <v>168</v>
      </c>
      <c r="AN7" s="118" t="s">
        <v>168</v>
      </c>
    </row>
    <row r="8" spans="1:40" s="5" customFormat="1" ht="99.75" customHeight="1">
      <c r="A8" s="24">
        <v>2003</v>
      </c>
      <c r="B8" s="117" t="s">
        <v>168</v>
      </c>
      <c r="C8" s="118" t="s">
        <v>168</v>
      </c>
      <c r="D8" s="118" t="s">
        <v>168</v>
      </c>
      <c r="E8" s="118" t="s">
        <v>168</v>
      </c>
      <c r="F8" s="118" t="s">
        <v>168</v>
      </c>
      <c r="G8" s="118" t="s">
        <v>168</v>
      </c>
      <c r="H8" s="118" t="s">
        <v>168</v>
      </c>
      <c r="I8" s="118" t="s">
        <v>168</v>
      </c>
      <c r="J8" s="118" t="s">
        <v>168</v>
      </c>
      <c r="K8" s="118"/>
      <c r="L8" s="118" t="s">
        <v>168</v>
      </c>
      <c r="M8" s="118" t="s">
        <v>168</v>
      </c>
      <c r="N8" s="118" t="s">
        <v>168</v>
      </c>
      <c r="O8" s="118" t="s">
        <v>168</v>
      </c>
      <c r="P8" s="118" t="s">
        <v>168</v>
      </c>
      <c r="Q8" s="118" t="s">
        <v>168</v>
      </c>
      <c r="R8" s="118" t="s">
        <v>168</v>
      </c>
      <c r="S8" s="118" t="s">
        <v>168</v>
      </c>
      <c r="T8" s="118" t="s">
        <v>168</v>
      </c>
      <c r="U8" s="24">
        <v>2003</v>
      </c>
      <c r="V8" s="118" t="s">
        <v>168</v>
      </c>
      <c r="W8" s="118" t="s">
        <v>168</v>
      </c>
      <c r="X8" s="118" t="s">
        <v>168</v>
      </c>
      <c r="Y8" s="118" t="s">
        <v>168</v>
      </c>
      <c r="Z8" s="118" t="s">
        <v>168</v>
      </c>
      <c r="AA8" s="118" t="s">
        <v>168</v>
      </c>
      <c r="AB8" s="118" t="s">
        <v>168</v>
      </c>
      <c r="AC8" s="118" t="s">
        <v>168</v>
      </c>
      <c r="AD8" s="118"/>
      <c r="AE8" s="118" t="s">
        <v>168</v>
      </c>
      <c r="AF8" s="118" t="s">
        <v>168</v>
      </c>
      <c r="AG8" s="118" t="s">
        <v>168</v>
      </c>
      <c r="AH8" s="118" t="s">
        <v>168</v>
      </c>
      <c r="AI8" s="118" t="s">
        <v>168</v>
      </c>
      <c r="AJ8" s="118" t="s">
        <v>168</v>
      </c>
      <c r="AK8" s="118" t="s">
        <v>168</v>
      </c>
      <c r="AL8" s="118" t="s">
        <v>168</v>
      </c>
      <c r="AM8" s="118" t="s">
        <v>168</v>
      </c>
      <c r="AN8" s="118" t="s">
        <v>168</v>
      </c>
    </row>
    <row r="9" spans="1:40" s="5" customFormat="1" ht="99.75" customHeight="1">
      <c r="A9" s="24">
        <v>2004</v>
      </c>
      <c r="B9" s="119">
        <v>1.4</v>
      </c>
      <c r="C9" s="119" t="s">
        <v>168</v>
      </c>
      <c r="D9" s="119" t="s">
        <v>168</v>
      </c>
      <c r="E9" s="119" t="s">
        <v>168</v>
      </c>
      <c r="F9" s="119" t="s">
        <v>168</v>
      </c>
      <c r="G9" s="119" t="s">
        <v>168</v>
      </c>
      <c r="H9" s="119" t="s">
        <v>168</v>
      </c>
      <c r="I9" s="119" t="s">
        <v>168</v>
      </c>
      <c r="J9" s="119" t="s">
        <v>168</v>
      </c>
      <c r="K9" s="118"/>
      <c r="L9" s="118" t="s">
        <v>168</v>
      </c>
      <c r="M9" s="118" t="s">
        <v>168</v>
      </c>
      <c r="N9" s="118" t="s">
        <v>168</v>
      </c>
      <c r="O9" s="118" t="s">
        <v>168</v>
      </c>
      <c r="P9" s="118" t="s">
        <v>168</v>
      </c>
      <c r="Q9" s="118" t="s">
        <v>168</v>
      </c>
      <c r="R9" s="118" t="s">
        <v>168</v>
      </c>
      <c r="S9" s="119" t="s">
        <v>168</v>
      </c>
      <c r="T9" s="119" t="s">
        <v>168</v>
      </c>
      <c r="U9" s="24">
        <v>2004</v>
      </c>
      <c r="V9" s="10" t="s">
        <v>168</v>
      </c>
      <c r="W9" s="120" t="s">
        <v>168</v>
      </c>
      <c r="X9" s="120" t="s">
        <v>168</v>
      </c>
      <c r="Y9" s="120" t="s">
        <v>168</v>
      </c>
      <c r="Z9" s="120" t="s">
        <v>168</v>
      </c>
      <c r="AA9" s="120">
        <v>0.02</v>
      </c>
      <c r="AB9" s="121">
        <v>0.02</v>
      </c>
      <c r="AC9" s="120" t="s">
        <v>168</v>
      </c>
      <c r="AD9" s="120"/>
      <c r="AE9" s="120">
        <v>1.38</v>
      </c>
      <c r="AF9" s="121">
        <v>0.71</v>
      </c>
      <c r="AG9" s="121">
        <v>0.35</v>
      </c>
      <c r="AH9" s="120" t="s">
        <v>168</v>
      </c>
      <c r="AI9" s="121">
        <v>0.32</v>
      </c>
      <c r="AJ9" s="120" t="s">
        <v>168</v>
      </c>
      <c r="AK9" s="120" t="s">
        <v>168</v>
      </c>
      <c r="AL9" s="120" t="s">
        <v>168</v>
      </c>
      <c r="AM9" s="120" t="s">
        <v>168</v>
      </c>
      <c r="AN9" s="120" t="s">
        <v>168</v>
      </c>
    </row>
    <row r="10" spans="1:40" s="5" customFormat="1" ht="99.75" customHeight="1">
      <c r="A10" s="24">
        <v>2005</v>
      </c>
      <c r="B10" s="119">
        <v>1.43</v>
      </c>
      <c r="C10" s="119" t="s">
        <v>545</v>
      </c>
      <c r="D10" s="119" t="s">
        <v>545</v>
      </c>
      <c r="E10" s="119" t="s">
        <v>545</v>
      </c>
      <c r="F10" s="119" t="s">
        <v>545</v>
      </c>
      <c r="G10" s="119" t="s">
        <v>545</v>
      </c>
      <c r="H10" s="119" t="s">
        <v>545</v>
      </c>
      <c r="I10" s="119" t="s">
        <v>545</v>
      </c>
      <c r="J10" s="119" t="s">
        <v>545</v>
      </c>
      <c r="K10" s="118"/>
      <c r="L10" s="118" t="s">
        <v>545</v>
      </c>
      <c r="M10" s="118" t="s">
        <v>545</v>
      </c>
      <c r="N10" s="118" t="s">
        <v>545</v>
      </c>
      <c r="O10" s="118" t="s">
        <v>545</v>
      </c>
      <c r="P10" s="118" t="s">
        <v>545</v>
      </c>
      <c r="Q10" s="118" t="s">
        <v>545</v>
      </c>
      <c r="R10" s="118" t="s">
        <v>545</v>
      </c>
      <c r="S10" s="119" t="s">
        <v>545</v>
      </c>
      <c r="T10" s="119" t="s">
        <v>545</v>
      </c>
      <c r="U10" s="24">
        <v>2005</v>
      </c>
      <c r="V10" s="10" t="s">
        <v>545</v>
      </c>
      <c r="W10" s="120" t="s">
        <v>545</v>
      </c>
      <c r="X10" s="120" t="s">
        <v>545</v>
      </c>
      <c r="Y10" s="120" t="s">
        <v>545</v>
      </c>
      <c r="Z10" s="120" t="s">
        <v>545</v>
      </c>
      <c r="AA10" s="120">
        <v>0.02</v>
      </c>
      <c r="AB10" s="121">
        <v>0.02</v>
      </c>
      <c r="AC10" s="120" t="s">
        <v>545</v>
      </c>
      <c r="AD10" s="120"/>
      <c r="AE10" s="120">
        <v>1.41</v>
      </c>
      <c r="AF10" s="121">
        <v>0.71</v>
      </c>
      <c r="AG10" s="121">
        <v>0.35</v>
      </c>
      <c r="AH10" s="120">
        <v>0.03</v>
      </c>
      <c r="AI10" s="121">
        <v>0.32</v>
      </c>
      <c r="AJ10" s="120" t="s">
        <v>545</v>
      </c>
      <c r="AK10" s="120" t="s">
        <v>545</v>
      </c>
      <c r="AL10" s="120" t="s">
        <v>545</v>
      </c>
      <c r="AM10" s="120" t="s">
        <v>545</v>
      </c>
      <c r="AN10" s="120" t="s">
        <v>545</v>
      </c>
    </row>
    <row r="11" spans="1:40" s="5" customFormat="1" ht="99.75" customHeight="1" thickBot="1">
      <c r="A11" s="103">
        <v>2006</v>
      </c>
      <c r="B11" s="122">
        <f>SUM(C11,G11,L11,Q11,V11,AA11,AE11)</f>
        <v>1.4200000000000002</v>
      </c>
      <c r="C11" s="122" t="s">
        <v>168</v>
      </c>
      <c r="D11" s="123" t="s">
        <v>168</v>
      </c>
      <c r="E11" s="123" t="s">
        <v>168</v>
      </c>
      <c r="F11" s="123" t="s">
        <v>168</v>
      </c>
      <c r="G11" s="122" t="s">
        <v>168</v>
      </c>
      <c r="H11" s="122" t="s">
        <v>168</v>
      </c>
      <c r="I11" s="122" t="s">
        <v>168</v>
      </c>
      <c r="J11" s="122" t="s">
        <v>168</v>
      </c>
      <c r="K11" s="330"/>
      <c r="L11" s="122" t="s">
        <v>168</v>
      </c>
      <c r="M11" s="122" t="s">
        <v>168</v>
      </c>
      <c r="N11" s="122" t="s">
        <v>168</v>
      </c>
      <c r="O11" s="122" t="s">
        <v>168</v>
      </c>
      <c r="P11" s="122" t="s">
        <v>168</v>
      </c>
      <c r="Q11" s="122" t="s">
        <v>168</v>
      </c>
      <c r="R11" s="122" t="s">
        <v>168</v>
      </c>
      <c r="S11" s="122" t="s">
        <v>168</v>
      </c>
      <c r="T11" s="122" t="s">
        <v>168</v>
      </c>
      <c r="U11" s="103">
        <v>2006</v>
      </c>
      <c r="V11" s="124" t="s">
        <v>168</v>
      </c>
      <c r="W11" s="125" t="s">
        <v>168</v>
      </c>
      <c r="X11" s="125" t="s">
        <v>168</v>
      </c>
      <c r="Y11" s="125" t="s">
        <v>168</v>
      </c>
      <c r="Z11" s="125" t="s">
        <v>168</v>
      </c>
      <c r="AA11" s="125">
        <f>SUM(AB11:AC11)</f>
        <v>0.02</v>
      </c>
      <c r="AB11" s="125">
        <v>0.02</v>
      </c>
      <c r="AC11" s="125" t="s">
        <v>168</v>
      </c>
      <c r="AD11" s="126"/>
      <c r="AE11" s="125">
        <f>SUM(AF11:AJ11)</f>
        <v>1.4000000000000001</v>
      </c>
      <c r="AF11" s="125">
        <v>0.71</v>
      </c>
      <c r="AG11" s="125">
        <v>0.34</v>
      </c>
      <c r="AH11" s="125">
        <v>0.03</v>
      </c>
      <c r="AI11" s="125">
        <v>0.32</v>
      </c>
      <c r="AJ11" s="125" t="s">
        <v>168</v>
      </c>
      <c r="AK11" s="125" t="s">
        <v>168</v>
      </c>
      <c r="AL11" s="125" t="s">
        <v>168</v>
      </c>
      <c r="AM11" s="125" t="s">
        <v>168</v>
      </c>
      <c r="AN11" s="125" t="s">
        <v>168</v>
      </c>
    </row>
    <row r="12" spans="1:40" ht="19.5" customHeight="1" thickTop="1">
      <c r="A12" s="56" t="s">
        <v>359</v>
      </c>
      <c r="H12" s="127"/>
      <c r="I12" s="127"/>
      <c r="J12" s="127"/>
      <c r="K12" s="127"/>
      <c r="L12" s="127"/>
      <c r="M12" s="127"/>
      <c r="N12" s="127"/>
      <c r="O12" s="113"/>
      <c r="P12" s="113"/>
      <c r="R12" s="127"/>
      <c r="S12" s="127"/>
      <c r="T12" s="128"/>
      <c r="U12" s="56" t="s">
        <v>359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13"/>
      <c r="AL12" s="113"/>
      <c r="AM12" s="113"/>
      <c r="AN12" s="113"/>
    </row>
    <row r="13" spans="8:36" ht="15.75" customHeight="1">
      <c r="H13" s="127"/>
      <c r="I13" s="127"/>
      <c r="J13" s="127"/>
      <c r="K13" s="127"/>
      <c r="L13" s="127"/>
      <c r="M13" s="127"/>
      <c r="N13" s="127"/>
      <c r="R13" s="127"/>
      <c r="S13" s="127"/>
      <c r="T13" s="128"/>
      <c r="U13" s="20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</row>
    <row r="14" spans="8:20" ht="13.5">
      <c r="H14" s="127"/>
      <c r="I14" s="127"/>
      <c r="J14" s="127"/>
      <c r="K14" s="127"/>
      <c r="L14" s="127"/>
      <c r="M14" s="127"/>
      <c r="N14" s="127"/>
      <c r="R14" s="127"/>
      <c r="S14" s="127"/>
      <c r="T14" s="128"/>
    </row>
    <row r="15" spans="8:20" ht="13.5">
      <c r="H15" s="127"/>
      <c r="I15" s="127"/>
      <c r="J15" s="127"/>
      <c r="K15" s="127"/>
      <c r="L15" s="127"/>
      <c r="M15" s="127"/>
      <c r="N15" s="127"/>
      <c r="R15" s="127"/>
      <c r="S15" s="127"/>
      <c r="T15" s="128"/>
    </row>
  </sheetData>
  <mergeCells count="11">
    <mergeCell ref="Q3:T3"/>
    <mergeCell ref="AE1:AN1"/>
    <mergeCell ref="AE3:AJ3"/>
    <mergeCell ref="A1:J1"/>
    <mergeCell ref="L1:T1"/>
    <mergeCell ref="U1:AC1"/>
    <mergeCell ref="L3:N3"/>
    <mergeCell ref="AA3:AC3"/>
    <mergeCell ref="C3:F3"/>
    <mergeCell ref="V3:Z3"/>
    <mergeCell ref="G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66"/>
  <sheetViews>
    <sheetView zoomScaleSheetLayoutView="10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2" sqref="V12"/>
    </sheetView>
  </sheetViews>
  <sheetFormatPr defaultColWidth="8.88671875" defaultRowHeight="13.5"/>
  <cols>
    <col min="1" max="1" width="9.77734375" style="19" customWidth="1"/>
    <col min="2" max="3" width="14.77734375" style="140" customWidth="1"/>
    <col min="4" max="6" width="14.77734375" style="20" customWidth="1"/>
    <col min="7" max="7" width="2.77734375" style="19" customWidth="1"/>
    <col min="8" max="9" width="8.99609375" style="60" customWidth="1"/>
    <col min="10" max="15" width="8.99609375" style="20" customWidth="1"/>
    <col min="16" max="16" width="14.5546875" style="19" customWidth="1"/>
    <col min="17" max="21" width="12.3359375" style="20" customWidth="1"/>
    <col min="22" max="22" width="3.10546875" style="19" customWidth="1"/>
    <col min="23" max="28" width="10.21484375" style="20" customWidth="1"/>
    <col min="29" max="29" width="14.5546875" style="19" customWidth="1"/>
    <col min="30" max="33" width="12.4453125" style="20" customWidth="1"/>
    <col min="34" max="34" width="12.4453125" style="19" customWidth="1"/>
    <col min="35" max="35" width="3.10546875" style="19" customWidth="1"/>
    <col min="36" max="39" width="15.77734375" style="19" customWidth="1"/>
    <col min="40" max="16384" width="8.88671875" style="19" customWidth="1"/>
  </cols>
  <sheetData>
    <row r="1" spans="1:39" s="159" customFormat="1" ht="45" customHeight="1">
      <c r="A1" s="376" t="s">
        <v>539</v>
      </c>
      <c r="B1" s="376"/>
      <c r="C1" s="376"/>
      <c r="D1" s="376"/>
      <c r="E1" s="376"/>
      <c r="F1" s="376"/>
      <c r="G1" s="157"/>
      <c r="H1" s="386" t="s">
        <v>272</v>
      </c>
      <c r="I1" s="386"/>
      <c r="J1" s="386"/>
      <c r="K1" s="386"/>
      <c r="L1" s="386"/>
      <c r="M1" s="386"/>
      <c r="N1" s="386"/>
      <c r="O1" s="386"/>
      <c r="P1" s="376" t="s">
        <v>360</v>
      </c>
      <c r="Q1" s="376"/>
      <c r="R1" s="376"/>
      <c r="S1" s="376"/>
      <c r="T1" s="376"/>
      <c r="U1" s="376"/>
      <c r="V1" s="158"/>
      <c r="W1" s="386" t="s">
        <v>275</v>
      </c>
      <c r="X1" s="386"/>
      <c r="Y1" s="386"/>
      <c r="Z1" s="386"/>
      <c r="AA1" s="386"/>
      <c r="AB1" s="386"/>
      <c r="AC1" s="376" t="s">
        <v>361</v>
      </c>
      <c r="AD1" s="376"/>
      <c r="AE1" s="376"/>
      <c r="AF1" s="376"/>
      <c r="AG1" s="376"/>
      <c r="AH1" s="376"/>
      <c r="AI1" s="158"/>
      <c r="AJ1" s="386" t="s">
        <v>274</v>
      </c>
      <c r="AK1" s="386"/>
      <c r="AL1" s="386"/>
      <c r="AM1" s="386"/>
    </row>
    <row r="2" spans="1:39" s="51" customFormat="1" ht="25.5" customHeight="1" thickBot="1">
      <c r="A2" s="160" t="s">
        <v>143</v>
      </c>
      <c r="B2" s="161"/>
      <c r="C2" s="161"/>
      <c r="D2" s="160"/>
      <c r="E2" s="160"/>
      <c r="F2" s="160"/>
      <c r="H2" s="162"/>
      <c r="I2" s="162"/>
      <c r="J2" s="160"/>
      <c r="K2" s="160"/>
      <c r="L2" s="160"/>
      <c r="M2" s="160"/>
      <c r="N2" s="160"/>
      <c r="O2" s="163" t="s">
        <v>362</v>
      </c>
      <c r="P2" s="160" t="s">
        <v>363</v>
      </c>
      <c r="Q2" s="160"/>
      <c r="R2" s="160"/>
      <c r="S2" s="160"/>
      <c r="T2" s="160"/>
      <c r="U2" s="160"/>
      <c r="W2" s="160"/>
      <c r="X2" s="160"/>
      <c r="Y2" s="160"/>
      <c r="Z2" s="160"/>
      <c r="AA2" s="160"/>
      <c r="AB2" s="163" t="s">
        <v>364</v>
      </c>
      <c r="AC2" s="160" t="s">
        <v>363</v>
      </c>
      <c r="AD2" s="160"/>
      <c r="AE2" s="160"/>
      <c r="AF2" s="160"/>
      <c r="AG2" s="160"/>
      <c r="AH2" s="160"/>
      <c r="AJ2" s="160"/>
      <c r="AK2" s="160"/>
      <c r="AL2" s="160"/>
      <c r="AM2" s="163" t="s">
        <v>364</v>
      </c>
    </row>
    <row r="3" spans="1:39" s="51" customFormat="1" ht="16.5" customHeight="1" thickTop="1">
      <c r="A3" s="164"/>
      <c r="B3" s="377" t="s">
        <v>365</v>
      </c>
      <c r="C3" s="378"/>
      <c r="D3" s="379"/>
      <c r="E3" s="165" t="s">
        <v>366</v>
      </c>
      <c r="F3" s="166" t="s">
        <v>367</v>
      </c>
      <c r="G3" s="167"/>
      <c r="H3" s="374" t="s">
        <v>368</v>
      </c>
      <c r="I3" s="374"/>
      <c r="J3" s="374"/>
      <c r="K3" s="374"/>
      <c r="L3" s="374"/>
      <c r="M3" s="374"/>
      <c r="N3" s="374"/>
      <c r="O3" s="374"/>
      <c r="P3" s="164"/>
      <c r="Q3" s="375" t="s">
        <v>369</v>
      </c>
      <c r="R3" s="374"/>
      <c r="S3" s="374"/>
      <c r="T3" s="374"/>
      <c r="U3" s="374"/>
      <c r="V3" s="168"/>
      <c r="W3" s="374" t="s">
        <v>368</v>
      </c>
      <c r="X3" s="374"/>
      <c r="Y3" s="374"/>
      <c r="Z3" s="374"/>
      <c r="AA3" s="374"/>
      <c r="AB3" s="374"/>
      <c r="AC3" s="164"/>
      <c r="AD3" s="375" t="s">
        <v>370</v>
      </c>
      <c r="AE3" s="380"/>
      <c r="AF3" s="346" t="s">
        <v>371</v>
      </c>
      <c r="AG3" s="375" t="s">
        <v>273</v>
      </c>
      <c r="AH3" s="374"/>
      <c r="AI3" s="167"/>
      <c r="AJ3" s="374" t="s">
        <v>372</v>
      </c>
      <c r="AK3" s="374"/>
      <c r="AL3" s="374"/>
      <c r="AM3" s="374"/>
    </row>
    <row r="4" spans="1:39" s="51" customFormat="1" ht="16.5" customHeight="1">
      <c r="A4" s="167" t="s">
        <v>176</v>
      </c>
      <c r="B4" s="169" t="s">
        <v>373</v>
      </c>
      <c r="C4" s="170" t="s">
        <v>374</v>
      </c>
      <c r="D4" s="170" t="s">
        <v>375</v>
      </c>
      <c r="E4" s="130" t="s">
        <v>376</v>
      </c>
      <c r="F4" s="167" t="s">
        <v>373</v>
      </c>
      <c r="G4" s="167"/>
      <c r="H4" s="383" t="s">
        <v>377</v>
      </c>
      <c r="I4" s="383"/>
      <c r="J4" s="383"/>
      <c r="K4" s="383"/>
      <c r="L4" s="383"/>
      <c r="M4" s="383"/>
      <c r="N4" s="382"/>
      <c r="O4" s="167" t="s">
        <v>378</v>
      </c>
      <c r="P4" s="171" t="s">
        <v>176</v>
      </c>
      <c r="Q4" s="381" t="s">
        <v>379</v>
      </c>
      <c r="R4" s="383"/>
      <c r="S4" s="383"/>
      <c r="T4" s="383"/>
      <c r="U4" s="383"/>
      <c r="V4" s="167"/>
      <c r="W4" s="384" t="s">
        <v>380</v>
      </c>
      <c r="X4" s="384"/>
      <c r="Y4" s="384"/>
      <c r="Z4" s="385"/>
      <c r="AA4" s="381" t="s">
        <v>381</v>
      </c>
      <c r="AB4" s="383"/>
      <c r="AC4" s="171" t="s">
        <v>176</v>
      </c>
      <c r="AD4" s="381" t="s">
        <v>381</v>
      </c>
      <c r="AE4" s="382"/>
      <c r="AF4" s="372"/>
      <c r="AG4" s="171" t="s">
        <v>382</v>
      </c>
      <c r="AH4" s="172" t="s">
        <v>383</v>
      </c>
      <c r="AI4" s="167"/>
      <c r="AJ4" s="170" t="s">
        <v>384</v>
      </c>
      <c r="AK4" s="170" t="s">
        <v>385</v>
      </c>
      <c r="AL4" s="170" t="s">
        <v>386</v>
      </c>
      <c r="AM4" s="167" t="s">
        <v>387</v>
      </c>
    </row>
    <row r="5" spans="1:39" s="51" customFormat="1" ht="16.5" customHeight="1">
      <c r="A5" s="167"/>
      <c r="B5" s="130"/>
      <c r="C5" s="171"/>
      <c r="D5" s="171"/>
      <c r="E5" s="130"/>
      <c r="F5" s="167"/>
      <c r="G5" s="167"/>
      <c r="H5" s="383" t="s">
        <v>388</v>
      </c>
      <c r="I5" s="383"/>
      <c r="J5" s="382"/>
      <c r="K5" s="381" t="s">
        <v>389</v>
      </c>
      <c r="L5" s="383"/>
      <c r="M5" s="383"/>
      <c r="N5" s="382"/>
      <c r="O5" s="167"/>
      <c r="P5" s="171" t="s">
        <v>215</v>
      </c>
      <c r="Q5" s="170" t="s">
        <v>390</v>
      </c>
      <c r="R5" s="171" t="s">
        <v>150</v>
      </c>
      <c r="S5" s="171" t="s">
        <v>151</v>
      </c>
      <c r="T5" s="171" t="s">
        <v>152</v>
      </c>
      <c r="U5" s="172" t="s">
        <v>153</v>
      </c>
      <c r="V5" s="167"/>
      <c r="W5" s="170" t="s">
        <v>391</v>
      </c>
      <c r="X5" s="169" t="s">
        <v>154</v>
      </c>
      <c r="Y5" s="170" t="s">
        <v>155</v>
      </c>
      <c r="Z5" s="170" t="s">
        <v>156</v>
      </c>
      <c r="AA5" s="171" t="s">
        <v>391</v>
      </c>
      <c r="AB5" s="167" t="s">
        <v>157</v>
      </c>
      <c r="AC5" s="171" t="s">
        <v>215</v>
      </c>
      <c r="AD5" s="171" t="s">
        <v>304</v>
      </c>
      <c r="AE5" s="170" t="s">
        <v>392</v>
      </c>
      <c r="AF5" s="372"/>
      <c r="AG5" s="171"/>
      <c r="AH5" s="173"/>
      <c r="AI5" s="167"/>
      <c r="AJ5" s="171"/>
      <c r="AK5" s="174"/>
      <c r="AL5" s="174"/>
      <c r="AM5" s="167" t="s">
        <v>353</v>
      </c>
    </row>
    <row r="6" spans="1:39" s="51" customFormat="1" ht="16.5" customHeight="1">
      <c r="A6" s="167" t="s">
        <v>193</v>
      </c>
      <c r="B6" s="130"/>
      <c r="C6" s="171"/>
      <c r="D6" s="171"/>
      <c r="E6" s="171" t="s">
        <v>393</v>
      </c>
      <c r="F6" s="167"/>
      <c r="G6" s="167"/>
      <c r="H6" s="170" t="s">
        <v>271</v>
      </c>
      <c r="I6" s="169" t="s">
        <v>394</v>
      </c>
      <c r="J6" s="170" t="s">
        <v>395</v>
      </c>
      <c r="K6" s="169" t="s">
        <v>396</v>
      </c>
      <c r="L6" s="169" t="s">
        <v>397</v>
      </c>
      <c r="M6" s="170" t="s">
        <v>398</v>
      </c>
      <c r="N6" s="170" t="s">
        <v>399</v>
      </c>
      <c r="O6" s="167" t="s">
        <v>400</v>
      </c>
      <c r="P6" s="171" t="s">
        <v>102</v>
      </c>
      <c r="Q6" s="171"/>
      <c r="R6" s="171"/>
      <c r="S6" s="171"/>
      <c r="T6" s="171"/>
      <c r="U6" s="173"/>
      <c r="V6" s="167"/>
      <c r="W6" s="171"/>
      <c r="X6" s="130"/>
      <c r="Y6" s="171"/>
      <c r="Z6" s="171"/>
      <c r="AA6" s="130"/>
      <c r="AB6" s="167"/>
      <c r="AC6" s="171" t="s">
        <v>102</v>
      </c>
      <c r="AD6" s="171"/>
      <c r="AE6" s="171"/>
      <c r="AF6" s="372"/>
      <c r="AG6" s="175"/>
      <c r="AH6" s="173" t="s">
        <v>401</v>
      </c>
      <c r="AI6" s="167"/>
      <c r="AJ6" s="171" t="s">
        <v>402</v>
      </c>
      <c r="AK6" s="171" t="s">
        <v>403</v>
      </c>
      <c r="AL6" s="171" t="s">
        <v>404</v>
      </c>
      <c r="AM6" s="167" t="s">
        <v>405</v>
      </c>
    </row>
    <row r="7" spans="1:39" s="51" customFormat="1" ht="16.5" customHeight="1">
      <c r="A7" s="176"/>
      <c r="B7" s="131" t="s">
        <v>178</v>
      </c>
      <c r="C7" s="177" t="s">
        <v>406</v>
      </c>
      <c r="D7" s="177" t="s">
        <v>407</v>
      </c>
      <c r="E7" s="177" t="s">
        <v>408</v>
      </c>
      <c r="F7" s="178" t="s">
        <v>178</v>
      </c>
      <c r="G7" s="167"/>
      <c r="H7" s="177" t="s">
        <v>336</v>
      </c>
      <c r="I7" s="177" t="s">
        <v>409</v>
      </c>
      <c r="J7" s="177" t="s">
        <v>410</v>
      </c>
      <c r="K7" s="177" t="s">
        <v>537</v>
      </c>
      <c r="L7" s="131" t="s">
        <v>411</v>
      </c>
      <c r="M7" s="177" t="s">
        <v>412</v>
      </c>
      <c r="N7" s="177" t="s">
        <v>413</v>
      </c>
      <c r="O7" s="179" t="s">
        <v>414</v>
      </c>
      <c r="P7" s="176" t="s">
        <v>144</v>
      </c>
      <c r="Q7" s="177" t="s">
        <v>336</v>
      </c>
      <c r="R7" s="177" t="s">
        <v>340</v>
      </c>
      <c r="S7" s="177" t="s">
        <v>342</v>
      </c>
      <c r="T7" s="177" t="s">
        <v>415</v>
      </c>
      <c r="U7" s="179" t="s">
        <v>416</v>
      </c>
      <c r="V7" s="167"/>
      <c r="W7" s="177" t="s">
        <v>336</v>
      </c>
      <c r="X7" s="131" t="s">
        <v>417</v>
      </c>
      <c r="Y7" s="177" t="s">
        <v>342</v>
      </c>
      <c r="Z7" s="177" t="s">
        <v>418</v>
      </c>
      <c r="AA7" s="177" t="s">
        <v>178</v>
      </c>
      <c r="AB7" s="179" t="s">
        <v>419</v>
      </c>
      <c r="AC7" s="176" t="s">
        <v>144</v>
      </c>
      <c r="AD7" s="177" t="s">
        <v>353</v>
      </c>
      <c r="AE7" s="177" t="s">
        <v>420</v>
      </c>
      <c r="AF7" s="373"/>
      <c r="AG7" s="177" t="s">
        <v>421</v>
      </c>
      <c r="AH7" s="178" t="s">
        <v>422</v>
      </c>
      <c r="AI7" s="167"/>
      <c r="AJ7" s="177" t="s">
        <v>422</v>
      </c>
      <c r="AK7" s="131" t="s">
        <v>422</v>
      </c>
      <c r="AL7" s="177" t="s">
        <v>423</v>
      </c>
      <c r="AM7" s="179" t="s">
        <v>424</v>
      </c>
    </row>
    <row r="8" spans="1:39" s="187" customFormat="1" ht="97.5" customHeight="1">
      <c r="A8" s="182">
        <v>2002</v>
      </c>
      <c r="B8" s="180" t="s">
        <v>168</v>
      </c>
      <c r="C8" s="144" t="s">
        <v>168</v>
      </c>
      <c r="D8" s="144" t="s">
        <v>168</v>
      </c>
      <c r="E8" s="144">
        <v>533.64</v>
      </c>
      <c r="F8" s="144">
        <f>SUM(H8,K8,O8,Q8,W8,AA8)</f>
        <v>5.47</v>
      </c>
      <c r="G8" s="144"/>
      <c r="H8" s="144" t="s">
        <v>168</v>
      </c>
      <c r="I8" s="144" t="s">
        <v>168</v>
      </c>
      <c r="J8" s="144" t="s">
        <v>168</v>
      </c>
      <c r="K8" s="144">
        <f>SUM(L8:N8)</f>
        <v>1.13</v>
      </c>
      <c r="L8" s="144" t="s">
        <v>168</v>
      </c>
      <c r="M8" s="183">
        <v>1.13</v>
      </c>
      <c r="N8" s="144" t="s">
        <v>168</v>
      </c>
      <c r="O8" s="183">
        <v>0.08</v>
      </c>
      <c r="P8" s="182">
        <v>2002</v>
      </c>
      <c r="Q8" s="181">
        <f>SUM(R8:U8)</f>
        <v>0.19</v>
      </c>
      <c r="R8" s="184" t="s">
        <v>168</v>
      </c>
      <c r="S8" s="185">
        <v>0.19</v>
      </c>
      <c r="T8" s="184" t="s">
        <v>168</v>
      </c>
      <c r="U8" s="184" t="s">
        <v>168</v>
      </c>
      <c r="V8" s="186"/>
      <c r="W8" s="181">
        <f>SUM(X8:Z8)</f>
        <v>0.07</v>
      </c>
      <c r="X8" s="184" t="s">
        <v>168</v>
      </c>
      <c r="Y8" s="184" t="s">
        <v>168</v>
      </c>
      <c r="Z8" s="186">
        <v>0.07</v>
      </c>
      <c r="AA8" s="181">
        <f>SUM(AD8,AE8)</f>
        <v>4</v>
      </c>
      <c r="AB8" s="184" t="s">
        <v>168</v>
      </c>
      <c r="AC8" s="182">
        <v>2002</v>
      </c>
      <c r="AD8" s="185">
        <v>3.25</v>
      </c>
      <c r="AE8" s="185">
        <v>0.75</v>
      </c>
      <c r="AF8" s="181" t="s">
        <v>168</v>
      </c>
      <c r="AG8" s="181" t="s">
        <v>168</v>
      </c>
      <c r="AH8" s="181" t="s">
        <v>168</v>
      </c>
      <c r="AI8" s="181"/>
      <c r="AJ8" s="181" t="s">
        <v>168</v>
      </c>
      <c r="AK8" s="181" t="s">
        <v>168</v>
      </c>
      <c r="AL8" s="181" t="s">
        <v>168</v>
      </c>
      <c r="AM8" s="181" t="s">
        <v>168</v>
      </c>
    </row>
    <row r="9" spans="1:39" s="189" customFormat="1" ht="97.5" customHeight="1">
      <c r="A9" s="182">
        <v>2003</v>
      </c>
      <c r="B9" s="180" t="s">
        <v>168</v>
      </c>
      <c r="C9" s="144" t="s">
        <v>168</v>
      </c>
      <c r="D9" s="144" t="s">
        <v>168</v>
      </c>
      <c r="E9" s="144">
        <v>533.64</v>
      </c>
      <c r="F9" s="144">
        <f>SUM(H9,K9,O9,Q9,W9,AA9)</f>
        <v>5.47</v>
      </c>
      <c r="G9" s="144"/>
      <c r="H9" s="144" t="s">
        <v>168</v>
      </c>
      <c r="I9" s="144" t="s">
        <v>168</v>
      </c>
      <c r="J9" s="144" t="s">
        <v>168</v>
      </c>
      <c r="K9" s="144">
        <f>SUM(L9:N9)</f>
        <v>1.13</v>
      </c>
      <c r="L9" s="144" t="s">
        <v>168</v>
      </c>
      <c r="M9" s="152">
        <v>1.13</v>
      </c>
      <c r="N9" s="144" t="s">
        <v>168</v>
      </c>
      <c r="O9" s="152">
        <v>0.08</v>
      </c>
      <c r="P9" s="182">
        <v>2003</v>
      </c>
      <c r="Q9" s="181">
        <f>SUM(R9:U9)</f>
        <v>0.19</v>
      </c>
      <c r="R9" s="188" t="s">
        <v>168</v>
      </c>
      <c r="S9" s="188">
        <v>0.19</v>
      </c>
      <c r="T9" s="188" t="s">
        <v>168</v>
      </c>
      <c r="U9" s="188" t="s">
        <v>168</v>
      </c>
      <c r="V9" s="188"/>
      <c r="W9" s="181">
        <f>SUM(X9:Z9)</f>
        <v>0.07</v>
      </c>
      <c r="X9" s="188" t="s">
        <v>168</v>
      </c>
      <c r="Y9" s="188" t="s">
        <v>168</v>
      </c>
      <c r="Z9" s="188">
        <v>0.07</v>
      </c>
      <c r="AA9" s="181">
        <f>SUM(AD9,AE9)</f>
        <v>4</v>
      </c>
      <c r="AB9" s="188" t="s">
        <v>168</v>
      </c>
      <c r="AC9" s="182">
        <v>2003</v>
      </c>
      <c r="AD9" s="188">
        <v>3.25</v>
      </c>
      <c r="AE9" s="188">
        <v>0.75</v>
      </c>
      <c r="AF9" s="188" t="s">
        <v>168</v>
      </c>
      <c r="AG9" s="188" t="s">
        <v>168</v>
      </c>
      <c r="AH9" s="188" t="s">
        <v>168</v>
      </c>
      <c r="AI9" s="188"/>
      <c r="AJ9" s="188" t="s">
        <v>168</v>
      </c>
      <c r="AK9" s="188" t="s">
        <v>168</v>
      </c>
      <c r="AL9" s="181" t="s">
        <v>168</v>
      </c>
      <c r="AM9" s="188" t="s">
        <v>168</v>
      </c>
    </row>
    <row r="10" spans="1:39" s="192" customFormat="1" ht="97.5" customHeight="1">
      <c r="A10" s="182">
        <v>2004</v>
      </c>
      <c r="B10" s="180" t="s">
        <v>168</v>
      </c>
      <c r="C10" s="144" t="s">
        <v>168</v>
      </c>
      <c r="D10" s="144" t="s">
        <v>168</v>
      </c>
      <c r="E10" s="152">
        <v>533.64</v>
      </c>
      <c r="F10" s="152">
        <f>SUM(H10,K10,Q10,W10,AA10,O10)</f>
        <v>5.489999999999999</v>
      </c>
      <c r="G10" s="144"/>
      <c r="H10" s="152" t="s">
        <v>168</v>
      </c>
      <c r="I10" s="152" t="s">
        <v>168</v>
      </c>
      <c r="J10" s="152" t="s">
        <v>168</v>
      </c>
      <c r="K10" s="190">
        <f>SUM(L10:N10)</f>
        <v>1.13</v>
      </c>
      <c r="L10" s="191" t="s">
        <v>168</v>
      </c>
      <c r="M10" s="190">
        <v>1.13</v>
      </c>
      <c r="N10" s="152" t="s">
        <v>168</v>
      </c>
      <c r="O10" s="152">
        <v>0.08</v>
      </c>
      <c r="P10" s="182">
        <v>2004</v>
      </c>
      <c r="Q10" s="188">
        <f>SUM(R10:U10)</f>
        <v>0.19</v>
      </c>
      <c r="R10" s="188" t="s">
        <v>168</v>
      </c>
      <c r="S10" s="188">
        <v>0.19</v>
      </c>
      <c r="T10" s="188" t="s">
        <v>168</v>
      </c>
      <c r="U10" s="188" t="s">
        <v>168</v>
      </c>
      <c r="V10" s="188"/>
      <c r="W10" s="188">
        <f>SUM(X10:Z10)</f>
        <v>0.07</v>
      </c>
      <c r="X10" s="188" t="s">
        <v>168</v>
      </c>
      <c r="Y10" s="188" t="s">
        <v>168</v>
      </c>
      <c r="Z10" s="188">
        <v>0.07</v>
      </c>
      <c r="AA10" s="188">
        <f>SUM(AB10,AD10,AE10)</f>
        <v>4.02</v>
      </c>
      <c r="AB10" s="188">
        <v>0.04</v>
      </c>
      <c r="AC10" s="182">
        <v>2004</v>
      </c>
      <c r="AD10" s="188">
        <v>3.23</v>
      </c>
      <c r="AE10" s="188">
        <v>0.75</v>
      </c>
      <c r="AF10" s="188" t="s">
        <v>168</v>
      </c>
      <c r="AG10" s="188" t="s">
        <v>168</v>
      </c>
      <c r="AH10" s="188" t="s">
        <v>168</v>
      </c>
      <c r="AI10" s="188"/>
      <c r="AJ10" s="188" t="s">
        <v>168</v>
      </c>
      <c r="AK10" s="188" t="s">
        <v>168</v>
      </c>
      <c r="AL10" s="188" t="s">
        <v>168</v>
      </c>
      <c r="AM10" s="188" t="s">
        <v>168</v>
      </c>
    </row>
    <row r="11" spans="1:39" s="192" customFormat="1" ht="97.5" customHeight="1">
      <c r="A11" s="182">
        <v>2005</v>
      </c>
      <c r="B11" s="309">
        <v>28678</v>
      </c>
      <c r="C11" s="310">
        <v>13314</v>
      </c>
      <c r="D11" s="310">
        <v>15364</v>
      </c>
      <c r="E11" s="311">
        <v>533.65</v>
      </c>
      <c r="F11" s="311">
        <v>5.503</v>
      </c>
      <c r="G11" s="144"/>
      <c r="H11" s="152" t="s">
        <v>545</v>
      </c>
      <c r="I11" s="152" t="s">
        <v>545</v>
      </c>
      <c r="J11" s="152" t="s">
        <v>545</v>
      </c>
      <c r="K11" s="190">
        <v>1.13</v>
      </c>
      <c r="L11" s="191" t="s">
        <v>545</v>
      </c>
      <c r="M11" s="190">
        <v>1.13</v>
      </c>
      <c r="N11" s="152" t="s">
        <v>545</v>
      </c>
      <c r="O11" s="152">
        <v>0.08</v>
      </c>
      <c r="P11" s="182">
        <v>2005</v>
      </c>
      <c r="Q11" s="188">
        <v>0.19</v>
      </c>
      <c r="R11" s="188" t="s">
        <v>545</v>
      </c>
      <c r="S11" s="188">
        <v>0.19</v>
      </c>
      <c r="T11" s="188" t="s">
        <v>545</v>
      </c>
      <c r="U11" s="188" t="s">
        <v>545</v>
      </c>
      <c r="V11" s="188"/>
      <c r="W11" s="188">
        <v>0.08</v>
      </c>
      <c r="X11" s="188" t="s">
        <v>545</v>
      </c>
      <c r="Y11" s="188" t="s">
        <v>545</v>
      </c>
      <c r="Z11" s="188">
        <v>0.07</v>
      </c>
      <c r="AA11" s="188">
        <v>4.02</v>
      </c>
      <c r="AB11" s="188">
        <v>0.04</v>
      </c>
      <c r="AC11" s="182">
        <v>2005</v>
      </c>
      <c r="AD11" s="188">
        <v>3.23</v>
      </c>
      <c r="AE11" s="188">
        <v>0.75</v>
      </c>
      <c r="AF11" s="188" t="s">
        <v>545</v>
      </c>
      <c r="AG11" s="188">
        <v>528.15</v>
      </c>
      <c r="AH11" s="188">
        <v>141.15</v>
      </c>
      <c r="AI11" s="188"/>
      <c r="AJ11" s="188" t="s">
        <v>545</v>
      </c>
      <c r="AK11" s="188" t="s">
        <v>545</v>
      </c>
      <c r="AL11" s="188">
        <v>365.71</v>
      </c>
      <c r="AM11" s="188">
        <v>21.29</v>
      </c>
    </row>
    <row r="12" spans="1:39" s="189" customFormat="1" ht="97.5" customHeight="1" thickBot="1">
      <c r="A12" s="193">
        <v>2006</v>
      </c>
      <c r="B12" s="194">
        <f>SUM(C12:D12)</f>
        <v>24209</v>
      </c>
      <c r="C12" s="145">
        <v>11709</v>
      </c>
      <c r="D12" s="145">
        <v>12500</v>
      </c>
      <c r="E12" s="153">
        <v>533.64</v>
      </c>
      <c r="F12" s="153">
        <v>5.49</v>
      </c>
      <c r="G12" s="144"/>
      <c r="H12" s="154" t="s">
        <v>168</v>
      </c>
      <c r="I12" s="154" t="s">
        <v>168</v>
      </c>
      <c r="J12" s="154" t="s">
        <v>168</v>
      </c>
      <c r="K12" s="153">
        <v>1.13</v>
      </c>
      <c r="L12" s="154" t="s">
        <v>168</v>
      </c>
      <c r="M12" s="153">
        <v>1.13</v>
      </c>
      <c r="N12" s="154" t="s">
        <v>168</v>
      </c>
      <c r="O12" s="153">
        <v>0.08</v>
      </c>
      <c r="P12" s="193">
        <v>2006</v>
      </c>
      <c r="Q12" s="195">
        <v>0.19</v>
      </c>
      <c r="R12" s="196" t="s">
        <v>168</v>
      </c>
      <c r="S12" s="196">
        <v>0.19</v>
      </c>
      <c r="T12" s="196" t="s">
        <v>168</v>
      </c>
      <c r="U12" s="196" t="s">
        <v>168</v>
      </c>
      <c r="V12" s="197"/>
      <c r="W12" s="196">
        <v>0.07</v>
      </c>
      <c r="X12" s="196" t="s">
        <v>168</v>
      </c>
      <c r="Y12" s="196" t="s">
        <v>168</v>
      </c>
      <c r="Z12" s="196">
        <v>0.07</v>
      </c>
      <c r="AA12" s="196">
        <f>SUM(AB12,AD12,AE12)</f>
        <v>4.02</v>
      </c>
      <c r="AB12" s="196">
        <v>0.04</v>
      </c>
      <c r="AC12" s="193">
        <v>2006</v>
      </c>
      <c r="AD12" s="195">
        <v>3.23</v>
      </c>
      <c r="AE12" s="196">
        <v>0.75</v>
      </c>
      <c r="AF12" s="196" t="s">
        <v>168</v>
      </c>
      <c r="AG12" s="196">
        <f>SUM(AH12,AL12,AM12,)</f>
        <v>528.15</v>
      </c>
      <c r="AH12" s="196">
        <v>141.15</v>
      </c>
      <c r="AI12" s="197"/>
      <c r="AJ12" s="196" t="s">
        <v>168</v>
      </c>
      <c r="AK12" s="196" t="s">
        <v>168</v>
      </c>
      <c r="AL12" s="196">
        <v>365.71</v>
      </c>
      <c r="AM12" s="196">
        <v>21.29</v>
      </c>
    </row>
    <row r="13" spans="1:39" s="150" customFormat="1" ht="18" customHeight="1" thickTop="1">
      <c r="A13" s="51" t="s">
        <v>359</v>
      </c>
      <c r="B13" s="198"/>
      <c r="C13" s="198"/>
      <c r="D13" s="155"/>
      <c r="E13" s="156"/>
      <c r="F13" s="147"/>
      <c r="G13" s="147"/>
      <c r="H13" s="148"/>
      <c r="I13" s="148"/>
      <c r="J13" s="198"/>
      <c r="K13" s="198"/>
      <c r="L13" s="198"/>
      <c r="M13" s="198"/>
      <c r="N13" s="198"/>
      <c r="P13" s="51" t="s">
        <v>359</v>
      </c>
      <c r="Q13" s="149"/>
      <c r="R13" s="149"/>
      <c r="S13" s="149"/>
      <c r="T13" s="149"/>
      <c r="U13" s="198"/>
      <c r="V13" s="199"/>
      <c r="W13" s="149"/>
      <c r="X13" s="149"/>
      <c r="Y13" s="149"/>
      <c r="Z13" s="198"/>
      <c r="AA13" s="198"/>
      <c r="AB13" s="198"/>
      <c r="AC13" s="51" t="s">
        <v>546</v>
      </c>
      <c r="AD13" s="198"/>
      <c r="AE13" s="146"/>
      <c r="AF13" s="146"/>
      <c r="AG13" s="146"/>
      <c r="AH13" s="149"/>
      <c r="AJ13" s="198"/>
      <c r="AK13" s="198"/>
      <c r="AL13" s="146"/>
      <c r="AM13" s="146"/>
    </row>
    <row r="14" spans="2:33" s="150" customFormat="1" ht="13.5">
      <c r="B14" s="198"/>
      <c r="C14" s="198"/>
      <c r="H14" s="151"/>
      <c r="I14" s="151"/>
      <c r="J14" s="149"/>
      <c r="K14" s="149"/>
      <c r="L14" s="149"/>
      <c r="M14" s="149"/>
      <c r="N14" s="149"/>
      <c r="O14" s="149"/>
      <c r="Q14" s="149"/>
      <c r="R14" s="149"/>
      <c r="S14" s="149"/>
      <c r="T14" s="149"/>
      <c r="U14" s="149"/>
      <c r="W14" s="149"/>
      <c r="X14" s="149"/>
      <c r="Y14" s="149"/>
      <c r="Z14" s="149"/>
      <c r="AA14" s="149"/>
      <c r="AB14" s="149"/>
      <c r="AD14" s="149"/>
      <c r="AE14" s="149"/>
      <c r="AF14" s="149"/>
      <c r="AG14" s="149"/>
    </row>
    <row r="15" spans="2:33" s="150" customFormat="1" ht="13.5">
      <c r="B15" s="198"/>
      <c r="C15" s="198"/>
      <c r="H15" s="151"/>
      <c r="I15" s="151"/>
      <c r="J15" s="149"/>
      <c r="K15" s="149"/>
      <c r="L15" s="149"/>
      <c r="M15" s="149"/>
      <c r="N15" s="149"/>
      <c r="O15" s="149"/>
      <c r="Q15" s="149"/>
      <c r="R15" s="149"/>
      <c r="S15" s="149"/>
      <c r="T15" s="149"/>
      <c r="U15" s="149"/>
      <c r="W15" s="149"/>
      <c r="X15" s="149"/>
      <c r="Y15" s="149"/>
      <c r="Z15" s="149"/>
      <c r="AA15" s="149"/>
      <c r="AB15" s="149"/>
      <c r="AD15" s="149"/>
      <c r="AE15" s="149"/>
      <c r="AF15" s="149"/>
      <c r="AG15" s="149"/>
    </row>
    <row r="16" spans="2:33" s="150" customFormat="1" ht="13.5">
      <c r="B16" s="198"/>
      <c r="C16" s="198"/>
      <c r="D16" s="149"/>
      <c r="E16" s="149"/>
      <c r="F16" s="149"/>
      <c r="H16" s="151"/>
      <c r="I16" s="151"/>
      <c r="J16" s="149"/>
      <c r="K16" s="149"/>
      <c r="L16" s="149"/>
      <c r="M16" s="149"/>
      <c r="N16" s="149"/>
      <c r="O16" s="149"/>
      <c r="Q16" s="149"/>
      <c r="R16" s="149"/>
      <c r="S16" s="149"/>
      <c r="T16" s="149"/>
      <c r="U16" s="149"/>
      <c r="W16" s="149"/>
      <c r="X16" s="149"/>
      <c r="Y16" s="149"/>
      <c r="Z16" s="149"/>
      <c r="AA16" s="149"/>
      <c r="AB16" s="149"/>
      <c r="AD16" s="149"/>
      <c r="AE16" s="149"/>
      <c r="AF16" s="149"/>
      <c r="AG16" s="149"/>
    </row>
    <row r="17" spans="2:33" s="150" customFormat="1" ht="13.5">
      <c r="B17" s="198"/>
      <c r="C17" s="198"/>
      <c r="D17" s="149"/>
      <c r="E17" s="149"/>
      <c r="F17" s="149"/>
      <c r="H17" s="151"/>
      <c r="I17" s="151"/>
      <c r="J17" s="149"/>
      <c r="K17" s="149"/>
      <c r="L17" s="149"/>
      <c r="M17" s="149"/>
      <c r="N17" s="149"/>
      <c r="O17" s="149"/>
      <c r="Q17" s="149"/>
      <c r="R17" s="149"/>
      <c r="S17" s="149"/>
      <c r="T17" s="149"/>
      <c r="U17" s="149"/>
      <c r="W17" s="149"/>
      <c r="X17" s="149"/>
      <c r="Y17" s="149"/>
      <c r="Z17" s="149"/>
      <c r="AA17" s="149"/>
      <c r="AB17" s="149"/>
      <c r="AD17" s="149"/>
      <c r="AE17" s="149"/>
      <c r="AF17" s="149"/>
      <c r="AG17" s="149"/>
    </row>
    <row r="18" spans="2:33" s="150" customFormat="1" ht="13.5">
      <c r="B18" s="198"/>
      <c r="C18" s="198"/>
      <c r="D18" s="149"/>
      <c r="E18" s="149"/>
      <c r="F18" s="149"/>
      <c r="H18" s="151"/>
      <c r="I18" s="151"/>
      <c r="J18" s="149"/>
      <c r="K18" s="149"/>
      <c r="L18" s="149"/>
      <c r="M18" s="149"/>
      <c r="N18" s="149"/>
      <c r="O18" s="149"/>
      <c r="Q18" s="149"/>
      <c r="R18" s="149"/>
      <c r="S18" s="149"/>
      <c r="T18" s="149"/>
      <c r="U18" s="149"/>
      <c r="W18" s="149"/>
      <c r="X18" s="149"/>
      <c r="Y18" s="149"/>
      <c r="Z18" s="149"/>
      <c r="AA18" s="149"/>
      <c r="AB18" s="149"/>
      <c r="AD18" s="149"/>
      <c r="AE18" s="149"/>
      <c r="AF18" s="149"/>
      <c r="AG18" s="149"/>
    </row>
    <row r="19" spans="2:33" s="150" customFormat="1" ht="13.5">
      <c r="B19" s="198"/>
      <c r="C19" s="198"/>
      <c r="D19" s="149"/>
      <c r="E19" s="149"/>
      <c r="F19" s="149"/>
      <c r="H19" s="151"/>
      <c r="I19" s="151"/>
      <c r="J19" s="149"/>
      <c r="K19" s="149"/>
      <c r="L19" s="149"/>
      <c r="M19" s="149"/>
      <c r="N19" s="149"/>
      <c r="O19" s="149"/>
      <c r="Q19" s="149"/>
      <c r="R19" s="149"/>
      <c r="S19" s="149"/>
      <c r="T19" s="149"/>
      <c r="U19" s="149"/>
      <c r="W19" s="149"/>
      <c r="X19" s="149"/>
      <c r="Y19" s="149"/>
      <c r="Z19" s="149"/>
      <c r="AA19" s="149"/>
      <c r="AB19" s="149"/>
      <c r="AD19" s="149"/>
      <c r="AE19" s="149"/>
      <c r="AF19" s="149"/>
      <c r="AG19" s="149"/>
    </row>
    <row r="20" spans="2:33" s="150" customFormat="1" ht="13.5">
      <c r="B20" s="198"/>
      <c r="C20" s="198"/>
      <c r="D20" s="149"/>
      <c r="E20" s="149"/>
      <c r="F20" s="149"/>
      <c r="H20" s="151"/>
      <c r="I20" s="151"/>
      <c r="J20" s="149"/>
      <c r="K20" s="149"/>
      <c r="L20" s="149"/>
      <c r="M20" s="149"/>
      <c r="N20" s="149"/>
      <c r="O20" s="149"/>
      <c r="Q20" s="149"/>
      <c r="R20" s="149"/>
      <c r="S20" s="149"/>
      <c r="T20" s="149"/>
      <c r="U20" s="149"/>
      <c r="W20" s="149"/>
      <c r="X20" s="149"/>
      <c r="Y20" s="149"/>
      <c r="Z20" s="149"/>
      <c r="AA20" s="149"/>
      <c r="AB20" s="149"/>
      <c r="AD20" s="149"/>
      <c r="AE20" s="149"/>
      <c r="AF20" s="149"/>
      <c r="AG20" s="149"/>
    </row>
    <row r="21" spans="2:33" s="150" customFormat="1" ht="13.5">
      <c r="B21" s="198"/>
      <c r="C21" s="198"/>
      <c r="D21" s="149"/>
      <c r="E21" s="149"/>
      <c r="F21" s="149"/>
      <c r="H21" s="151"/>
      <c r="I21" s="151"/>
      <c r="J21" s="149"/>
      <c r="K21" s="149"/>
      <c r="L21" s="149"/>
      <c r="M21" s="149"/>
      <c r="N21" s="149"/>
      <c r="O21" s="149"/>
      <c r="Q21" s="149"/>
      <c r="R21" s="149"/>
      <c r="S21" s="149"/>
      <c r="T21" s="149"/>
      <c r="U21" s="149"/>
      <c r="W21" s="149"/>
      <c r="X21" s="149"/>
      <c r="Y21" s="149"/>
      <c r="Z21" s="149"/>
      <c r="AA21" s="149"/>
      <c r="AB21" s="149"/>
      <c r="AD21" s="149"/>
      <c r="AE21" s="149"/>
      <c r="AF21" s="149"/>
      <c r="AG21" s="149"/>
    </row>
    <row r="22" spans="2:33" s="150" customFormat="1" ht="13.5">
      <c r="B22" s="198"/>
      <c r="C22" s="198"/>
      <c r="D22" s="149"/>
      <c r="E22" s="149"/>
      <c r="F22" s="149"/>
      <c r="H22" s="151"/>
      <c r="I22" s="151"/>
      <c r="J22" s="149"/>
      <c r="K22" s="149"/>
      <c r="L22" s="149"/>
      <c r="M22" s="149"/>
      <c r="N22" s="149"/>
      <c r="O22" s="149"/>
      <c r="Q22" s="149"/>
      <c r="R22" s="149"/>
      <c r="S22" s="149"/>
      <c r="T22" s="149"/>
      <c r="U22" s="149"/>
      <c r="W22" s="149"/>
      <c r="X22" s="149"/>
      <c r="Y22" s="149"/>
      <c r="Z22" s="149"/>
      <c r="AA22" s="149"/>
      <c r="AB22" s="149"/>
      <c r="AD22" s="149"/>
      <c r="AE22" s="149"/>
      <c r="AF22" s="149"/>
      <c r="AG22" s="149"/>
    </row>
    <row r="23" spans="2:33" s="150" customFormat="1" ht="13.5">
      <c r="B23" s="198"/>
      <c r="C23" s="198"/>
      <c r="D23" s="149"/>
      <c r="E23" s="149"/>
      <c r="F23" s="149"/>
      <c r="H23" s="151"/>
      <c r="I23" s="151"/>
      <c r="J23" s="149"/>
      <c r="K23" s="149"/>
      <c r="L23" s="149"/>
      <c r="M23" s="149"/>
      <c r="N23" s="149"/>
      <c r="O23" s="149"/>
      <c r="Q23" s="149"/>
      <c r="R23" s="149"/>
      <c r="S23" s="149"/>
      <c r="T23" s="149"/>
      <c r="U23" s="149"/>
      <c r="W23" s="149"/>
      <c r="X23" s="149"/>
      <c r="Y23" s="149"/>
      <c r="Z23" s="149"/>
      <c r="AA23" s="149"/>
      <c r="AB23" s="149"/>
      <c r="AD23" s="149"/>
      <c r="AE23" s="149"/>
      <c r="AF23" s="149"/>
      <c r="AG23" s="149"/>
    </row>
    <row r="24" spans="2:33" s="150" customFormat="1" ht="13.5">
      <c r="B24" s="198"/>
      <c r="C24" s="198"/>
      <c r="D24" s="149"/>
      <c r="E24" s="149"/>
      <c r="F24" s="149"/>
      <c r="H24" s="151"/>
      <c r="I24" s="151"/>
      <c r="J24" s="149"/>
      <c r="K24" s="149"/>
      <c r="L24" s="149"/>
      <c r="M24" s="149"/>
      <c r="N24" s="149"/>
      <c r="O24" s="149"/>
      <c r="Q24" s="149"/>
      <c r="R24" s="149"/>
      <c r="S24" s="149"/>
      <c r="T24" s="149"/>
      <c r="U24" s="149"/>
      <c r="W24" s="149"/>
      <c r="X24" s="149"/>
      <c r="Y24" s="149"/>
      <c r="Z24" s="149"/>
      <c r="AA24" s="149"/>
      <c r="AB24" s="149"/>
      <c r="AD24" s="149"/>
      <c r="AE24" s="149"/>
      <c r="AF24" s="149"/>
      <c r="AG24" s="149"/>
    </row>
    <row r="25" spans="2:33" s="150" customFormat="1" ht="13.5">
      <c r="B25" s="198"/>
      <c r="C25" s="198"/>
      <c r="D25" s="149"/>
      <c r="E25" s="149"/>
      <c r="F25" s="149"/>
      <c r="H25" s="151"/>
      <c r="I25" s="151"/>
      <c r="J25" s="149"/>
      <c r="K25" s="149"/>
      <c r="L25" s="149"/>
      <c r="M25" s="149"/>
      <c r="N25" s="149"/>
      <c r="O25" s="149"/>
      <c r="Q25" s="149"/>
      <c r="R25" s="149"/>
      <c r="S25" s="149"/>
      <c r="T25" s="149"/>
      <c r="U25" s="149"/>
      <c r="W25" s="149"/>
      <c r="X25" s="149"/>
      <c r="Y25" s="149"/>
      <c r="Z25" s="149"/>
      <c r="AA25" s="149"/>
      <c r="AB25" s="149"/>
      <c r="AD25" s="149"/>
      <c r="AE25" s="149"/>
      <c r="AF25" s="149"/>
      <c r="AG25" s="149"/>
    </row>
    <row r="26" spans="2:33" s="150" customFormat="1" ht="13.5">
      <c r="B26" s="198"/>
      <c r="C26" s="198"/>
      <c r="D26" s="149"/>
      <c r="E26" s="149"/>
      <c r="F26" s="149"/>
      <c r="H26" s="151"/>
      <c r="I26" s="151"/>
      <c r="J26" s="149"/>
      <c r="K26" s="149"/>
      <c r="L26" s="149"/>
      <c r="M26" s="149"/>
      <c r="N26" s="149"/>
      <c r="O26" s="149"/>
      <c r="Q26" s="149"/>
      <c r="R26" s="149"/>
      <c r="S26" s="149"/>
      <c r="T26" s="149"/>
      <c r="U26" s="149"/>
      <c r="W26" s="149"/>
      <c r="X26" s="149"/>
      <c r="Y26" s="149"/>
      <c r="Z26" s="149"/>
      <c r="AA26" s="149"/>
      <c r="AB26" s="149"/>
      <c r="AD26" s="149"/>
      <c r="AE26" s="149"/>
      <c r="AF26" s="149"/>
      <c r="AG26" s="149"/>
    </row>
    <row r="27" spans="2:33" s="150" customFormat="1" ht="13.5">
      <c r="B27" s="198"/>
      <c r="C27" s="198"/>
      <c r="D27" s="149"/>
      <c r="E27" s="149"/>
      <c r="F27" s="149"/>
      <c r="H27" s="151"/>
      <c r="I27" s="151"/>
      <c r="J27" s="149"/>
      <c r="K27" s="149"/>
      <c r="L27" s="149"/>
      <c r="M27" s="149"/>
      <c r="N27" s="149"/>
      <c r="O27" s="149"/>
      <c r="Q27" s="149"/>
      <c r="R27" s="149"/>
      <c r="S27" s="149"/>
      <c r="T27" s="149"/>
      <c r="U27" s="149"/>
      <c r="W27" s="149"/>
      <c r="X27" s="149"/>
      <c r="Y27" s="149"/>
      <c r="Z27" s="149"/>
      <c r="AA27" s="149"/>
      <c r="AB27" s="149"/>
      <c r="AD27" s="149"/>
      <c r="AE27" s="149"/>
      <c r="AF27" s="149"/>
      <c r="AG27" s="149"/>
    </row>
    <row r="28" spans="2:33" s="150" customFormat="1" ht="13.5">
      <c r="B28" s="198"/>
      <c r="C28" s="198"/>
      <c r="D28" s="149"/>
      <c r="E28" s="149"/>
      <c r="F28" s="149"/>
      <c r="H28" s="151"/>
      <c r="I28" s="151"/>
      <c r="J28" s="149"/>
      <c r="K28" s="149"/>
      <c r="L28" s="149"/>
      <c r="M28" s="149"/>
      <c r="N28" s="149"/>
      <c r="O28" s="149"/>
      <c r="Q28" s="149"/>
      <c r="R28" s="149"/>
      <c r="S28" s="149"/>
      <c r="T28" s="149"/>
      <c r="U28" s="149"/>
      <c r="W28" s="149"/>
      <c r="X28" s="149"/>
      <c r="Y28" s="149"/>
      <c r="Z28" s="149"/>
      <c r="AA28" s="149"/>
      <c r="AB28" s="149"/>
      <c r="AD28" s="149"/>
      <c r="AE28" s="149"/>
      <c r="AF28" s="149"/>
      <c r="AG28" s="149"/>
    </row>
    <row r="29" spans="2:33" s="150" customFormat="1" ht="13.5">
      <c r="B29" s="198"/>
      <c r="C29" s="198"/>
      <c r="D29" s="149"/>
      <c r="E29" s="149"/>
      <c r="F29" s="149"/>
      <c r="H29" s="151"/>
      <c r="I29" s="151"/>
      <c r="J29" s="149"/>
      <c r="K29" s="149"/>
      <c r="L29" s="149"/>
      <c r="M29" s="149"/>
      <c r="N29" s="149"/>
      <c r="O29" s="149"/>
      <c r="Q29" s="149"/>
      <c r="R29" s="149"/>
      <c r="S29" s="149"/>
      <c r="T29" s="149"/>
      <c r="U29" s="149"/>
      <c r="W29" s="149"/>
      <c r="X29" s="149"/>
      <c r="Y29" s="149"/>
      <c r="Z29" s="149"/>
      <c r="AA29" s="149"/>
      <c r="AB29" s="149"/>
      <c r="AD29" s="149"/>
      <c r="AE29" s="149"/>
      <c r="AF29" s="149"/>
      <c r="AG29" s="149"/>
    </row>
    <row r="30" spans="2:33" s="150" customFormat="1" ht="13.5">
      <c r="B30" s="198"/>
      <c r="C30" s="198"/>
      <c r="D30" s="149"/>
      <c r="E30" s="149"/>
      <c r="F30" s="149"/>
      <c r="H30" s="151"/>
      <c r="I30" s="151"/>
      <c r="J30" s="149"/>
      <c r="K30" s="149"/>
      <c r="L30" s="149"/>
      <c r="M30" s="149"/>
      <c r="N30" s="149"/>
      <c r="O30" s="149"/>
      <c r="Q30" s="149"/>
      <c r="R30" s="149"/>
      <c r="S30" s="149"/>
      <c r="T30" s="149"/>
      <c r="U30" s="149"/>
      <c r="W30" s="149"/>
      <c r="X30" s="149"/>
      <c r="Y30" s="149"/>
      <c r="Z30" s="149"/>
      <c r="AA30" s="149"/>
      <c r="AB30" s="149"/>
      <c r="AD30" s="149"/>
      <c r="AE30" s="149"/>
      <c r="AF30" s="149"/>
      <c r="AG30" s="149"/>
    </row>
    <row r="31" spans="2:33" s="150" customFormat="1" ht="13.5">
      <c r="B31" s="198"/>
      <c r="C31" s="198"/>
      <c r="D31" s="149"/>
      <c r="E31" s="149"/>
      <c r="F31" s="149"/>
      <c r="H31" s="151"/>
      <c r="I31" s="151"/>
      <c r="J31" s="149"/>
      <c r="K31" s="149"/>
      <c r="L31" s="149"/>
      <c r="M31" s="149"/>
      <c r="N31" s="149"/>
      <c r="O31" s="149"/>
      <c r="Q31" s="149"/>
      <c r="R31" s="149"/>
      <c r="S31" s="149"/>
      <c r="T31" s="149"/>
      <c r="U31" s="149"/>
      <c r="W31" s="149"/>
      <c r="X31" s="149"/>
      <c r="Y31" s="149"/>
      <c r="Z31" s="149"/>
      <c r="AA31" s="149"/>
      <c r="AB31" s="149"/>
      <c r="AD31" s="149"/>
      <c r="AE31" s="149"/>
      <c r="AF31" s="149"/>
      <c r="AG31" s="149"/>
    </row>
    <row r="32" spans="2:33" s="150" customFormat="1" ht="13.5">
      <c r="B32" s="198"/>
      <c r="C32" s="198"/>
      <c r="D32" s="149"/>
      <c r="E32" s="149"/>
      <c r="F32" s="149"/>
      <c r="H32" s="151"/>
      <c r="I32" s="151"/>
      <c r="J32" s="149"/>
      <c r="K32" s="149"/>
      <c r="L32" s="149"/>
      <c r="M32" s="149"/>
      <c r="N32" s="149"/>
      <c r="O32" s="149"/>
      <c r="Q32" s="149"/>
      <c r="R32" s="149"/>
      <c r="S32" s="149"/>
      <c r="T32" s="149"/>
      <c r="U32" s="149"/>
      <c r="W32" s="149"/>
      <c r="X32" s="149"/>
      <c r="Y32" s="149"/>
      <c r="Z32" s="149"/>
      <c r="AA32" s="149"/>
      <c r="AB32" s="149"/>
      <c r="AD32" s="149"/>
      <c r="AE32" s="149"/>
      <c r="AF32" s="149"/>
      <c r="AG32" s="149"/>
    </row>
    <row r="33" spans="2:33" s="150" customFormat="1" ht="13.5">
      <c r="B33" s="198"/>
      <c r="C33" s="198"/>
      <c r="D33" s="149"/>
      <c r="E33" s="149"/>
      <c r="F33" s="149"/>
      <c r="H33" s="151"/>
      <c r="I33" s="151"/>
      <c r="J33" s="149"/>
      <c r="K33" s="149"/>
      <c r="L33" s="149"/>
      <c r="M33" s="149"/>
      <c r="N33" s="149"/>
      <c r="O33" s="149"/>
      <c r="Q33" s="149"/>
      <c r="R33" s="149"/>
      <c r="S33" s="149"/>
      <c r="T33" s="149"/>
      <c r="U33" s="149"/>
      <c r="W33" s="149"/>
      <c r="X33" s="149"/>
      <c r="Y33" s="149"/>
      <c r="Z33" s="149"/>
      <c r="AA33" s="149"/>
      <c r="AB33" s="149"/>
      <c r="AD33" s="149"/>
      <c r="AE33" s="149"/>
      <c r="AF33" s="149"/>
      <c r="AG33" s="149"/>
    </row>
    <row r="34" spans="2:33" s="150" customFormat="1" ht="13.5">
      <c r="B34" s="198"/>
      <c r="C34" s="198"/>
      <c r="D34" s="149"/>
      <c r="E34" s="149"/>
      <c r="F34" s="149"/>
      <c r="H34" s="151"/>
      <c r="I34" s="151"/>
      <c r="J34" s="149"/>
      <c r="K34" s="149"/>
      <c r="L34" s="149"/>
      <c r="M34" s="149"/>
      <c r="N34" s="149"/>
      <c r="O34" s="149"/>
      <c r="Q34" s="149"/>
      <c r="R34" s="149"/>
      <c r="S34" s="149"/>
      <c r="T34" s="149"/>
      <c r="U34" s="149"/>
      <c r="W34" s="149"/>
      <c r="X34" s="149"/>
      <c r="Y34" s="149"/>
      <c r="Z34" s="149"/>
      <c r="AA34" s="149"/>
      <c r="AB34" s="149"/>
      <c r="AD34" s="149"/>
      <c r="AE34" s="149"/>
      <c r="AF34" s="149"/>
      <c r="AG34" s="149"/>
    </row>
    <row r="35" spans="2:33" s="150" customFormat="1" ht="13.5">
      <c r="B35" s="198"/>
      <c r="C35" s="198"/>
      <c r="D35" s="149"/>
      <c r="E35" s="149"/>
      <c r="F35" s="149"/>
      <c r="H35" s="151"/>
      <c r="I35" s="151"/>
      <c r="J35" s="149"/>
      <c r="K35" s="149"/>
      <c r="L35" s="149"/>
      <c r="M35" s="149"/>
      <c r="N35" s="149"/>
      <c r="O35" s="149"/>
      <c r="Q35" s="149"/>
      <c r="R35" s="149"/>
      <c r="S35" s="149"/>
      <c r="T35" s="149"/>
      <c r="U35" s="149"/>
      <c r="W35" s="149"/>
      <c r="X35" s="149"/>
      <c r="Y35" s="149"/>
      <c r="Z35" s="149"/>
      <c r="AA35" s="149"/>
      <c r="AB35" s="149"/>
      <c r="AD35" s="149"/>
      <c r="AE35" s="149"/>
      <c r="AF35" s="149"/>
      <c r="AG35" s="149"/>
    </row>
    <row r="36" spans="2:33" s="150" customFormat="1" ht="13.5">
      <c r="B36" s="198"/>
      <c r="C36" s="198"/>
      <c r="D36" s="149"/>
      <c r="E36" s="149"/>
      <c r="F36" s="149"/>
      <c r="H36" s="151"/>
      <c r="I36" s="151"/>
      <c r="J36" s="149"/>
      <c r="K36" s="149"/>
      <c r="L36" s="149"/>
      <c r="M36" s="149"/>
      <c r="N36" s="149"/>
      <c r="O36" s="149"/>
      <c r="Q36" s="149"/>
      <c r="R36" s="149"/>
      <c r="S36" s="149"/>
      <c r="T36" s="149"/>
      <c r="U36" s="149"/>
      <c r="W36" s="149"/>
      <c r="X36" s="149"/>
      <c r="Y36" s="149"/>
      <c r="Z36" s="149"/>
      <c r="AA36" s="149"/>
      <c r="AB36" s="149"/>
      <c r="AD36" s="149"/>
      <c r="AE36" s="149"/>
      <c r="AF36" s="149"/>
      <c r="AG36" s="149"/>
    </row>
    <row r="37" spans="2:33" s="150" customFormat="1" ht="13.5">
      <c r="B37" s="198"/>
      <c r="C37" s="198"/>
      <c r="D37" s="149"/>
      <c r="E37" s="149"/>
      <c r="F37" s="149"/>
      <c r="H37" s="151"/>
      <c r="I37" s="151"/>
      <c r="J37" s="149"/>
      <c r="K37" s="149"/>
      <c r="L37" s="149"/>
      <c r="M37" s="149"/>
      <c r="N37" s="149"/>
      <c r="O37" s="149"/>
      <c r="Q37" s="149"/>
      <c r="R37" s="149"/>
      <c r="S37" s="149"/>
      <c r="T37" s="149"/>
      <c r="U37" s="149"/>
      <c r="W37" s="149"/>
      <c r="X37" s="149"/>
      <c r="Y37" s="149"/>
      <c r="Z37" s="149"/>
      <c r="AA37" s="149"/>
      <c r="AB37" s="149"/>
      <c r="AD37" s="149"/>
      <c r="AE37" s="149"/>
      <c r="AF37" s="149"/>
      <c r="AG37" s="149"/>
    </row>
    <row r="38" spans="2:33" s="150" customFormat="1" ht="13.5">
      <c r="B38" s="198"/>
      <c r="C38" s="198"/>
      <c r="D38" s="149"/>
      <c r="E38" s="149"/>
      <c r="F38" s="149"/>
      <c r="H38" s="151"/>
      <c r="I38" s="151"/>
      <c r="J38" s="149"/>
      <c r="K38" s="149"/>
      <c r="L38" s="149"/>
      <c r="M38" s="149"/>
      <c r="N38" s="149"/>
      <c r="O38" s="149"/>
      <c r="Q38" s="149"/>
      <c r="R38" s="149"/>
      <c r="S38" s="149"/>
      <c r="T38" s="149"/>
      <c r="U38" s="149"/>
      <c r="W38" s="149"/>
      <c r="X38" s="149"/>
      <c r="Y38" s="149"/>
      <c r="Z38" s="149"/>
      <c r="AA38" s="149"/>
      <c r="AB38" s="149"/>
      <c r="AD38" s="149"/>
      <c r="AE38" s="149"/>
      <c r="AF38" s="149"/>
      <c r="AG38" s="149"/>
    </row>
    <row r="39" spans="2:33" s="150" customFormat="1" ht="13.5">
      <c r="B39" s="198"/>
      <c r="C39" s="198"/>
      <c r="D39" s="149"/>
      <c r="E39" s="149"/>
      <c r="F39" s="149"/>
      <c r="H39" s="151"/>
      <c r="I39" s="151"/>
      <c r="J39" s="149"/>
      <c r="K39" s="149"/>
      <c r="L39" s="149"/>
      <c r="M39" s="149"/>
      <c r="N39" s="149"/>
      <c r="O39" s="149"/>
      <c r="Q39" s="149"/>
      <c r="R39" s="149"/>
      <c r="S39" s="149"/>
      <c r="T39" s="149"/>
      <c r="U39" s="149"/>
      <c r="W39" s="149"/>
      <c r="X39" s="149"/>
      <c r="Y39" s="149"/>
      <c r="Z39" s="149"/>
      <c r="AA39" s="149"/>
      <c r="AB39" s="149"/>
      <c r="AD39" s="149"/>
      <c r="AE39" s="149"/>
      <c r="AF39" s="149"/>
      <c r="AG39" s="149"/>
    </row>
    <row r="40" spans="2:33" s="150" customFormat="1" ht="13.5">
      <c r="B40" s="198"/>
      <c r="C40" s="198"/>
      <c r="D40" s="149"/>
      <c r="E40" s="149"/>
      <c r="F40" s="149"/>
      <c r="H40" s="151"/>
      <c r="I40" s="151"/>
      <c r="J40" s="149"/>
      <c r="K40" s="149"/>
      <c r="L40" s="149"/>
      <c r="M40" s="149"/>
      <c r="N40" s="149"/>
      <c r="O40" s="149"/>
      <c r="Q40" s="149"/>
      <c r="R40" s="149"/>
      <c r="S40" s="149"/>
      <c r="T40" s="149"/>
      <c r="U40" s="149"/>
      <c r="W40" s="149"/>
      <c r="X40" s="149"/>
      <c r="Y40" s="149"/>
      <c r="Z40" s="149"/>
      <c r="AA40" s="149"/>
      <c r="AB40" s="149"/>
      <c r="AD40" s="149"/>
      <c r="AE40" s="149"/>
      <c r="AF40" s="149"/>
      <c r="AG40" s="149"/>
    </row>
    <row r="41" spans="2:33" s="150" customFormat="1" ht="13.5">
      <c r="B41" s="198"/>
      <c r="C41" s="198"/>
      <c r="D41" s="149"/>
      <c r="E41" s="149"/>
      <c r="F41" s="149"/>
      <c r="H41" s="151"/>
      <c r="I41" s="151"/>
      <c r="J41" s="149"/>
      <c r="K41" s="149"/>
      <c r="L41" s="149"/>
      <c r="M41" s="149"/>
      <c r="N41" s="149"/>
      <c r="O41" s="149"/>
      <c r="Q41" s="149"/>
      <c r="R41" s="149"/>
      <c r="S41" s="149"/>
      <c r="T41" s="149"/>
      <c r="U41" s="149"/>
      <c r="W41" s="149"/>
      <c r="X41" s="149"/>
      <c r="Y41" s="149"/>
      <c r="Z41" s="149"/>
      <c r="AA41" s="149"/>
      <c r="AB41" s="149"/>
      <c r="AD41" s="149"/>
      <c r="AE41" s="149"/>
      <c r="AF41" s="149"/>
      <c r="AG41" s="149"/>
    </row>
    <row r="42" spans="2:33" s="150" customFormat="1" ht="13.5">
      <c r="B42" s="198"/>
      <c r="C42" s="198"/>
      <c r="D42" s="149"/>
      <c r="E42" s="149"/>
      <c r="F42" s="149"/>
      <c r="H42" s="151"/>
      <c r="I42" s="151"/>
      <c r="J42" s="149"/>
      <c r="K42" s="149"/>
      <c r="L42" s="149"/>
      <c r="M42" s="149"/>
      <c r="N42" s="149"/>
      <c r="O42" s="149"/>
      <c r="Q42" s="149"/>
      <c r="R42" s="149"/>
      <c r="S42" s="149"/>
      <c r="T42" s="149"/>
      <c r="U42" s="149"/>
      <c r="W42" s="149"/>
      <c r="X42" s="149"/>
      <c r="Y42" s="149"/>
      <c r="Z42" s="149"/>
      <c r="AA42" s="149"/>
      <c r="AB42" s="149"/>
      <c r="AD42" s="149"/>
      <c r="AE42" s="149"/>
      <c r="AF42" s="149"/>
      <c r="AG42" s="149"/>
    </row>
    <row r="43" spans="2:33" s="150" customFormat="1" ht="13.5">
      <c r="B43" s="198"/>
      <c r="C43" s="198"/>
      <c r="D43" s="149"/>
      <c r="E43" s="149"/>
      <c r="F43" s="149"/>
      <c r="H43" s="151"/>
      <c r="I43" s="151"/>
      <c r="J43" s="149"/>
      <c r="K43" s="149"/>
      <c r="L43" s="149"/>
      <c r="M43" s="149"/>
      <c r="N43" s="149"/>
      <c r="O43" s="149"/>
      <c r="Q43" s="149"/>
      <c r="R43" s="149"/>
      <c r="S43" s="149"/>
      <c r="T43" s="149"/>
      <c r="U43" s="149"/>
      <c r="W43" s="149"/>
      <c r="X43" s="149"/>
      <c r="Y43" s="149"/>
      <c r="Z43" s="149"/>
      <c r="AA43" s="149"/>
      <c r="AB43" s="149"/>
      <c r="AD43" s="149"/>
      <c r="AE43" s="149"/>
      <c r="AF43" s="149"/>
      <c r="AG43" s="149"/>
    </row>
    <row r="44" spans="2:33" s="150" customFormat="1" ht="13.5">
      <c r="B44" s="198"/>
      <c r="C44" s="198"/>
      <c r="D44" s="149"/>
      <c r="E44" s="149"/>
      <c r="F44" s="149"/>
      <c r="H44" s="151"/>
      <c r="I44" s="151"/>
      <c r="J44" s="149"/>
      <c r="K44" s="149"/>
      <c r="L44" s="149"/>
      <c r="M44" s="149"/>
      <c r="N44" s="149"/>
      <c r="O44" s="149"/>
      <c r="Q44" s="149"/>
      <c r="R44" s="149"/>
      <c r="S44" s="149"/>
      <c r="T44" s="149"/>
      <c r="U44" s="149"/>
      <c r="W44" s="149"/>
      <c r="X44" s="149"/>
      <c r="Y44" s="149"/>
      <c r="Z44" s="149"/>
      <c r="AA44" s="149"/>
      <c r="AB44" s="149"/>
      <c r="AD44" s="149"/>
      <c r="AE44" s="149"/>
      <c r="AF44" s="149"/>
      <c r="AG44" s="149"/>
    </row>
    <row r="45" spans="2:33" s="150" customFormat="1" ht="13.5">
      <c r="B45" s="198"/>
      <c r="C45" s="198"/>
      <c r="D45" s="149"/>
      <c r="E45" s="149"/>
      <c r="F45" s="149"/>
      <c r="H45" s="151"/>
      <c r="I45" s="151"/>
      <c r="J45" s="149"/>
      <c r="K45" s="149"/>
      <c r="L45" s="149"/>
      <c r="M45" s="149"/>
      <c r="N45" s="149"/>
      <c r="O45" s="149"/>
      <c r="Q45" s="149"/>
      <c r="R45" s="149"/>
      <c r="S45" s="149"/>
      <c r="T45" s="149"/>
      <c r="U45" s="149"/>
      <c r="W45" s="149"/>
      <c r="X45" s="149"/>
      <c r="Y45" s="149"/>
      <c r="Z45" s="149"/>
      <c r="AA45" s="149"/>
      <c r="AB45" s="149"/>
      <c r="AD45" s="149"/>
      <c r="AE45" s="149"/>
      <c r="AF45" s="149"/>
      <c r="AG45" s="149"/>
    </row>
    <row r="46" spans="2:33" s="150" customFormat="1" ht="13.5">
      <c r="B46" s="198"/>
      <c r="C46" s="198"/>
      <c r="D46" s="149"/>
      <c r="E46" s="149"/>
      <c r="F46" s="149"/>
      <c r="H46" s="151"/>
      <c r="I46" s="151"/>
      <c r="J46" s="149"/>
      <c r="K46" s="149"/>
      <c r="L46" s="149"/>
      <c r="M46" s="149"/>
      <c r="N46" s="149"/>
      <c r="O46" s="149"/>
      <c r="Q46" s="149"/>
      <c r="R46" s="149"/>
      <c r="S46" s="149"/>
      <c r="T46" s="149"/>
      <c r="U46" s="149"/>
      <c r="W46" s="149"/>
      <c r="X46" s="149"/>
      <c r="Y46" s="149"/>
      <c r="Z46" s="149"/>
      <c r="AA46" s="149"/>
      <c r="AB46" s="149"/>
      <c r="AD46" s="149"/>
      <c r="AE46" s="149"/>
      <c r="AF46" s="149"/>
      <c r="AG46" s="149"/>
    </row>
    <row r="47" spans="2:33" s="150" customFormat="1" ht="13.5">
      <c r="B47" s="198"/>
      <c r="C47" s="198"/>
      <c r="D47" s="149"/>
      <c r="E47" s="149"/>
      <c r="F47" s="149"/>
      <c r="H47" s="151"/>
      <c r="I47" s="151"/>
      <c r="J47" s="149"/>
      <c r="K47" s="149"/>
      <c r="L47" s="149"/>
      <c r="M47" s="149"/>
      <c r="N47" s="149"/>
      <c r="O47" s="149"/>
      <c r="Q47" s="149"/>
      <c r="R47" s="149"/>
      <c r="S47" s="149"/>
      <c r="T47" s="149"/>
      <c r="U47" s="149"/>
      <c r="W47" s="149"/>
      <c r="X47" s="149"/>
      <c r="Y47" s="149"/>
      <c r="Z47" s="149"/>
      <c r="AA47" s="149"/>
      <c r="AB47" s="149"/>
      <c r="AD47" s="149"/>
      <c r="AE47" s="149"/>
      <c r="AF47" s="149"/>
      <c r="AG47" s="149"/>
    </row>
    <row r="48" spans="2:33" s="150" customFormat="1" ht="13.5">
      <c r="B48" s="198"/>
      <c r="C48" s="198"/>
      <c r="D48" s="149"/>
      <c r="E48" s="149"/>
      <c r="F48" s="149"/>
      <c r="H48" s="151"/>
      <c r="I48" s="151"/>
      <c r="J48" s="149"/>
      <c r="K48" s="149"/>
      <c r="L48" s="149"/>
      <c r="M48" s="149"/>
      <c r="N48" s="149"/>
      <c r="O48" s="149"/>
      <c r="Q48" s="149"/>
      <c r="R48" s="149"/>
      <c r="S48" s="149"/>
      <c r="T48" s="149"/>
      <c r="U48" s="149"/>
      <c r="W48" s="149"/>
      <c r="X48" s="149"/>
      <c r="Y48" s="149"/>
      <c r="Z48" s="149"/>
      <c r="AA48" s="149"/>
      <c r="AB48" s="149"/>
      <c r="AD48" s="149"/>
      <c r="AE48" s="149"/>
      <c r="AF48" s="149"/>
      <c r="AG48" s="149"/>
    </row>
    <row r="49" spans="2:33" s="150" customFormat="1" ht="13.5">
      <c r="B49" s="198"/>
      <c r="C49" s="198"/>
      <c r="D49" s="149"/>
      <c r="E49" s="149"/>
      <c r="F49" s="149"/>
      <c r="H49" s="151"/>
      <c r="I49" s="151"/>
      <c r="J49" s="149"/>
      <c r="K49" s="149"/>
      <c r="L49" s="149"/>
      <c r="M49" s="149"/>
      <c r="N49" s="149"/>
      <c r="O49" s="149"/>
      <c r="Q49" s="149"/>
      <c r="R49" s="149"/>
      <c r="S49" s="149"/>
      <c r="T49" s="149"/>
      <c r="U49" s="149"/>
      <c r="W49" s="149"/>
      <c r="X49" s="149"/>
      <c r="Y49" s="149"/>
      <c r="Z49" s="149"/>
      <c r="AA49" s="149"/>
      <c r="AB49" s="149"/>
      <c r="AD49" s="149"/>
      <c r="AE49" s="149"/>
      <c r="AF49" s="149"/>
      <c r="AG49" s="149"/>
    </row>
    <row r="50" spans="2:33" s="150" customFormat="1" ht="13.5">
      <c r="B50" s="198"/>
      <c r="C50" s="198"/>
      <c r="D50" s="149"/>
      <c r="E50" s="149"/>
      <c r="F50" s="149"/>
      <c r="H50" s="151"/>
      <c r="I50" s="151"/>
      <c r="J50" s="149"/>
      <c r="K50" s="149"/>
      <c r="L50" s="149"/>
      <c r="M50" s="149"/>
      <c r="N50" s="149"/>
      <c r="O50" s="149"/>
      <c r="Q50" s="149"/>
      <c r="R50" s="149"/>
      <c r="S50" s="149"/>
      <c r="T50" s="149"/>
      <c r="U50" s="149"/>
      <c r="W50" s="149"/>
      <c r="X50" s="149"/>
      <c r="Y50" s="149"/>
      <c r="Z50" s="149"/>
      <c r="AA50" s="149"/>
      <c r="AB50" s="149"/>
      <c r="AD50" s="149"/>
      <c r="AE50" s="149"/>
      <c r="AF50" s="149"/>
      <c r="AG50" s="149"/>
    </row>
    <row r="51" spans="2:33" s="150" customFormat="1" ht="13.5">
      <c r="B51" s="198"/>
      <c r="C51" s="198"/>
      <c r="D51" s="149"/>
      <c r="E51" s="149"/>
      <c r="F51" s="149"/>
      <c r="H51" s="151"/>
      <c r="I51" s="151"/>
      <c r="J51" s="149"/>
      <c r="K51" s="149"/>
      <c r="L51" s="149"/>
      <c r="M51" s="149"/>
      <c r="N51" s="149"/>
      <c r="O51" s="149"/>
      <c r="Q51" s="149"/>
      <c r="R51" s="149"/>
      <c r="S51" s="149"/>
      <c r="T51" s="149"/>
      <c r="U51" s="149"/>
      <c r="W51" s="149"/>
      <c r="X51" s="149"/>
      <c r="Y51" s="149"/>
      <c r="Z51" s="149"/>
      <c r="AA51" s="149"/>
      <c r="AB51" s="149"/>
      <c r="AD51" s="149"/>
      <c r="AE51" s="149"/>
      <c r="AF51" s="149"/>
      <c r="AG51" s="149"/>
    </row>
    <row r="52" spans="2:33" s="150" customFormat="1" ht="13.5">
      <c r="B52" s="198"/>
      <c r="C52" s="198"/>
      <c r="D52" s="149"/>
      <c r="E52" s="149"/>
      <c r="F52" s="149"/>
      <c r="H52" s="151"/>
      <c r="I52" s="151"/>
      <c r="J52" s="149"/>
      <c r="K52" s="149"/>
      <c r="L52" s="149"/>
      <c r="M52" s="149"/>
      <c r="N52" s="149"/>
      <c r="O52" s="149"/>
      <c r="Q52" s="149"/>
      <c r="R52" s="149"/>
      <c r="S52" s="149"/>
      <c r="T52" s="149"/>
      <c r="U52" s="149"/>
      <c r="W52" s="149"/>
      <c r="X52" s="149"/>
      <c r="Y52" s="149"/>
      <c r="Z52" s="149"/>
      <c r="AA52" s="149"/>
      <c r="AB52" s="149"/>
      <c r="AD52" s="149"/>
      <c r="AE52" s="149"/>
      <c r="AF52" s="149"/>
      <c r="AG52" s="149"/>
    </row>
    <row r="53" spans="2:33" s="150" customFormat="1" ht="13.5">
      <c r="B53" s="198"/>
      <c r="C53" s="198"/>
      <c r="D53" s="149"/>
      <c r="E53" s="149"/>
      <c r="F53" s="149"/>
      <c r="H53" s="151"/>
      <c r="I53" s="151"/>
      <c r="J53" s="149"/>
      <c r="K53" s="149"/>
      <c r="L53" s="149"/>
      <c r="M53" s="149"/>
      <c r="N53" s="149"/>
      <c r="O53" s="149"/>
      <c r="Q53" s="149"/>
      <c r="R53" s="149"/>
      <c r="S53" s="149"/>
      <c r="T53" s="149"/>
      <c r="U53" s="149"/>
      <c r="W53" s="149"/>
      <c r="X53" s="149"/>
      <c r="Y53" s="149"/>
      <c r="Z53" s="149"/>
      <c r="AA53" s="149"/>
      <c r="AB53" s="149"/>
      <c r="AD53" s="149"/>
      <c r="AE53" s="149"/>
      <c r="AF53" s="149"/>
      <c r="AG53" s="149"/>
    </row>
    <row r="54" spans="2:33" s="150" customFormat="1" ht="13.5">
      <c r="B54" s="198"/>
      <c r="C54" s="198"/>
      <c r="D54" s="149"/>
      <c r="E54" s="149"/>
      <c r="F54" s="149"/>
      <c r="H54" s="151"/>
      <c r="I54" s="151"/>
      <c r="J54" s="149"/>
      <c r="K54" s="149"/>
      <c r="L54" s="149"/>
      <c r="M54" s="149"/>
      <c r="N54" s="149"/>
      <c r="O54" s="149"/>
      <c r="Q54" s="149"/>
      <c r="R54" s="149"/>
      <c r="S54" s="149"/>
      <c r="T54" s="149"/>
      <c r="U54" s="149"/>
      <c r="W54" s="149"/>
      <c r="X54" s="149"/>
      <c r="Y54" s="149"/>
      <c r="Z54" s="149"/>
      <c r="AA54" s="149"/>
      <c r="AB54" s="149"/>
      <c r="AD54" s="149"/>
      <c r="AE54" s="149"/>
      <c r="AF54" s="149"/>
      <c r="AG54" s="149"/>
    </row>
    <row r="55" spans="2:33" s="150" customFormat="1" ht="13.5">
      <c r="B55" s="198"/>
      <c r="C55" s="198"/>
      <c r="D55" s="149"/>
      <c r="E55" s="149"/>
      <c r="F55" s="149"/>
      <c r="H55" s="151"/>
      <c r="I55" s="151"/>
      <c r="J55" s="149"/>
      <c r="K55" s="149"/>
      <c r="L55" s="149"/>
      <c r="M55" s="149"/>
      <c r="N55" s="149"/>
      <c r="O55" s="149"/>
      <c r="Q55" s="149"/>
      <c r="R55" s="149"/>
      <c r="S55" s="149"/>
      <c r="T55" s="149"/>
      <c r="U55" s="149"/>
      <c r="W55" s="149"/>
      <c r="X55" s="149"/>
      <c r="Y55" s="149"/>
      <c r="Z55" s="149"/>
      <c r="AA55" s="149"/>
      <c r="AB55" s="149"/>
      <c r="AD55" s="149"/>
      <c r="AE55" s="149"/>
      <c r="AF55" s="149"/>
      <c r="AG55" s="149"/>
    </row>
    <row r="56" spans="2:33" s="150" customFormat="1" ht="13.5">
      <c r="B56" s="198"/>
      <c r="C56" s="198"/>
      <c r="D56" s="149"/>
      <c r="E56" s="149"/>
      <c r="F56" s="149"/>
      <c r="H56" s="151"/>
      <c r="I56" s="151"/>
      <c r="J56" s="149"/>
      <c r="K56" s="149"/>
      <c r="L56" s="149"/>
      <c r="M56" s="149"/>
      <c r="N56" s="149"/>
      <c r="O56" s="149"/>
      <c r="Q56" s="149"/>
      <c r="R56" s="149"/>
      <c r="S56" s="149"/>
      <c r="T56" s="149"/>
      <c r="U56" s="149"/>
      <c r="W56" s="149"/>
      <c r="X56" s="149"/>
      <c r="Y56" s="149"/>
      <c r="Z56" s="149"/>
      <c r="AA56" s="149"/>
      <c r="AB56" s="149"/>
      <c r="AD56" s="149"/>
      <c r="AE56" s="149"/>
      <c r="AF56" s="149"/>
      <c r="AG56" s="149"/>
    </row>
    <row r="57" spans="2:33" s="150" customFormat="1" ht="13.5">
      <c r="B57" s="198"/>
      <c r="C57" s="198"/>
      <c r="D57" s="149"/>
      <c r="E57" s="149"/>
      <c r="F57" s="149"/>
      <c r="H57" s="151"/>
      <c r="I57" s="151"/>
      <c r="J57" s="149"/>
      <c r="K57" s="149"/>
      <c r="L57" s="149"/>
      <c r="M57" s="149"/>
      <c r="N57" s="149"/>
      <c r="O57" s="149"/>
      <c r="Q57" s="149"/>
      <c r="R57" s="149"/>
      <c r="S57" s="149"/>
      <c r="T57" s="149"/>
      <c r="U57" s="149"/>
      <c r="W57" s="149"/>
      <c r="X57" s="149"/>
      <c r="Y57" s="149"/>
      <c r="Z57" s="149"/>
      <c r="AA57" s="149"/>
      <c r="AB57" s="149"/>
      <c r="AD57" s="149"/>
      <c r="AE57" s="149"/>
      <c r="AF57" s="149"/>
      <c r="AG57" s="149"/>
    </row>
    <row r="58" spans="2:33" s="150" customFormat="1" ht="13.5">
      <c r="B58" s="198"/>
      <c r="C58" s="198"/>
      <c r="D58" s="149"/>
      <c r="E58" s="149"/>
      <c r="F58" s="149"/>
      <c r="H58" s="151"/>
      <c r="I58" s="151"/>
      <c r="J58" s="149"/>
      <c r="K58" s="149"/>
      <c r="L58" s="149"/>
      <c r="M58" s="149"/>
      <c r="N58" s="149"/>
      <c r="O58" s="149"/>
      <c r="Q58" s="149"/>
      <c r="R58" s="149"/>
      <c r="S58" s="149"/>
      <c r="T58" s="149"/>
      <c r="U58" s="149"/>
      <c r="W58" s="149"/>
      <c r="X58" s="149"/>
      <c r="Y58" s="149"/>
      <c r="Z58" s="149"/>
      <c r="AA58" s="149"/>
      <c r="AB58" s="149"/>
      <c r="AD58" s="149"/>
      <c r="AE58" s="149"/>
      <c r="AF58" s="149"/>
      <c r="AG58" s="149"/>
    </row>
    <row r="59" spans="2:33" s="150" customFormat="1" ht="13.5">
      <c r="B59" s="198"/>
      <c r="C59" s="198"/>
      <c r="D59" s="149"/>
      <c r="E59" s="149"/>
      <c r="F59" s="149"/>
      <c r="H59" s="151"/>
      <c r="I59" s="151"/>
      <c r="J59" s="149"/>
      <c r="K59" s="149"/>
      <c r="L59" s="149"/>
      <c r="M59" s="149"/>
      <c r="N59" s="149"/>
      <c r="O59" s="149"/>
      <c r="Q59" s="149"/>
      <c r="R59" s="149"/>
      <c r="S59" s="149"/>
      <c r="T59" s="149"/>
      <c r="U59" s="149"/>
      <c r="W59" s="149"/>
      <c r="X59" s="149"/>
      <c r="Y59" s="149"/>
      <c r="Z59" s="149"/>
      <c r="AA59" s="149"/>
      <c r="AB59" s="149"/>
      <c r="AD59" s="149"/>
      <c r="AE59" s="149"/>
      <c r="AF59" s="149"/>
      <c r="AG59" s="149"/>
    </row>
    <row r="60" spans="2:33" s="150" customFormat="1" ht="13.5">
      <c r="B60" s="198"/>
      <c r="C60" s="198"/>
      <c r="D60" s="149"/>
      <c r="E60" s="149"/>
      <c r="F60" s="149"/>
      <c r="H60" s="151"/>
      <c r="I60" s="151"/>
      <c r="J60" s="149"/>
      <c r="K60" s="149"/>
      <c r="L60" s="149"/>
      <c r="M60" s="149"/>
      <c r="N60" s="149"/>
      <c r="O60" s="149"/>
      <c r="Q60" s="149"/>
      <c r="R60" s="149"/>
      <c r="S60" s="149"/>
      <c r="T60" s="149"/>
      <c r="U60" s="149"/>
      <c r="W60" s="149"/>
      <c r="X60" s="149"/>
      <c r="Y60" s="149"/>
      <c r="Z60" s="149"/>
      <c r="AA60" s="149"/>
      <c r="AB60" s="149"/>
      <c r="AD60" s="149"/>
      <c r="AE60" s="149"/>
      <c r="AF60" s="149"/>
      <c r="AG60" s="149"/>
    </row>
    <row r="61" spans="2:33" s="150" customFormat="1" ht="13.5">
      <c r="B61" s="198"/>
      <c r="C61" s="198"/>
      <c r="D61" s="149"/>
      <c r="E61" s="149"/>
      <c r="F61" s="149"/>
      <c r="H61" s="151"/>
      <c r="I61" s="151"/>
      <c r="J61" s="149"/>
      <c r="K61" s="149"/>
      <c r="L61" s="149"/>
      <c r="M61" s="149"/>
      <c r="N61" s="149"/>
      <c r="O61" s="149"/>
      <c r="Q61" s="149"/>
      <c r="R61" s="149"/>
      <c r="S61" s="149"/>
      <c r="T61" s="149"/>
      <c r="U61" s="149"/>
      <c r="W61" s="149"/>
      <c r="X61" s="149"/>
      <c r="Y61" s="149"/>
      <c r="Z61" s="149"/>
      <c r="AA61" s="149"/>
      <c r="AB61" s="149"/>
      <c r="AD61" s="149"/>
      <c r="AE61" s="149"/>
      <c r="AF61" s="149"/>
      <c r="AG61" s="149"/>
    </row>
    <row r="62" spans="2:33" s="150" customFormat="1" ht="13.5">
      <c r="B62" s="198"/>
      <c r="C62" s="198"/>
      <c r="D62" s="149"/>
      <c r="E62" s="149"/>
      <c r="F62" s="149"/>
      <c r="H62" s="151"/>
      <c r="I62" s="151"/>
      <c r="J62" s="149"/>
      <c r="K62" s="149"/>
      <c r="L62" s="149"/>
      <c r="M62" s="149"/>
      <c r="N62" s="149"/>
      <c r="O62" s="149"/>
      <c r="Q62" s="149"/>
      <c r="R62" s="149"/>
      <c r="S62" s="149"/>
      <c r="T62" s="149"/>
      <c r="U62" s="149"/>
      <c r="W62" s="149"/>
      <c r="X62" s="149"/>
      <c r="Y62" s="149"/>
      <c r="Z62" s="149"/>
      <c r="AA62" s="149"/>
      <c r="AB62" s="149"/>
      <c r="AD62" s="149"/>
      <c r="AE62" s="149"/>
      <c r="AF62" s="149"/>
      <c r="AG62" s="149"/>
    </row>
    <row r="63" spans="2:33" s="150" customFormat="1" ht="13.5">
      <c r="B63" s="198"/>
      <c r="C63" s="198"/>
      <c r="D63" s="149"/>
      <c r="E63" s="149"/>
      <c r="F63" s="149"/>
      <c r="H63" s="151"/>
      <c r="I63" s="151"/>
      <c r="J63" s="149"/>
      <c r="K63" s="149"/>
      <c r="L63" s="149"/>
      <c r="M63" s="149"/>
      <c r="N63" s="149"/>
      <c r="O63" s="149"/>
      <c r="Q63" s="149"/>
      <c r="R63" s="149"/>
      <c r="S63" s="149"/>
      <c r="T63" s="149"/>
      <c r="U63" s="149"/>
      <c r="W63" s="149"/>
      <c r="X63" s="149"/>
      <c r="Y63" s="149"/>
      <c r="Z63" s="149"/>
      <c r="AA63" s="149"/>
      <c r="AB63" s="149"/>
      <c r="AD63" s="149"/>
      <c r="AE63" s="149"/>
      <c r="AF63" s="149"/>
      <c r="AG63" s="149"/>
    </row>
    <row r="64" spans="2:33" s="150" customFormat="1" ht="13.5">
      <c r="B64" s="198"/>
      <c r="C64" s="198"/>
      <c r="D64" s="149"/>
      <c r="E64" s="149"/>
      <c r="F64" s="149"/>
      <c r="H64" s="151"/>
      <c r="I64" s="151"/>
      <c r="J64" s="149"/>
      <c r="K64" s="149"/>
      <c r="L64" s="149"/>
      <c r="M64" s="149"/>
      <c r="N64" s="149"/>
      <c r="O64" s="149"/>
      <c r="Q64" s="149"/>
      <c r="R64" s="149"/>
      <c r="S64" s="149"/>
      <c r="T64" s="149"/>
      <c r="U64" s="149"/>
      <c r="W64" s="149"/>
      <c r="X64" s="149"/>
      <c r="Y64" s="149"/>
      <c r="Z64" s="149"/>
      <c r="AA64" s="149"/>
      <c r="AB64" s="149"/>
      <c r="AD64" s="149"/>
      <c r="AE64" s="149"/>
      <c r="AF64" s="149"/>
      <c r="AG64" s="149"/>
    </row>
    <row r="65" spans="2:33" s="150" customFormat="1" ht="13.5">
      <c r="B65" s="198"/>
      <c r="C65" s="198"/>
      <c r="D65" s="149"/>
      <c r="E65" s="149"/>
      <c r="F65" s="149"/>
      <c r="H65" s="151"/>
      <c r="I65" s="151"/>
      <c r="J65" s="149"/>
      <c r="K65" s="149"/>
      <c r="L65" s="149"/>
      <c r="M65" s="149"/>
      <c r="N65" s="149"/>
      <c r="O65" s="149"/>
      <c r="Q65" s="149"/>
      <c r="R65" s="149"/>
      <c r="S65" s="149"/>
      <c r="T65" s="149"/>
      <c r="U65" s="149"/>
      <c r="W65" s="149"/>
      <c r="X65" s="149"/>
      <c r="Y65" s="149"/>
      <c r="Z65" s="149"/>
      <c r="AA65" s="149"/>
      <c r="AB65" s="149"/>
      <c r="AD65" s="149"/>
      <c r="AE65" s="149"/>
      <c r="AF65" s="149"/>
      <c r="AG65" s="149"/>
    </row>
    <row r="66" spans="2:33" s="150" customFormat="1" ht="13.5">
      <c r="B66" s="198"/>
      <c r="C66" s="198"/>
      <c r="D66" s="149"/>
      <c r="E66" s="149"/>
      <c r="F66" s="149"/>
      <c r="H66" s="151"/>
      <c r="I66" s="151"/>
      <c r="J66" s="149"/>
      <c r="K66" s="149"/>
      <c r="L66" s="149"/>
      <c r="M66" s="149"/>
      <c r="N66" s="149"/>
      <c r="O66" s="149"/>
      <c r="Q66" s="149"/>
      <c r="R66" s="149"/>
      <c r="S66" s="149"/>
      <c r="T66" s="149"/>
      <c r="U66" s="149"/>
      <c r="W66" s="149"/>
      <c r="X66" s="149"/>
      <c r="Y66" s="149"/>
      <c r="Z66" s="149"/>
      <c r="AA66" s="149"/>
      <c r="AB66" s="149"/>
      <c r="AD66" s="149"/>
      <c r="AE66" s="149"/>
      <c r="AF66" s="149"/>
      <c r="AG66" s="149"/>
    </row>
  </sheetData>
  <mergeCells count="21">
    <mergeCell ref="W1:AB1"/>
    <mergeCell ref="AJ1:AM1"/>
    <mergeCell ref="H1:O1"/>
    <mergeCell ref="AC1:AH1"/>
    <mergeCell ref="P1:U1"/>
    <mergeCell ref="H4:N4"/>
    <mergeCell ref="Q3:U3"/>
    <mergeCell ref="W3:AB3"/>
    <mergeCell ref="W4:Z4"/>
    <mergeCell ref="AA4:AB4"/>
    <mergeCell ref="Q4:U4"/>
    <mergeCell ref="AF3:AF7"/>
    <mergeCell ref="AJ3:AM3"/>
    <mergeCell ref="AG3:AH3"/>
    <mergeCell ref="A1:F1"/>
    <mergeCell ref="B3:D3"/>
    <mergeCell ref="H3:O3"/>
    <mergeCell ref="AD3:AE3"/>
    <mergeCell ref="AD4:AE4"/>
    <mergeCell ref="H5:J5"/>
    <mergeCell ref="K5:N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SheetLayoutView="100" workbookViewId="0" topLeftCell="A1">
      <pane xSplit="1" ySplit="7" topLeftCell="K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3" sqref="N13"/>
    </sheetView>
  </sheetViews>
  <sheetFormatPr defaultColWidth="8.88671875" defaultRowHeight="13.5"/>
  <cols>
    <col min="1" max="1" width="14.5546875" style="20" customWidth="1"/>
    <col min="2" max="11" width="6.77734375" style="20" customWidth="1"/>
    <col min="12" max="12" width="2.6640625" style="60" customWidth="1"/>
    <col min="13" max="21" width="5.99609375" style="20" customWidth="1"/>
    <col min="22" max="24" width="5.99609375" style="19" customWidth="1"/>
    <col min="25" max="25" width="6.3359375" style="0" bestFit="1" customWidth="1"/>
    <col min="26" max="26" width="5.21484375" style="323" bestFit="1" customWidth="1"/>
    <col min="27" max="16384" width="8.88671875" style="19" customWidth="1"/>
  </cols>
  <sheetData>
    <row r="1" spans="1:26" s="1" customFormat="1" ht="45" customHeight="1">
      <c r="A1" s="362" t="s">
        <v>425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9"/>
      <c r="M1" s="368" t="s">
        <v>428</v>
      </c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18"/>
      <c r="Z1" s="318"/>
    </row>
    <row r="2" spans="1:26" s="5" customFormat="1" ht="25.5" customHeight="1" thickBot="1">
      <c r="A2" s="221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17"/>
      <c r="M2" s="3"/>
      <c r="N2" s="3"/>
      <c r="O2" s="3"/>
      <c r="P2" s="3"/>
      <c r="Q2" s="3"/>
      <c r="R2" s="4"/>
      <c r="S2" s="3"/>
      <c r="T2" s="3"/>
      <c r="U2" s="6"/>
      <c r="V2" s="3"/>
      <c r="W2" s="3"/>
      <c r="X2" s="6" t="s">
        <v>160</v>
      </c>
      <c r="Y2" s="319"/>
      <c r="Z2" s="319"/>
    </row>
    <row r="3" spans="1:26" s="5" customFormat="1" ht="16.5" customHeight="1" thickTop="1">
      <c r="A3" s="334" t="s">
        <v>520</v>
      </c>
      <c r="B3" s="395" t="s">
        <v>426</v>
      </c>
      <c r="C3" s="396"/>
      <c r="D3" s="394" t="s">
        <v>446</v>
      </c>
      <c r="E3" s="387"/>
      <c r="F3" s="387"/>
      <c r="G3" s="387"/>
      <c r="H3" s="387"/>
      <c r="I3" s="387"/>
      <c r="J3" s="387"/>
      <c r="K3" s="387"/>
      <c r="L3" s="87"/>
      <c r="M3" s="387" t="s">
        <v>447</v>
      </c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4" spans="1:26" s="5" customFormat="1" ht="16.5" customHeight="1">
      <c r="A4" s="350"/>
      <c r="B4" s="397" t="s">
        <v>448</v>
      </c>
      <c r="C4" s="398"/>
      <c r="D4" s="388" t="s">
        <v>449</v>
      </c>
      <c r="E4" s="389"/>
      <c r="F4" s="388" t="s">
        <v>427</v>
      </c>
      <c r="G4" s="389"/>
      <c r="H4" s="388" t="s">
        <v>59</v>
      </c>
      <c r="I4" s="389"/>
      <c r="J4" s="388" t="s">
        <v>450</v>
      </c>
      <c r="K4" s="392"/>
      <c r="L4" s="87"/>
      <c r="M4" s="392" t="s">
        <v>451</v>
      </c>
      <c r="N4" s="389"/>
      <c r="O4" s="388" t="s">
        <v>60</v>
      </c>
      <c r="P4" s="389"/>
      <c r="Q4" s="388" t="s">
        <v>61</v>
      </c>
      <c r="R4" s="389"/>
      <c r="S4" s="388" t="s">
        <v>62</v>
      </c>
      <c r="T4" s="389"/>
      <c r="U4" s="388" t="s">
        <v>63</v>
      </c>
      <c r="V4" s="389"/>
      <c r="W4" s="388" t="s">
        <v>64</v>
      </c>
      <c r="X4" s="392"/>
      <c r="Y4" s="344" t="s">
        <v>560</v>
      </c>
      <c r="Z4" s="345"/>
    </row>
    <row r="5" spans="1:26" s="5" customFormat="1" ht="16.5" customHeight="1">
      <c r="A5" s="350"/>
      <c r="B5" s="390" t="s">
        <v>452</v>
      </c>
      <c r="C5" s="393"/>
      <c r="D5" s="390" t="s">
        <v>453</v>
      </c>
      <c r="E5" s="391"/>
      <c r="F5" s="390" t="s">
        <v>454</v>
      </c>
      <c r="G5" s="391"/>
      <c r="H5" s="390" t="s">
        <v>455</v>
      </c>
      <c r="I5" s="391"/>
      <c r="J5" s="390" t="s">
        <v>456</v>
      </c>
      <c r="K5" s="399"/>
      <c r="L5" s="87"/>
      <c r="M5" s="399" t="s">
        <v>65</v>
      </c>
      <c r="N5" s="391"/>
      <c r="O5" s="390" t="s">
        <v>457</v>
      </c>
      <c r="P5" s="391"/>
      <c r="Q5" s="390" t="s">
        <v>66</v>
      </c>
      <c r="R5" s="391"/>
      <c r="S5" s="390" t="s">
        <v>458</v>
      </c>
      <c r="T5" s="391"/>
      <c r="U5" s="390" t="s">
        <v>459</v>
      </c>
      <c r="V5" s="391"/>
      <c r="W5" s="390" t="s">
        <v>561</v>
      </c>
      <c r="X5" s="399"/>
      <c r="Y5" s="355" t="s">
        <v>562</v>
      </c>
      <c r="Z5" s="356"/>
    </row>
    <row r="6" spans="1:26" s="5" customFormat="1" ht="16.5" customHeight="1">
      <c r="A6" s="350"/>
      <c r="B6" s="135" t="s">
        <v>67</v>
      </c>
      <c r="C6" s="135" t="s">
        <v>57</v>
      </c>
      <c r="D6" s="135" t="s">
        <v>67</v>
      </c>
      <c r="E6" s="135" t="s">
        <v>57</v>
      </c>
      <c r="F6" s="135" t="s">
        <v>67</v>
      </c>
      <c r="G6" s="135" t="s">
        <v>57</v>
      </c>
      <c r="H6" s="135" t="s">
        <v>67</v>
      </c>
      <c r="I6" s="135" t="s">
        <v>57</v>
      </c>
      <c r="J6" s="135" t="s">
        <v>67</v>
      </c>
      <c r="K6" s="87" t="s">
        <v>57</v>
      </c>
      <c r="L6" s="87"/>
      <c r="M6" s="135" t="s">
        <v>67</v>
      </c>
      <c r="N6" s="135" t="s">
        <v>57</v>
      </c>
      <c r="O6" s="84" t="s">
        <v>67</v>
      </c>
      <c r="P6" s="135" t="s">
        <v>57</v>
      </c>
      <c r="Q6" s="135" t="s">
        <v>67</v>
      </c>
      <c r="R6" s="135" t="s">
        <v>57</v>
      </c>
      <c r="S6" s="133" t="s">
        <v>67</v>
      </c>
      <c r="T6" s="135" t="s">
        <v>57</v>
      </c>
      <c r="U6" s="135" t="s">
        <v>9</v>
      </c>
      <c r="V6" s="135" t="s">
        <v>57</v>
      </c>
      <c r="W6" s="222" t="s">
        <v>67</v>
      </c>
      <c r="X6" s="87" t="s">
        <v>57</v>
      </c>
      <c r="Y6" s="27" t="s">
        <v>563</v>
      </c>
      <c r="Z6" s="28" t="s">
        <v>564</v>
      </c>
    </row>
    <row r="7" spans="1:26" s="5" customFormat="1" ht="16.5" customHeight="1">
      <c r="A7" s="342"/>
      <c r="B7" s="223" t="s">
        <v>158</v>
      </c>
      <c r="C7" s="223" t="s">
        <v>68</v>
      </c>
      <c r="D7" s="223" t="s">
        <v>158</v>
      </c>
      <c r="E7" s="223" t="s">
        <v>68</v>
      </c>
      <c r="F7" s="223" t="s">
        <v>158</v>
      </c>
      <c r="G7" s="223" t="s">
        <v>68</v>
      </c>
      <c r="H7" s="223" t="s">
        <v>158</v>
      </c>
      <c r="I7" s="223" t="s">
        <v>68</v>
      </c>
      <c r="J7" s="223" t="s">
        <v>158</v>
      </c>
      <c r="K7" s="224" t="s">
        <v>68</v>
      </c>
      <c r="L7" s="225"/>
      <c r="M7" s="223" t="s">
        <v>158</v>
      </c>
      <c r="N7" s="223" t="s">
        <v>68</v>
      </c>
      <c r="O7" s="223" t="s">
        <v>158</v>
      </c>
      <c r="P7" s="223" t="s">
        <v>68</v>
      </c>
      <c r="Q7" s="223" t="s">
        <v>158</v>
      </c>
      <c r="R7" s="223" t="s">
        <v>68</v>
      </c>
      <c r="S7" s="223" t="s">
        <v>158</v>
      </c>
      <c r="T7" s="223" t="s">
        <v>68</v>
      </c>
      <c r="U7" s="223" t="s">
        <v>158</v>
      </c>
      <c r="V7" s="223" t="s">
        <v>68</v>
      </c>
      <c r="W7" s="223" t="s">
        <v>158</v>
      </c>
      <c r="X7" s="224" t="s">
        <v>68</v>
      </c>
      <c r="Y7" s="328" t="s">
        <v>158</v>
      </c>
      <c r="Z7" s="224" t="s">
        <v>68</v>
      </c>
    </row>
    <row r="8" spans="1:26" s="5" customFormat="1" ht="39.75" customHeight="1">
      <c r="A8" s="24">
        <v>2002</v>
      </c>
      <c r="B8" s="228">
        <f aca="true" t="shared" si="0" ref="B8:C10">SUM(D8,M8)</f>
        <v>4</v>
      </c>
      <c r="C8" s="226">
        <f t="shared" si="0"/>
        <v>628.0999999999999</v>
      </c>
      <c r="D8" s="11" t="s">
        <v>168</v>
      </c>
      <c r="E8" s="227" t="s">
        <v>168</v>
      </c>
      <c r="F8" s="227" t="s">
        <v>168</v>
      </c>
      <c r="G8" s="227" t="s">
        <v>168</v>
      </c>
      <c r="H8" s="227" t="s">
        <v>168</v>
      </c>
      <c r="I8" s="227" t="s">
        <v>168</v>
      </c>
      <c r="J8" s="227" t="s">
        <v>168</v>
      </c>
      <c r="K8" s="227" t="s">
        <v>168</v>
      </c>
      <c r="L8" s="9"/>
      <c r="M8" s="227">
        <f>SUM(O8,Q8,S8)</f>
        <v>4</v>
      </c>
      <c r="N8" s="227">
        <f>SUM(P8,R8,T8)</f>
        <v>628.0999999999999</v>
      </c>
      <c r="O8" s="9">
        <v>1</v>
      </c>
      <c r="P8" s="9">
        <v>1.5</v>
      </c>
      <c r="Q8" s="9">
        <v>2</v>
      </c>
      <c r="R8" s="9">
        <v>520.3</v>
      </c>
      <c r="S8" s="227">
        <v>1</v>
      </c>
      <c r="T8" s="9">
        <v>106.3</v>
      </c>
      <c r="U8" s="9" t="s">
        <v>168</v>
      </c>
      <c r="V8" s="9" t="s">
        <v>168</v>
      </c>
      <c r="W8" s="9" t="s">
        <v>168</v>
      </c>
      <c r="X8" s="9" t="s">
        <v>168</v>
      </c>
      <c r="Y8" s="320"/>
      <c r="Z8" s="320"/>
    </row>
    <row r="9" spans="1:26" s="5" customFormat="1" ht="39.75" customHeight="1">
      <c r="A9" s="24">
        <v>2003</v>
      </c>
      <c r="B9" s="228">
        <f t="shared" si="0"/>
        <v>4</v>
      </c>
      <c r="C9" s="226">
        <f t="shared" si="0"/>
        <v>630</v>
      </c>
      <c r="D9" s="11" t="s">
        <v>168</v>
      </c>
      <c r="E9" s="227" t="s">
        <v>168</v>
      </c>
      <c r="F9" s="227" t="s">
        <v>168</v>
      </c>
      <c r="G9" s="227" t="s">
        <v>168</v>
      </c>
      <c r="H9" s="227" t="s">
        <v>168</v>
      </c>
      <c r="I9" s="227" t="s">
        <v>168</v>
      </c>
      <c r="J9" s="227" t="s">
        <v>168</v>
      </c>
      <c r="K9" s="227" t="s">
        <v>168</v>
      </c>
      <c r="L9" s="9"/>
      <c r="M9" s="227">
        <f>SUM(O9,Q9,S9)</f>
        <v>4</v>
      </c>
      <c r="N9" s="227">
        <f>SUM(P9,R9,T9)</f>
        <v>630</v>
      </c>
      <c r="O9" s="9">
        <v>1</v>
      </c>
      <c r="P9" s="9">
        <v>1.5</v>
      </c>
      <c r="Q9" s="9">
        <v>2</v>
      </c>
      <c r="R9" s="9">
        <v>520</v>
      </c>
      <c r="S9" s="227">
        <v>1</v>
      </c>
      <c r="T9" s="9">
        <v>108.5</v>
      </c>
      <c r="U9" s="9" t="s">
        <v>168</v>
      </c>
      <c r="V9" s="9" t="s">
        <v>168</v>
      </c>
      <c r="W9" s="9" t="s">
        <v>168</v>
      </c>
      <c r="X9" s="9" t="s">
        <v>168</v>
      </c>
      <c r="Y9" s="320"/>
      <c r="Z9" s="320"/>
    </row>
    <row r="10" spans="1:26" s="5" customFormat="1" ht="39.75" customHeight="1">
      <c r="A10" s="24">
        <v>2004</v>
      </c>
      <c r="B10" s="229">
        <f t="shared" si="0"/>
        <v>4</v>
      </c>
      <c r="C10" s="99">
        <f t="shared" si="0"/>
        <v>674.5</v>
      </c>
      <c r="D10" s="11" t="s">
        <v>168</v>
      </c>
      <c r="E10" s="11" t="s">
        <v>168</v>
      </c>
      <c r="F10" s="11" t="s">
        <v>168</v>
      </c>
      <c r="G10" s="11" t="s">
        <v>168</v>
      </c>
      <c r="H10" s="11" t="s">
        <v>168</v>
      </c>
      <c r="I10" s="11" t="s">
        <v>168</v>
      </c>
      <c r="J10" s="11" t="s">
        <v>168</v>
      </c>
      <c r="K10" s="11" t="s">
        <v>168</v>
      </c>
      <c r="L10" s="230"/>
      <c r="M10" s="227">
        <f>SUM(O10,Q10,S10,U10,W10)</f>
        <v>4</v>
      </c>
      <c r="N10" s="227">
        <f>SUM(P10,R10,T10,V10,X10)</f>
        <v>674.5</v>
      </c>
      <c r="O10" s="69">
        <v>1</v>
      </c>
      <c r="P10" s="69">
        <v>1.5</v>
      </c>
      <c r="Q10" s="70">
        <v>2</v>
      </c>
      <c r="R10" s="69">
        <v>564</v>
      </c>
      <c r="S10" s="8">
        <v>1</v>
      </c>
      <c r="T10" s="8">
        <v>109</v>
      </c>
      <c r="U10" s="11" t="s">
        <v>168</v>
      </c>
      <c r="V10" s="11" t="s">
        <v>168</v>
      </c>
      <c r="W10" s="11" t="s">
        <v>168</v>
      </c>
      <c r="X10" s="11" t="s">
        <v>168</v>
      </c>
      <c r="Y10" s="320"/>
      <c r="Z10" s="320"/>
    </row>
    <row r="11" spans="1:26" s="5" customFormat="1" ht="39.75" customHeight="1">
      <c r="A11" s="24">
        <v>2005</v>
      </c>
      <c r="B11" s="229">
        <v>6</v>
      </c>
      <c r="C11" s="99">
        <v>17879</v>
      </c>
      <c r="D11" s="11">
        <v>2</v>
      </c>
      <c r="E11" s="11">
        <v>17204</v>
      </c>
      <c r="F11" s="11">
        <v>1</v>
      </c>
      <c r="G11" s="11">
        <v>10958</v>
      </c>
      <c r="H11" s="11" t="s">
        <v>545</v>
      </c>
      <c r="I11" s="11" t="s">
        <v>545</v>
      </c>
      <c r="J11" s="11">
        <v>1</v>
      </c>
      <c r="K11" s="11">
        <v>6246</v>
      </c>
      <c r="L11" s="230"/>
      <c r="M11" s="227">
        <v>4</v>
      </c>
      <c r="N11" s="227">
        <v>675</v>
      </c>
      <c r="O11" s="69">
        <v>1</v>
      </c>
      <c r="P11" s="69">
        <v>2</v>
      </c>
      <c r="Q11" s="70">
        <v>2</v>
      </c>
      <c r="R11" s="69">
        <v>564</v>
      </c>
      <c r="S11" s="8">
        <v>1</v>
      </c>
      <c r="T11" s="8">
        <v>109</v>
      </c>
      <c r="U11" s="11" t="s">
        <v>545</v>
      </c>
      <c r="V11" s="11" t="s">
        <v>545</v>
      </c>
      <c r="W11" s="11" t="s">
        <v>545</v>
      </c>
      <c r="X11" s="11" t="s">
        <v>545</v>
      </c>
      <c r="Y11" s="320"/>
      <c r="Z11" s="320"/>
    </row>
    <row r="12" spans="1:26" s="14" customFormat="1" ht="39.75" customHeight="1">
      <c r="A12" s="49">
        <v>2006</v>
      </c>
      <c r="B12" s="231">
        <f>SUM(D12,M12,)</f>
        <v>7</v>
      </c>
      <c r="C12" s="232">
        <f>SUM(E12,N12,)</f>
        <v>18245</v>
      </c>
      <c r="D12" s="67">
        <f>SUM(F12,H12,J12)</f>
        <v>2</v>
      </c>
      <c r="E12" s="67">
        <f>SUM(G12,I12,K12)</f>
        <v>17204</v>
      </c>
      <c r="F12" s="67">
        <f>SUM(F13:F19)</f>
        <v>1</v>
      </c>
      <c r="G12" s="67">
        <f>SUM(G13:G19)</f>
        <v>10958</v>
      </c>
      <c r="H12" s="67" t="s">
        <v>168</v>
      </c>
      <c r="I12" s="67" t="s">
        <v>168</v>
      </c>
      <c r="J12" s="67">
        <f>SUM(J13:J18)</f>
        <v>1</v>
      </c>
      <c r="K12" s="67">
        <f>SUM(K13:K18)</f>
        <v>6246</v>
      </c>
      <c r="L12" s="232"/>
      <c r="M12" s="232">
        <f>SUM(O12,Q12,S12,U12,W12,Y12)</f>
        <v>5</v>
      </c>
      <c r="N12" s="232">
        <f>SUM(P12,R12,T12,V12,X12,Z12)</f>
        <v>1041</v>
      </c>
      <c r="O12" s="232">
        <f aca="true" t="shared" si="1" ref="O12:T12">SUM(O13:O19)</f>
        <v>1</v>
      </c>
      <c r="P12" s="232">
        <f t="shared" si="1"/>
        <v>2</v>
      </c>
      <c r="Q12" s="232">
        <f t="shared" si="1"/>
        <v>2</v>
      </c>
      <c r="R12" s="232">
        <f t="shared" si="1"/>
        <v>563</v>
      </c>
      <c r="S12" s="232">
        <f t="shared" si="1"/>
        <v>1</v>
      </c>
      <c r="T12" s="232">
        <f t="shared" si="1"/>
        <v>109</v>
      </c>
      <c r="U12" s="67" t="s">
        <v>168</v>
      </c>
      <c r="V12" s="67" t="s">
        <v>168</v>
      </c>
      <c r="W12" s="67" t="s">
        <v>168</v>
      </c>
      <c r="X12" s="67" t="s">
        <v>168</v>
      </c>
      <c r="Y12" s="326">
        <v>1</v>
      </c>
      <c r="Z12" s="326">
        <v>367</v>
      </c>
    </row>
    <row r="13" spans="1:26" s="5" customFormat="1" ht="39.75" customHeight="1">
      <c r="A13" s="50" t="s">
        <v>200</v>
      </c>
      <c r="B13" s="229">
        <f>SUM(D13,M13)</f>
        <v>4</v>
      </c>
      <c r="C13" s="99">
        <f>SUM(E13,N13)</f>
        <v>7066</v>
      </c>
      <c r="D13" s="9">
        <f>SUM(F13,H13,J13)</f>
        <v>1</v>
      </c>
      <c r="E13" s="9">
        <f>SUM(G13,I13,K13)</f>
        <v>6246</v>
      </c>
      <c r="F13" s="9" t="s">
        <v>542</v>
      </c>
      <c r="G13" s="9" t="s">
        <v>542</v>
      </c>
      <c r="H13" s="9" t="s">
        <v>542</v>
      </c>
      <c r="I13" s="9" t="s">
        <v>542</v>
      </c>
      <c r="J13" s="9">
        <v>1</v>
      </c>
      <c r="K13" s="9">
        <v>6246</v>
      </c>
      <c r="L13" s="99"/>
      <c r="M13" s="99">
        <f>SUM(O13,Q13,S13,U13,W13,Y13)</f>
        <v>3</v>
      </c>
      <c r="N13" s="99">
        <f>SUM(P13,R13,T13,V13,X13,Z13)</f>
        <v>820</v>
      </c>
      <c r="O13" s="9" t="s">
        <v>542</v>
      </c>
      <c r="P13" s="9" t="s">
        <v>542</v>
      </c>
      <c r="Q13" s="99">
        <v>1</v>
      </c>
      <c r="R13" s="99">
        <v>344</v>
      </c>
      <c r="S13" s="99">
        <v>1</v>
      </c>
      <c r="T13" s="99">
        <v>109</v>
      </c>
      <c r="U13" s="9" t="s">
        <v>168</v>
      </c>
      <c r="V13" s="9" t="s">
        <v>168</v>
      </c>
      <c r="W13" s="9" t="s">
        <v>168</v>
      </c>
      <c r="X13" s="9" t="s">
        <v>168</v>
      </c>
      <c r="Y13" s="325">
        <v>1</v>
      </c>
      <c r="Z13" s="325">
        <v>367</v>
      </c>
    </row>
    <row r="14" spans="1:26" s="5" customFormat="1" ht="39.75" customHeight="1">
      <c r="A14" s="50" t="s">
        <v>201</v>
      </c>
      <c r="B14" s="98" t="s">
        <v>168</v>
      </c>
      <c r="C14" s="9" t="s">
        <v>168</v>
      </c>
      <c r="D14" s="9" t="s">
        <v>168</v>
      </c>
      <c r="E14" s="9" t="s">
        <v>168</v>
      </c>
      <c r="F14" s="9" t="s">
        <v>168</v>
      </c>
      <c r="G14" s="9" t="s">
        <v>168</v>
      </c>
      <c r="H14" s="9" t="s">
        <v>168</v>
      </c>
      <c r="I14" s="9" t="s">
        <v>168</v>
      </c>
      <c r="J14" s="9" t="s">
        <v>168</v>
      </c>
      <c r="K14" s="9" t="s">
        <v>168</v>
      </c>
      <c r="L14" s="99"/>
      <c r="M14" s="9" t="s">
        <v>168</v>
      </c>
      <c r="N14" s="9" t="s">
        <v>168</v>
      </c>
      <c r="O14" s="9" t="s">
        <v>168</v>
      </c>
      <c r="P14" s="9" t="s">
        <v>168</v>
      </c>
      <c r="Q14" s="9" t="s">
        <v>168</v>
      </c>
      <c r="R14" s="9" t="s">
        <v>168</v>
      </c>
      <c r="S14" s="9" t="s">
        <v>168</v>
      </c>
      <c r="T14" s="9" t="s">
        <v>168</v>
      </c>
      <c r="U14" s="9" t="s">
        <v>168</v>
      </c>
      <c r="V14" s="9" t="s">
        <v>168</v>
      </c>
      <c r="W14" s="9" t="s">
        <v>168</v>
      </c>
      <c r="X14" s="9" t="s">
        <v>168</v>
      </c>
      <c r="Y14" s="327" t="s">
        <v>168</v>
      </c>
      <c r="Z14" s="327" t="s">
        <v>168</v>
      </c>
    </row>
    <row r="15" spans="1:26" s="5" customFormat="1" ht="39.75" customHeight="1">
      <c r="A15" s="50" t="s">
        <v>202</v>
      </c>
      <c r="B15" s="98" t="s">
        <v>168</v>
      </c>
      <c r="C15" s="9" t="s">
        <v>168</v>
      </c>
      <c r="D15" s="9" t="s">
        <v>168</v>
      </c>
      <c r="E15" s="9" t="s">
        <v>168</v>
      </c>
      <c r="F15" s="9" t="s">
        <v>168</v>
      </c>
      <c r="G15" s="9" t="s">
        <v>168</v>
      </c>
      <c r="H15" s="9" t="s">
        <v>168</v>
      </c>
      <c r="I15" s="9" t="s">
        <v>168</v>
      </c>
      <c r="J15" s="9" t="s">
        <v>168</v>
      </c>
      <c r="K15" s="9" t="s">
        <v>168</v>
      </c>
      <c r="L15" s="99"/>
      <c r="M15" s="9" t="s">
        <v>168</v>
      </c>
      <c r="N15" s="9" t="s">
        <v>168</v>
      </c>
      <c r="O15" s="9" t="s">
        <v>168</v>
      </c>
      <c r="P15" s="9" t="s">
        <v>168</v>
      </c>
      <c r="Q15" s="9" t="s">
        <v>168</v>
      </c>
      <c r="R15" s="9" t="s">
        <v>168</v>
      </c>
      <c r="S15" s="9" t="s">
        <v>168</v>
      </c>
      <c r="T15" s="9" t="s">
        <v>168</v>
      </c>
      <c r="U15" s="9" t="s">
        <v>168</v>
      </c>
      <c r="V15" s="9" t="s">
        <v>168</v>
      </c>
      <c r="W15" s="9" t="s">
        <v>168</v>
      </c>
      <c r="X15" s="9" t="s">
        <v>168</v>
      </c>
      <c r="Y15" s="9" t="s">
        <v>168</v>
      </c>
      <c r="Z15" s="9" t="s">
        <v>168</v>
      </c>
    </row>
    <row r="16" spans="1:26" s="14" customFormat="1" ht="39.75" customHeight="1">
      <c r="A16" s="50" t="s">
        <v>203</v>
      </c>
      <c r="B16" s="229">
        <f>SUM(D16,M16)</f>
        <v>2</v>
      </c>
      <c r="C16" s="99">
        <f>SUM(E16,N16)</f>
        <v>221</v>
      </c>
      <c r="D16" s="67" t="s">
        <v>168</v>
      </c>
      <c r="E16" s="67" t="s">
        <v>168</v>
      </c>
      <c r="F16" s="67" t="s">
        <v>168</v>
      </c>
      <c r="G16" s="67" t="s">
        <v>168</v>
      </c>
      <c r="H16" s="9" t="s">
        <v>168</v>
      </c>
      <c r="I16" s="9" t="s">
        <v>168</v>
      </c>
      <c r="J16" s="9" t="s">
        <v>168</v>
      </c>
      <c r="K16" s="9" t="s">
        <v>168</v>
      </c>
      <c r="L16" s="232"/>
      <c r="M16" s="99">
        <f>SUM(O16,Q16,S16,U16,W16)</f>
        <v>2</v>
      </c>
      <c r="N16" s="99">
        <f>SUM(P16,R16,T16,V16,X16)</f>
        <v>221</v>
      </c>
      <c r="O16" s="9">
        <v>1</v>
      </c>
      <c r="P16" s="9">
        <v>2</v>
      </c>
      <c r="Q16" s="99">
        <v>1</v>
      </c>
      <c r="R16" s="99">
        <v>219</v>
      </c>
      <c r="S16" s="9" t="s">
        <v>168</v>
      </c>
      <c r="T16" s="9" t="s">
        <v>168</v>
      </c>
      <c r="U16" s="9" t="s">
        <v>168</v>
      </c>
      <c r="V16" s="9" t="s">
        <v>168</v>
      </c>
      <c r="W16" s="9" t="s">
        <v>168</v>
      </c>
      <c r="X16" s="9" t="s">
        <v>168</v>
      </c>
      <c r="Y16" s="9" t="s">
        <v>168</v>
      </c>
      <c r="Z16" s="9" t="s">
        <v>168</v>
      </c>
    </row>
    <row r="17" spans="1:26" ht="39.75" customHeight="1">
      <c r="A17" s="50" t="s">
        <v>204</v>
      </c>
      <c r="B17" s="98" t="s">
        <v>168</v>
      </c>
      <c r="C17" s="9" t="s">
        <v>168</v>
      </c>
      <c r="D17" s="11" t="s">
        <v>168</v>
      </c>
      <c r="E17" s="11" t="s">
        <v>168</v>
      </c>
      <c r="F17" s="11" t="s">
        <v>168</v>
      </c>
      <c r="G17" s="11" t="s">
        <v>168</v>
      </c>
      <c r="H17" s="9" t="s">
        <v>168</v>
      </c>
      <c r="I17" s="9" t="s">
        <v>168</v>
      </c>
      <c r="J17" s="9" t="s">
        <v>168</v>
      </c>
      <c r="K17" s="9" t="s">
        <v>168</v>
      </c>
      <c r="L17" s="9"/>
      <c r="M17" s="9" t="s">
        <v>542</v>
      </c>
      <c r="N17" s="9" t="s">
        <v>542</v>
      </c>
      <c r="O17" s="227" t="s">
        <v>168</v>
      </c>
      <c r="P17" s="227" t="s">
        <v>168</v>
      </c>
      <c r="Q17" s="227" t="s">
        <v>168</v>
      </c>
      <c r="R17" s="227" t="s">
        <v>168</v>
      </c>
      <c r="S17" s="69" t="s">
        <v>168</v>
      </c>
      <c r="T17" s="69" t="s">
        <v>168</v>
      </c>
      <c r="U17" s="69" t="s">
        <v>168</v>
      </c>
      <c r="V17" s="69" t="s">
        <v>168</v>
      </c>
      <c r="W17" s="69" t="s">
        <v>168</v>
      </c>
      <c r="X17" s="69" t="s">
        <v>168</v>
      </c>
      <c r="Y17" s="69" t="s">
        <v>168</v>
      </c>
      <c r="Z17" s="69" t="s">
        <v>168</v>
      </c>
    </row>
    <row r="18" spans="1:26" ht="39.75" customHeight="1">
      <c r="A18" s="50" t="s">
        <v>205</v>
      </c>
      <c r="B18" s="98" t="s">
        <v>168</v>
      </c>
      <c r="C18" s="9" t="s">
        <v>168</v>
      </c>
      <c r="D18" s="11" t="s">
        <v>168</v>
      </c>
      <c r="E18" s="11" t="s">
        <v>168</v>
      </c>
      <c r="F18" s="11" t="s">
        <v>168</v>
      </c>
      <c r="G18" s="11" t="s">
        <v>168</v>
      </c>
      <c r="H18" s="9" t="s">
        <v>168</v>
      </c>
      <c r="I18" s="9" t="s">
        <v>168</v>
      </c>
      <c r="J18" s="9" t="s">
        <v>542</v>
      </c>
      <c r="K18" s="9" t="s">
        <v>542</v>
      </c>
      <c r="L18" s="230"/>
      <c r="M18" s="9" t="s">
        <v>542</v>
      </c>
      <c r="N18" s="9" t="s">
        <v>542</v>
      </c>
      <c r="O18" s="227" t="s">
        <v>168</v>
      </c>
      <c r="P18" s="227" t="s">
        <v>168</v>
      </c>
      <c r="Q18" s="227" t="s">
        <v>168</v>
      </c>
      <c r="R18" s="227" t="s">
        <v>168</v>
      </c>
      <c r="S18" s="69" t="s">
        <v>168</v>
      </c>
      <c r="T18" s="69" t="s">
        <v>168</v>
      </c>
      <c r="U18" s="69" t="s">
        <v>168</v>
      </c>
      <c r="V18" s="69" t="s">
        <v>168</v>
      </c>
      <c r="W18" s="11" t="s">
        <v>168</v>
      </c>
      <c r="X18" s="11" t="s">
        <v>168</v>
      </c>
      <c r="Y18" s="11" t="s">
        <v>168</v>
      </c>
      <c r="Z18" s="11" t="s">
        <v>168</v>
      </c>
    </row>
    <row r="19" spans="1:26" ht="39.75" customHeight="1" thickBot="1">
      <c r="A19" s="233" t="s">
        <v>460</v>
      </c>
      <c r="B19" s="234">
        <f>SUM(D19,M19)</f>
        <v>1</v>
      </c>
      <c r="C19" s="235">
        <f>SUM(E19,N19)</f>
        <v>10958</v>
      </c>
      <c r="D19" s="74">
        <f>SUM(F19,H19,J19)</f>
        <v>1</v>
      </c>
      <c r="E19" s="74">
        <f>SUM(G19,I19,K19)</f>
        <v>10958</v>
      </c>
      <c r="F19" s="236">
        <v>1</v>
      </c>
      <c r="G19" s="236">
        <v>10958</v>
      </c>
      <c r="H19" s="237" t="s">
        <v>168</v>
      </c>
      <c r="I19" s="237" t="s">
        <v>168</v>
      </c>
      <c r="J19" s="237" t="s">
        <v>168</v>
      </c>
      <c r="K19" s="237" t="s">
        <v>168</v>
      </c>
      <c r="L19" s="230"/>
      <c r="M19" s="74" t="s">
        <v>542</v>
      </c>
      <c r="N19" s="74" t="s">
        <v>542</v>
      </c>
      <c r="O19" s="75" t="s">
        <v>168</v>
      </c>
      <c r="P19" s="75" t="s">
        <v>168</v>
      </c>
      <c r="Q19" s="75" t="s">
        <v>168</v>
      </c>
      <c r="R19" s="75" t="s">
        <v>168</v>
      </c>
      <c r="S19" s="237" t="s">
        <v>168</v>
      </c>
      <c r="T19" s="237" t="s">
        <v>168</v>
      </c>
      <c r="U19" s="75" t="s">
        <v>168</v>
      </c>
      <c r="V19" s="75" t="s">
        <v>168</v>
      </c>
      <c r="W19" s="237" t="s">
        <v>168</v>
      </c>
      <c r="X19" s="237" t="s">
        <v>168</v>
      </c>
      <c r="Y19" s="237" t="s">
        <v>168</v>
      </c>
      <c r="Z19" s="237" t="s">
        <v>168</v>
      </c>
    </row>
    <row r="20" spans="1:26" ht="19.5" customHeight="1" thickTop="1">
      <c r="A20" s="5" t="s">
        <v>461</v>
      </c>
      <c r="B20" s="5"/>
      <c r="C20" s="5"/>
      <c r="D20" s="140"/>
      <c r="E20" s="140"/>
      <c r="F20" s="112"/>
      <c r="G20" s="115"/>
      <c r="H20" s="141"/>
      <c r="I20" s="142"/>
      <c r="J20" s="140"/>
      <c r="K20" s="140"/>
      <c r="L20" s="19"/>
      <c r="N20" s="60"/>
      <c r="Q20" s="140"/>
      <c r="R20" s="140"/>
      <c r="S20" s="140"/>
      <c r="T20" s="141"/>
      <c r="U20" s="141"/>
      <c r="V20" s="111"/>
      <c r="Y20" s="19"/>
      <c r="Z20" s="19"/>
    </row>
    <row r="21" spans="1:26" ht="15" customHeight="1">
      <c r="A21" s="5"/>
      <c r="B21" s="5"/>
      <c r="C21" s="5"/>
      <c r="F21" s="2"/>
      <c r="H21" s="2"/>
      <c r="J21" s="2"/>
      <c r="M21" s="56"/>
      <c r="P21" s="140"/>
      <c r="Q21" s="57"/>
      <c r="R21" s="57"/>
      <c r="U21" s="56"/>
      <c r="V21" s="78"/>
      <c r="X21" s="59"/>
      <c r="Y21" s="321"/>
      <c r="Z21" s="321"/>
    </row>
    <row r="22" spans="6:26" ht="13.5">
      <c r="F22" s="2"/>
      <c r="H22" s="2"/>
      <c r="J22" s="2"/>
      <c r="P22" s="140"/>
      <c r="Q22" s="57"/>
      <c r="R22" s="57"/>
      <c r="U22" s="56"/>
      <c r="V22" s="78"/>
      <c r="X22" s="59"/>
      <c r="Y22" s="321"/>
      <c r="Z22" s="321"/>
    </row>
    <row r="23" spans="6:26" ht="13.5">
      <c r="F23" s="2"/>
      <c r="H23" s="2"/>
      <c r="J23" s="2"/>
      <c r="P23" s="140"/>
      <c r="Q23" s="57"/>
      <c r="R23" s="57"/>
      <c r="U23" s="56"/>
      <c r="V23" s="78"/>
      <c r="X23" s="59"/>
      <c r="Y23" s="321"/>
      <c r="Z23" s="321"/>
    </row>
    <row r="24" spans="6:26" ht="13.5">
      <c r="F24" s="2"/>
      <c r="H24" s="2"/>
      <c r="J24" s="2"/>
      <c r="P24" s="140"/>
      <c r="U24" s="56"/>
      <c r="V24" s="78"/>
      <c r="X24" s="59"/>
      <c r="Y24" s="321"/>
      <c r="Z24" s="321"/>
    </row>
    <row r="25" spans="8:26" ht="13.5">
      <c r="H25" s="2"/>
      <c r="P25" s="140"/>
      <c r="U25" s="56"/>
      <c r="V25" s="78"/>
      <c r="X25" s="59"/>
      <c r="Y25" s="321"/>
      <c r="Z25" s="321"/>
    </row>
    <row r="26" spans="16:26" ht="13.5">
      <c r="P26" s="140"/>
      <c r="U26" s="56"/>
      <c r="V26" s="78"/>
      <c r="Y26" s="321"/>
      <c r="Z26" s="321"/>
    </row>
    <row r="27" spans="16:26" ht="13.5">
      <c r="P27" s="140"/>
      <c r="U27" s="56"/>
      <c r="V27" s="78"/>
      <c r="Y27" s="321"/>
      <c r="Z27" s="321"/>
    </row>
    <row r="28" spans="16:26" ht="13.5">
      <c r="P28" s="140"/>
      <c r="U28" s="56"/>
      <c r="V28" s="78"/>
      <c r="Y28" s="321"/>
      <c r="Z28" s="321"/>
    </row>
    <row r="29" spans="16:26" ht="14.25" thickBot="1">
      <c r="P29" s="140"/>
      <c r="U29" s="56"/>
      <c r="V29" s="78"/>
      <c r="Y29" s="322"/>
      <c r="Z29" s="322"/>
    </row>
    <row r="30" spans="16:25" ht="14.25" thickTop="1">
      <c r="P30" s="140"/>
      <c r="U30" s="56"/>
      <c r="V30" s="78"/>
      <c r="Y30" s="323"/>
    </row>
    <row r="31" spans="16:26" ht="13.5">
      <c r="P31" s="140"/>
      <c r="U31" s="56"/>
      <c r="V31" s="78"/>
      <c r="Y31" s="324"/>
      <c r="Z31" s="324"/>
    </row>
    <row r="32" spans="16:22" ht="13.5">
      <c r="P32" s="140"/>
      <c r="U32" s="56"/>
      <c r="V32" s="78"/>
    </row>
    <row r="33" spans="16:22" ht="13.5">
      <c r="P33" s="140"/>
      <c r="U33" s="56"/>
      <c r="V33" s="78"/>
    </row>
    <row r="34" spans="16:22" ht="13.5">
      <c r="P34" s="140"/>
      <c r="U34" s="56"/>
      <c r="V34" s="78"/>
    </row>
    <row r="35" spans="16:22" ht="13.5">
      <c r="P35" s="140"/>
      <c r="U35" s="56"/>
      <c r="V35" s="78"/>
    </row>
    <row r="36" spans="16:22" ht="13.5">
      <c r="P36" s="140"/>
      <c r="U36" s="56"/>
      <c r="V36" s="78"/>
    </row>
    <row r="37" spans="16:22" ht="13.5">
      <c r="P37" s="140"/>
      <c r="U37" s="56"/>
      <c r="V37" s="78"/>
    </row>
    <row r="38" spans="16:22" ht="13.5">
      <c r="P38" s="140"/>
      <c r="U38" s="56"/>
      <c r="V38" s="78"/>
    </row>
    <row r="39" spans="16:22" ht="13.5">
      <c r="P39" s="140"/>
      <c r="U39" s="56"/>
      <c r="V39" s="78"/>
    </row>
    <row r="40" spans="16:22" ht="13.5">
      <c r="P40" s="140"/>
      <c r="U40" s="56"/>
      <c r="V40" s="78"/>
    </row>
    <row r="41" spans="16:22" ht="13.5">
      <c r="P41" s="140"/>
      <c r="U41" s="56"/>
      <c r="V41" s="78"/>
    </row>
    <row r="42" spans="16:22" ht="13.5">
      <c r="P42" s="140"/>
      <c r="U42" s="56"/>
      <c r="V42" s="78"/>
    </row>
    <row r="43" spans="16:22" ht="13.5">
      <c r="P43" s="140"/>
      <c r="U43" s="56"/>
      <c r="V43" s="78"/>
    </row>
    <row r="44" spans="16:22" ht="13.5">
      <c r="P44" s="140"/>
      <c r="U44" s="56"/>
      <c r="V44" s="78"/>
    </row>
    <row r="45" spans="16:22" ht="13.5">
      <c r="P45" s="140"/>
      <c r="U45" s="56"/>
      <c r="V45" s="78"/>
    </row>
    <row r="46" spans="16:22" ht="13.5">
      <c r="P46" s="140"/>
      <c r="U46" s="56"/>
      <c r="V46" s="78"/>
    </row>
    <row r="47" spans="16:22" ht="13.5">
      <c r="P47" s="140"/>
      <c r="U47" s="56"/>
      <c r="V47" s="78"/>
    </row>
    <row r="48" spans="16:22" ht="13.5">
      <c r="P48" s="140"/>
      <c r="U48" s="56"/>
      <c r="V48" s="78"/>
    </row>
    <row r="49" spans="16:22" ht="13.5">
      <c r="P49" s="140"/>
      <c r="U49" s="56"/>
      <c r="V49" s="78"/>
    </row>
    <row r="50" spans="16:22" ht="13.5">
      <c r="P50" s="140"/>
      <c r="U50" s="56"/>
      <c r="V50" s="78"/>
    </row>
    <row r="51" spans="16:22" ht="13.5">
      <c r="P51" s="140"/>
      <c r="U51" s="56"/>
      <c r="V51" s="5"/>
    </row>
    <row r="52" spans="16:22" ht="13.5">
      <c r="P52" s="140"/>
      <c r="U52" s="56"/>
      <c r="V52" s="5"/>
    </row>
    <row r="53" spans="16:22" ht="13.5">
      <c r="P53" s="140"/>
      <c r="U53" s="56"/>
      <c r="V53" s="5"/>
    </row>
    <row r="54" spans="16:22" ht="13.5">
      <c r="P54" s="140"/>
      <c r="U54" s="56"/>
      <c r="V54" s="5"/>
    </row>
    <row r="55" spans="16:22" ht="13.5">
      <c r="P55" s="140"/>
      <c r="U55" s="56"/>
      <c r="V55" s="5"/>
    </row>
    <row r="56" spans="16:22" ht="13.5">
      <c r="P56" s="140"/>
      <c r="U56" s="56"/>
      <c r="V56" s="5"/>
    </row>
    <row r="57" spans="16:22" ht="13.5">
      <c r="P57" s="140"/>
      <c r="U57" s="56"/>
      <c r="V57" s="5"/>
    </row>
    <row r="58" spans="16:22" ht="13.5">
      <c r="P58" s="140"/>
      <c r="U58" s="56"/>
      <c r="V58" s="5"/>
    </row>
    <row r="59" spans="16:22" ht="13.5">
      <c r="P59" s="140"/>
      <c r="U59" s="56"/>
      <c r="V59" s="5"/>
    </row>
    <row r="60" spans="16:22" ht="13.5">
      <c r="P60" s="140"/>
      <c r="U60" s="56"/>
      <c r="V60" s="5"/>
    </row>
    <row r="61" spans="16:22" ht="13.5">
      <c r="P61" s="140"/>
      <c r="U61" s="56"/>
      <c r="V61" s="5"/>
    </row>
    <row r="62" spans="16:22" ht="13.5">
      <c r="P62" s="140"/>
      <c r="U62" s="56"/>
      <c r="V62" s="5"/>
    </row>
    <row r="63" spans="16:22" ht="13.5">
      <c r="P63" s="140"/>
      <c r="U63" s="56"/>
      <c r="V63" s="5"/>
    </row>
    <row r="64" spans="16:22" ht="13.5">
      <c r="P64" s="140"/>
      <c r="U64" s="56"/>
      <c r="V64" s="5"/>
    </row>
    <row r="65" spans="16:22" ht="13.5">
      <c r="P65" s="140"/>
      <c r="U65" s="56"/>
      <c r="V65" s="5"/>
    </row>
    <row r="66" spans="16:22" ht="13.5">
      <c r="P66" s="140"/>
      <c r="U66" s="56"/>
      <c r="V66" s="5"/>
    </row>
    <row r="67" spans="16:22" ht="13.5">
      <c r="P67" s="140"/>
      <c r="U67" s="56"/>
      <c r="V67" s="5"/>
    </row>
    <row r="68" spans="16:22" ht="13.5">
      <c r="P68" s="140"/>
      <c r="U68" s="56"/>
      <c r="V68" s="5"/>
    </row>
    <row r="69" spans="16:22" ht="13.5">
      <c r="P69" s="140"/>
      <c r="U69" s="56"/>
      <c r="V69" s="5"/>
    </row>
    <row r="70" spans="16:22" ht="13.5">
      <c r="P70" s="140"/>
      <c r="U70" s="56"/>
      <c r="V70" s="5"/>
    </row>
    <row r="71" ht="13.5">
      <c r="P71" s="140"/>
    </row>
    <row r="72" ht="13.5">
      <c r="P72" s="140"/>
    </row>
    <row r="73" ht="13.5">
      <c r="P73" s="140"/>
    </row>
    <row r="74" ht="13.5">
      <c r="P74" s="140"/>
    </row>
    <row r="75" ht="13.5">
      <c r="P75" s="140"/>
    </row>
    <row r="76" ht="13.5">
      <c r="P76" s="140"/>
    </row>
    <row r="77" ht="13.5">
      <c r="P77" s="140"/>
    </row>
    <row r="78" ht="13.5">
      <c r="P78" s="140"/>
    </row>
    <row r="79" ht="13.5">
      <c r="P79" s="140"/>
    </row>
    <row r="80" ht="13.5">
      <c r="P80" s="140"/>
    </row>
    <row r="81" ht="13.5">
      <c r="P81" s="140"/>
    </row>
  </sheetData>
  <mergeCells count="30">
    <mergeCell ref="J5:K5"/>
    <mergeCell ref="U5:V5"/>
    <mergeCell ref="W4:X4"/>
    <mergeCell ref="W5:X5"/>
    <mergeCell ref="M4:N4"/>
    <mergeCell ref="M5:N5"/>
    <mergeCell ref="O4:P4"/>
    <mergeCell ref="O5:P5"/>
    <mergeCell ref="Q4:R4"/>
    <mergeCell ref="Q5:R5"/>
    <mergeCell ref="M1:X1"/>
    <mergeCell ref="B5:C5"/>
    <mergeCell ref="A1:K1"/>
    <mergeCell ref="D3:K3"/>
    <mergeCell ref="D4:E4"/>
    <mergeCell ref="D5:E5"/>
    <mergeCell ref="B3:C3"/>
    <mergeCell ref="B4:C4"/>
    <mergeCell ref="F4:G4"/>
    <mergeCell ref="F5:G5"/>
    <mergeCell ref="Y4:Z4"/>
    <mergeCell ref="M3:Z3"/>
    <mergeCell ref="Y5:Z5"/>
    <mergeCell ref="A3:A7"/>
    <mergeCell ref="S4:T4"/>
    <mergeCell ref="S5:T5"/>
    <mergeCell ref="U4:V4"/>
    <mergeCell ref="H4:I4"/>
    <mergeCell ref="H5:I5"/>
    <mergeCell ref="J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1"/>
  <headerFooter alignWithMargins="0">
    <oddHeader>&amp;L&amp;"굴림체,굵게"&amp;12주택·건설&amp;R&amp;"Times New Roman,보통"&amp;12 Housing, Construction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2007-12-14T04:28:47Z</cp:lastPrinted>
  <dcterms:created xsi:type="dcterms:W3CDTF">1999-04-14T04:13:28Z</dcterms:created>
  <dcterms:modified xsi:type="dcterms:W3CDTF">2008-03-04T09:02:22Z</dcterms:modified>
  <cp:category/>
  <cp:version/>
  <cp:contentType/>
  <cp:contentStatus/>
</cp:coreProperties>
</file>