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5" windowWidth="9690" windowHeight="6330" tabRatio="905" firstSheet="6" activeTab="10"/>
  </bookViews>
  <sheets>
    <sheet name="----" sheetId="1" state="veryHidden" r:id="rId1"/>
    <sheet name="1.재정" sheetId="2" r:id="rId2"/>
    <sheet name="2. 지방세부담" sheetId="3" r:id="rId3"/>
    <sheet name="3.지방세징수" sheetId="4" r:id="rId4"/>
    <sheet name="4.예산결산총괄" sheetId="5" r:id="rId5"/>
    <sheet name="5.일반회계세입예산개요" sheetId="6" r:id="rId6"/>
    <sheet name="6.일반회계세입결산" sheetId="7" r:id="rId7"/>
    <sheet name="7.일반회계세출예산개요" sheetId="8" r:id="rId8"/>
    <sheet name="8.일반회계세출결산" sheetId="9" r:id="rId9"/>
    <sheet name="9. 특별회계예산결산" sheetId="10" r:id="rId10"/>
    <sheet name="10.군공유재산" sheetId="11" r:id="rId11"/>
  </sheets>
  <definedNames>
    <definedName name="_xlnm.Print_Area" localSheetId="3">'3.지방세징수'!$A$1:$AF$19</definedName>
    <definedName name="Z_05137CB3_D218_4479_AA26_9B7CAC36BE40_.wvu.PrintArea" localSheetId="3" hidden="1">'3.지방세징수'!$A$1:$AF$19</definedName>
    <definedName name="Z_0670F341_3894_4F8E_849D_EDA05F19F008_.wvu.PrintArea" localSheetId="3" hidden="1">'3.지방세징수'!$A$1:$AF$19</definedName>
    <definedName name="Z_13B74618_508C_45C7_8B93_9F3D25693DCF_.wvu.PrintArea" localSheetId="3" hidden="1">'3.지방세징수'!$A$1:$AF$19</definedName>
    <definedName name="Z_466B4060_2405_11D8_9C7D_00E07D8B2C4C_.wvu.PrintArea" localSheetId="3" hidden="1">'3.지방세징수'!$A$1:$AF$19</definedName>
    <definedName name="Z_52BD03A3_420C_11D9_A80D_00E098994FA3_.wvu.PrintArea" localSheetId="3" hidden="1">'3.지방세징수'!$A$1:$AF$19</definedName>
    <definedName name="Z_8ED97962_420F_11D9_9C7C_009008A0B73D_.wvu.PrintArea" localSheetId="3" hidden="1">'3.지방세징수'!$A$1:$AF$19</definedName>
    <definedName name="Z_A0A92A4A_390C_492C_9526_805C062C8FFE_.wvu.PrintArea" localSheetId="3" hidden="1">'3.지방세징수'!$A$1:$AF$19</definedName>
    <definedName name="Z_FAC1212C_81F4_4F17_96DA_8CE9075A4F10_.wvu.PrintArea" localSheetId="3" hidden="1">'3.지방세징수'!$A$1:$AF$19</definedName>
    <definedName name="Z_FD9EB1CB_48FA_11D9_B3E6_0000B4A88D03_.wvu.PrintArea" localSheetId="3" hidden="1">'3.지방세징수'!$A$1:$AF$19</definedName>
  </definedNames>
  <calcPr fullCalcOnLoad="1"/>
</workbook>
</file>

<file path=xl/sharedStrings.xml><?xml version="1.0" encoding="utf-8"?>
<sst xmlns="http://schemas.openxmlformats.org/spreadsheetml/2006/main" count="825" uniqueCount="397">
  <si>
    <t>Unit : Million won</t>
  </si>
  <si>
    <t>계</t>
  </si>
  <si>
    <t>Total</t>
  </si>
  <si>
    <t>간    접   세</t>
  </si>
  <si>
    <t>(외국인 제외)</t>
  </si>
  <si>
    <t>(외국인세대 제외)</t>
  </si>
  <si>
    <t>Population</t>
  </si>
  <si>
    <t>취득세</t>
  </si>
  <si>
    <t>등록세</t>
  </si>
  <si>
    <t>면허세</t>
  </si>
  <si>
    <t>주민세</t>
  </si>
  <si>
    <t>재산세</t>
  </si>
  <si>
    <t>자동차세</t>
  </si>
  <si>
    <t>종합토지세</t>
  </si>
  <si>
    <t>담배소비세</t>
  </si>
  <si>
    <t>도축세</t>
  </si>
  <si>
    <t>Registration</t>
  </si>
  <si>
    <t>Licence</t>
  </si>
  <si>
    <t>Property</t>
  </si>
  <si>
    <t>Butchery</t>
  </si>
  <si>
    <t>구 성 비(%)</t>
  </si>
  <si>
    <t>(%)</t>
  </si>
  <si>
    <t>Composition</t>
  </si>
  <si>
    <t>지방세</t>
  </si>
  <si>
    <t>Unit : MilIion won</t>
  </si>
  <si>
    <t>구 성 비</t>
  </si>
  <si>
    <t>구성비</t>
  </si>
  <si>
    <t>Building</t>
  </si>
  <si>
    <t>점</t>
  </si>
  <si>
    <t>Case</t>
  </si>
  <si>
    <t>Each</t>
  </si>
  <si>
    <t>Area</t>
  </si>
  <si>
    <t>Ton</t>
  </si>
  <si>
    <t>평가액</t>
  </si>
  <si>
    <t>대</t>
  </si>
  <si>
    <t>톤수</t>
  </si>
  <si>
    <t>Machinery</t>
  </si>
  <si>
    <t>총평가액</t>
  </si>
  <si>
    <t>Year &amp;</t>
  </si>
  <si>
    <t>PUBLIC  FINANCE</t>
  </si>
  <si>
    <t>계</t>
  </si>
  <si>
    <t>일반행정비</t>
  </si>
  <si>
    <t>사회개발비</t>
  </si>
  <si>
    <t>경제개발비</t>
  </si>
  <si>
    <t>민방위비</t>
  </si>
  <si>
    <t>지원 및 기타경비</t>
  </si>
  <si>
    <t>Civil Defence</t>
  </si>
  <si>
    <t>Social Development</t>
  </si>
  <si>
    <t>Economic Development</t>
  </si>
  <si>
    <t>항 공 기</t>
  </si>
  <si>
    <t>LOCAL TAX BURDEN</t>
  </si>
  <si>
    <t>COLLECTION OF LOCAL TAXES</t>
  </si>
  <si>
    <t>COLLECTION OF LOCAL TAXES(Cont'd)</t>
  </si>
  <si>
    <t>SUMMARY OF  BUDGETS AND SETTLEMENT</t>
  </si>
  <si>
    <t>General</t>
  </si>
  <si>
    <t>Special</t>
  </si>
  <si>
    <t>Accounts</t>
  </si>
  <si>
    <t>BUDGET REVENUES OF GENERAL ACCOUNTS</t>
  </si>
  <si>
    <t>SETTLED REVENUES OF GENERAL ACCOUNTS</t>
  </si>
  <si>
    <t>BUDGET EXPENDITURE OF GENERAL ACCOUNTS</t>
  </si>
  <si>
    <t>General Administration</t>
  </si>
  <si>
    <t>Support Others</t>
  </si>
  <si>
    <t>Percent distribution</t>
  </si>
  <si>
    <t>ratio</t>
  </si>
  <si>
    <t>Budget/settlement</t>
  </si>
  <si>
    <t>Accounts</t>
  </si>
  <si>
    <t>합계</t>
  </si>
  <si>
    <t>Local</t>
  </si>
  <si>
    <t>tax</t>
  </si>
  <si>
    <t>보조금</t>
  </si>
  <si>
    <t>지방채</t>
  </si>
  <si>
    <t>사용료</t>
  </si>
  <si>
    <t>수입</t>
  </si>
  <si>
    <t>rents</t>
  </si>
  <si>
    <t>수수료</t>
  </si>
  <si>
    <t>fees</t>
  </si>
  <si>
    <t>Collection</t>
  </si>
  <si>
    <t>grants</t>
  </si>
  <si>
    <t>Interest </t>
  </si>
  <si>
    <t>순세계</t>
  </si>
  <si>
    <t>잉여금</t>
  </si>
  <si>
    <t>전입금</t>
  </si>
  <si>
    <t>이월금</t>
  </si>
  <si>
    <t>부담금</t>
  </si>
  <si>
    <t>잡수입</t>
  </si>
  <si>
    <t>토        지</t>
  </si>
  <si>
    <t>건        물</t>
  </si>
  <si>
    <t>기 계 기 구</t>
  </si>
  <si>
    <t>평 가 액</t>
  </si>
  <si>
    <t>수량(건)</t>
  </si>
  <si>
    <t>Eup Myeon</t>
  </si>
  <si>
    <t>자료 : 재무과</t>
  </si>
  <si>
    <t>단위 : 백만원</t>
  </si>
  <si>
    <t>연   별</t>
  </si>
  <si>
    <t>인         구</t>
  </si>
  <si>
    <t>1인당부담액(원)</t>
  </si>
  <si>
    <t>세          대</t>
  </si>
  <si>
    <t>직    접    세</t>
  </si>
  <si>
    <t>예 산 현 액 (A)        Budget</t>
  </si>
  <si>
    <t>세      입(B)        Revenues</t>
  </si>
  <si>
    <t>세        출 (C)          Expenditures</t>
  </si>
  <si>
    <t>잉          여(D=B-C)    Surplus</t>
  </si>
  <si>
    <t>일      반</t>
  </si>
  <si>
    <t>특      별</t>
  </si>
  <si>
    <t>일      반</t>
  </si>
  <si>
    <t>특      별</t>
  </si>
  <si>
    <t>단위 :  백만원</t>
  </si>
  <si>
    <t>단위 :  백만원</t>
  </si>
  <si>
    <t>예      산      현      액              Budget</t>
  </si>
  <si>
    <t>결                     산                    Actual</t>
  </si>
  <si>
    <t>예  산  대</t>
  </si>
  <si>
    <t>결산비율(%)</t>
  </si>
  <si>
    <t>연   별</t>
  </si>
  <si>
    <t>예  산  대</t>
  </si>
  <si>
    <t>과목별</t>
  </si>
  <si>
    <t>Year &amp; Item</t>
  </si>
  <si>
    <t>단위 : 백만원</t>
  </si>
  <si>
    <t>세  입</t>
  </si>
  <si>
    <t>세  출</t>
  </si>
  <si>
    <t>Budget</t>
  </si>
  <si>
    <t>Revenues</t>
  </si>
  <si>
    <t>Expenditures</t>
  </si>
  <si>
    <t>상수도사업</t>
  </si>
  <si>
    <t>자활복지기금</t>
  </si>
  <si>
    <t>경영수익사업</t>
  </si>
  <si>
    <t>SETTLED EXPENDITURE OF GENERAL ACCOUNTS</t>
  </si>
  <si>
    <t>국외차입금
Foreign Loan</t>
  </si>
  <si>
    <t>융자금수입금
Income from Loan</t>
  </si>
  <si>
    <t>세외  수입
Income except tax</t>
  </si>
  <si>
    <t>보  조  금
Subsidy</t>
  </si>
  <si>
    <t>지방  재원
Local Loan</t>
  </si>
  <si>
    <t>Year</t>
  </si>
  <si>
    <t>수입</t>
  </si>
  <si>
    <t>product</t>
  </si>
  <si>
    <t>재산임대</t>
  </si>
  <si>
    <t>징수</t>
  </si>
  <si>
    <t>교부금</t>
  </si>
  <si>
    <t>재산</t>
  </si>
  <si>
    <t>매각수입</t>
  </si>
  <si>
    <t>disposal</t>
  </si>
  <si>
    <t>d from</t>
  </si>
  <si>
    <t xml:space="preserve">net </t>
  </si>
  <si>
    <t>over</t>
  </si>
  <si>
    <t>기금수입</t>
  </si>
  <si>
    <t>ution</t>
  </si>
  <si>
    <t>collection</t>
  </si>
  <si>
    <t>지방</t>
  </si>
  <si>
    <t>구  성  비(%)</t>
  </si>
  <si>
    <t>금  액</t>
  </si>
  <si>
    <t>금   액</t>
  </si>
  <si>
    <t>SETTLED BUDGET OF SPECIAL ACCOUNTS</t>
  </si>
  <si>
    <t>지  방  세
Local tax</t>
  </si>
  <si>
    <t>지방교부세
Local subsidy Tax</t>
  </si>
  <si>
    <t>지방양여금
Local Concession Tax</t>
  </si>
  <si>
    <t>재정보전금
Finamcia lconplement Tax</t>
  </si>
  <si>
    <t>재정</t>
  </si>
  <si>
    <t>Finamcia</t>
  </si>
  <si>
    <t>Tax</t>
  </si>
  <si>
    <t>보전금</t>
  </si>
  <si>
    <t>읍면별</t>
  </si>
  <si>
    <t>선        박</t>
  </si>
  <si>
    <t>Aircrafts</t>
  </si>
  <si>
    <t>Standiry tree and bamboo</t>
  </si>
  <si>
    <t>면  적( 천㎡)</t>
  </si>
  <si>
    <t>면    적( 천㎡)</t>
  </si>
  <si>
    <t>척수</t>
  </si>
  <si>
    <t>면적(㎡)</t>
  </si>
  <si>
    <t>Appraisal value</t>
  </si>
  <si>
    <t>Quan-tity</t>
  </si>
  <si>
    <t>-</t>
  </si>
  <si>
    <t>Year</t>
  </si>
  <si>
    <t>단위 : 천원</t>
  </si>
  <si>
    <t>Unit : Thousand won</t>
  </si>
  <si>
    <t>지        방        세                          Local          Taxes</t>
  </si>
  <si>
    <t>세대당 부담(원)</t>
  </si>
  <si>
    <t>계</t>
  </si>
  <si>
    <t xml:space="preserve">Tax burden </t>
  </si>
  <si>
    <t>Year</t>
  </si>
  <si>
    <t>전년대비신장율</t>
  </si>
  <si>
    <t>Tax burden per</t>
  </si>
  <si>
    <t>Households</t>
  </si>
  <si>
    <t>per</t>
  </si>
  <si>
    <t>Total</t>
  </si>
  <si>
    <t>Rate of Extension</t>
  </si>
  <si>
    <t>Direct Texes</t>
  </si>
  <si>
    <t>Indirect Texes</t>
  </si>
  <si>
    <t>(exclude foreigners)</t>
  </si>
  <si>
    <t>capita (won)</t>
  </si>
  <si>
    <t>(Exclude Foreigner Household)</t>
  </si>
  <si>
    <t>Household(won)</t>
  </si>
  <si>
    <t>-</t>
  </si>
  <si>
    <t>자료 :  재무과</t>
  </si>
  <si>
    <t>단위 : 백만원</t>
  </si>
  <si>
    <t>Unit : Milion won</t>
  </si>
  <si>
    <t xml:space="preserve">예    산    규    모  </t>
  </si>
  <si>
    <t>자     주     재    원</t>
  </si>
  <si>
    <t>재정자립도(%)</t>
  </si>
  <si>
    <t>일반회계</t>
  </si>
  <si>
    <t>특별회계</t>
  </si>
  <si>
    <t>지 방 세</t>
  </si>
  <si>
    <t>세외수입(일반회계)</t>
  </si>
  <si>
    <t>재정보전금</t>
  </si>
  <si>
    <t>Percentage of</t>
  </si>
  <si>
    <t>Own</t>
  </si>
  <si>
    <t>Local</t>
  </si>
  <si>
    <t>Non-tax revenue</t>
  </si>
  <si>
    <t>Financial</t>
  </si>
  <si>
    <t>financial</t>
  </si>
  <si>
    <t>Budget Scale</t>
  </si>
  <si>
    <t>General Accounts</t>
  </si>
  <si>
    <t>Special Accounts</t>
  </si>
  <si>
    <t>Income</t>
  </si>
  <si>
    <t>Tax</t>
  </si>
  <si>
    <t>(General Accounts)</t>
  </si>
  <si>
    <t>preservation</t>
  </si>
  <si>
    <t>Independece</t>
  </si>
  <si>
    <t>지  방  세  징  수(속)</t>
  </si>
  <si>
    <t>연   별</t>
  </si>
  <si>
    <t>합 계</t>
  </si>
  <si>
    <t>보 통 세   Ordinary Taxes</t>
  </si>
  <si>
    <t>과년도수입</t>
  </si>
  <si>
    <t>읍면별</t>
  </si>
  <si>
    <t>시도세</t>
  </si>
  <si>
    <t>시군세</t>
  </si>
  <si>
    <t>계</t>
  </si>
  <si>
    <t>시·도세</t>
  </si>
  <si>
    <t>Shi-Do Taxes</t>
  </si>
  <si>
    <t>시·군세    Shi-Gun Taxes</t>
  </si>
  <si>
    <t>Revenue from previous year</t>
  </si>
  <si>
    <t>Year &amp;</t>
  </si>
  <si>
    <t>Grand</t>
  </si>
  <si>
    <t>Province</t>
  </si>
  <si>
    <t>Shi, Gun</t>
  </si>
  <si>
    <t>소계</t>
  </si>
  <si>
    <t>마권세</t>
  </si>
  <si>
    <t>주행세</t>
  </si>
  <si>
    <t>농업소득세</t>
  </si>
  <si>
    <t>소계</t>
  </si>
  <si>
    <t>지역개발세</t>
  </si>
  <si>
    <t>공동시설세</t>
  </si>
  <si>
    <t>지방교육세</t>
  </si>
  <si>
    <t>사업소세</t>
  </si>
  <si>
    <t>도시계획세</t>
  </si>
  <si>
    <t>시도계</t>
  </si>
  <si>
    <t>시군계</t>
  </si>
  <si>
    <t>Total</t>
  </si>
  <si>
    <t>Taxes</t>
  </si>
  <si>
    <t>Tatal</t>
  </si>
  <si>
    <t>Acquisition</t>
  </si>
  <si>
    <t>Horserace</t>
  </si>
  <si>
    <t>Inhabitant</t>
  </si>
  <si>
    <t>Automobile</t>
  </si>
  <si>
    <t>Motor fuel</t>
  </si>
  <si>
    <t>Synthesis land</t>
  </si>
  <si>
    <t>Agriculture
income</t>
  </si>
  <si>
    <t xml:space="preserve">Tobacco 
Consumption </t>
  </si>
  <si>
    <t xml:space="preserve">Regional
development </t>
  </si>
  <si>
    <t>Facilities</t>
  </si>
  <si>
    <t>Local
education</t>
  </si>
  <si>
    <t>Business
firm</t>
  </si>
  <si>
    <t xml:space="preserve">City Planning </t>
  </si>
  <si>
    <t>Shi-do
Taxes</t>
  </si>
  <si>
    <t>Shi-Gun
Taxes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</si>
  <si>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</si>
  <si>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</si>
  <si>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</si>
  <si>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</si>
  <si>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</si>
  <si>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</si>
  <si>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</si>
  <si>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재무과</t>
  </si>
  <si>
    <t xml:space="preserve"> </t>
  </si>
  <si>
    <t>읍면별</t>
  </si>
  <si>
    <t>시·도세 Shi-Do Taxes</t>
  </si>
  <si>
    <t>시·도세</t>
  </si>
  <si>
    <t>보  통  세    Ordinary Taxes</t>
  </si>
  <si>
    <t>보  통  세   Ordinary Taxes</t>
  </si>
  <si>
    <t>목  적  세   Objective   taxes</t>
  </si>
  <si>
    <t>목  적  세   Objective   taxes</t>
  </si>
  <si>
    <t>세      외      수       입</t>
  </si>
  <si>
    <t>Non-tax revenues</t>
  </si>
  <si>
    <t>교부세</t>
  </si>
  <si>
    <t>사업장</t>
  </si>
  <si>
    <t xml:space="preserve">Property </t>
  </si>
  <si>
    <t xml:space="preserve">Carry </t>
  </si>
  <si>
    <t>Contrib</t>
  </si>
  <si>
    <t>Loan</t>
  </si>
  <si>
    <t>Miscella</t>
  </si>
  <si>
    <t>surplus</t>
  </si>
  <si>
    <t>neo-us</t>
  </si>
  <si>
    <t>wing</t>
  </si>
  <si>
    <t>경상적 세외수입  Current non-tax revenues</t>
  </si>
  <si>
    <t>임시적 세외수입  Temporary non-tax revenues</t>
  </si>
  <si>
    <t>기부금및</t>
  </si>
  <si>
    <t>Local</t>
  </si>
  <si>
    <t>lconple</t>
  </si>
  <si>
    <t>share</t>
  </si>
  <si>
    <t>ment</t>
  </si>
  <si>
    <t>Sub</t>
  </si>
  <si>
    <t>borro</t>
  </si>
  <si>
    <t>tax</t>
  </si>
  <si>
    <t>sidies</t>
  </si>
  <si>
    <t>Allot</t>
  </si>
  <si>
    <t>ment</t>
  </si>
  <si>
    <t>임시적 세외수입</t>
  </si>
  <si>
    <t>Amounts</t>
  </si>
  <si>
    <t>Actual ratio to Budget</t>
  </si>
  <si>
    <t>경상적세외수입
Ordinary Income except tax</t>
  </si>
  <si>
    <t>임시적세외수입
Extraordinary Income except tax</t>
  </si>
  <si>
    <t>국고보조금
Subsidy of State Treasury</t>
  </si>
  <si>
    <t>도비보조금
Province subsidy</t>
  </si>
  <si>
    <t>국내차입금
Foreign Loan</t>
  </si>
  <si>
    <t>농어촌소득개발기금</t>
  </si>
  <si>
    <t>농공지구단지조성</t>
  </si>
  <si>
    <t>PUBLIC PROPERTYS COMMONLY
OWNED BY GUN</t>
  </si>
  <si>
    <t>PUBLIC PROPERTYS COMMONLY
OWNED BY GUN(Cont'd)</t>
  </si>
  <si>
    <t>군 공 유 재 산(속)</t>
  </si>
  <si>
    <t>Unit :  Milionwon</t>
  </si>
  <si>
    <t>입   목 ·  죽</t>
  </si>
  <si>
    <t>공  작  물</t>
  </si>
  <si>
    <t>기      타</t>
  </si>
  <si>
    <t>Land</t>
  </si>
  <si>
    <t>Vessel</t>
  </si>
  <si>
    <t>Construction</t>
  </si>
  <si>
    <t>Others</t>
  </si>
  <si>
    <t>회  계  수</t>
  </si>
  <si>
    <t>예  산  현  액</t>
  </si>
  <si>
    <t>예 산  현 액   Budget</t>
  </si>
  <si>
    <t>결   산   Settlement</t>
  </si>
  <si>
    <t>Item</t>
  </si>
  <si>
    <t>1. 재        정</t>
  </si>
  <si>
    <t>2. 지  방  세  부  담</t>
  </si>
  <si>
    <t>3. 지  방  세  징  수</t>
  </si>
  <si>
    <t>4. 예 산 결 산 총 괄</t>
  </si>
  <si>
    <t>5. 일반회계 세입예산 개요</t>
  </si>
  <si>
    <t>6. 일반회계 세입결산</t>
  </si>
  <si>
    <t>-</t>
  </si>
  <si>
    <t>자료 : 재무과</t>
  </si>
  <si>
    <t>7. 일반회계 세출예산 개요</t>
  </si>
  <si>
    <t>8. 일반회계 세출 결산</t>
  </si>
  <si>
    <t>9. 특별회계 예산결산</t>
  </si>
  <si>
    <t>10. 군 공 유 재 산</t>
  </si>
  <si>
    <t>-</t>
  </si>
  <si>
    <t>ferre</t>
  </si>
  <si>
    <t>Trans</t>
  </si>
  <si>
    <t>과년도수입</t>
  </si>
  <si>
    <t>Revenue</t>
  </si>
  <si>
    <t>vious year</t>
  </si>
  <si>
    <t xml:space="preserve"> from pre</t>
  </si>
  <si>
    <t>수입</t>
  </si>
  <si>
    <t>융자금</t>
  </si>
  <si>
    <t>이자</t>
  </si>
  <si>
    <t>Business</t>
  </si>
  <si>
    <t>읍면별</t>
  </si>
  <si>
    <t>-</t>
  </si>
  <si>
    <t>-</t>
  </si>
  <si>
    <t>-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</si>
  <si>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</si>
  <si>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</si>
  <si>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</si>
  <si>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</si>
  <si>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</si>
  <si>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</si>
  <si>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</si>
  <si>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100</t>
  </si>
  <si>
    <t>일 반 행 정 비
General Adm Expenditure</t>
  </si>
  <si>
    <t>11.20</t>
  </si>
  <si>
    <t>12.88</t>
  </si>
  <si>
    <t>사 회 개 발 비
Social Welfare Expenditure</t>
  </si>
  <si>
    <t>25.82</t>
  </si>
  <si>
    <t>24.15</t>
  </si>
  <si>
    <t>경 제 개 발 비
Economy Expenditure</t>
  </si>
  <si>
    <t>61.98</t>
  </si>
  <si>
    <t>62.51</t>
  </si>
  <si>
    <t>민  방  위  비
Civil Defence Expenditure</t>
  </si>
  <si>
    <t>0.40</t>
  </si>
  <si>
    <t>0.30</t>
  </si>
  <si>
    <t>지원 및 기타경비
Support and Other Expenditure</t>
  </si>
  <si>
    <t>0.60</t>
  </si>
  <si>
    <t>0.16</t>
  </si>
  <si>
    <t>주 택 관 리</t>
  </si>
  <si>
    <t>의 료 보 호</t>
  </si>
  <si>
    <t>장 학 기 금</t>
  </si>
  <si>
    <t>기반시설</t>
  </si>
  <si>
    <t>수 질 개 선</t>
  </si>
  <si>
    <t>-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</si>
  <si>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</si>
  <si>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</si>
  <si>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</si>
  <si>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</si>
  <si>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</si>
  <si>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</si>
  <si>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</si>
  <si>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-</t>
  </si>
  <si>
    <t>자료 :  기획홍보실</t>
  </si>
  <si>
    <t>자료 : 기획홍보실</t>
  </si>
  <si>
    <t>-</t>
  </si>
</sst>
</file>

<file path=xl/styles.xml><?xml version="1.0" encoding="utf-8"?>
<styleSheet xmlns="http://schemas.openxmlformats.org/spreadsheetml/2006/main">
  <numFmts count="51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#,##0;[Red]#,##0"/>
    <numFmt numFmtId="178" formatCode="_ * #,##0.0_ ;_ * \-#,##0.0_ ;_ * &quot;-&quot;_ ;_ @_ "/>
    <numFmt numFmtId="179" formatCode="0.0"/>
    <numFmt numFmtId="180" formatCode="0.0%"/>
    <numFmt numFmtId="181" formatCode="_-* #,##0\ _D_M_-;\-* #,##0\ _D_M_-;_-* &quot;-&quot;\ _D_M_-;_-@_-"/>
    <numFmt numFmtId="182" formatCode="_-* #,##0.00\ _D_M_-;\-* #,##0.00\ _D_M_-;_-* &quot;-&quot;??\ _D_M_-;_-@_-"/>
    <numFmt numFmtId="183" formatCode="_ * #,##0.00_ ;_ * \-#,##0.00_ ;_ * &quot;-&quot;??_ ;_ @_ "/>
    <numFmt numFmtId="184" formatCode="&quot;\&quot;&quot;\&quot;&quot;\&quot;&quot;\&quot;\$#,##0.00;&quot;\&quot;&quot;\&quot;&quot;\&quot;&quot;\&quot;\(&quot;\&quot;&quot;\&quot;&quot;\&quot;&quot;\&quot;\$#,##0.00&quot;\&quot;&quot;\&quot;&quot;\&quot;&quot;\&quot;\)"/>
    <numFmt numFmtId="185" formatCode="&quot;\&quot;&quot;\&quot;&quot;\&quot;&quot;\&quot;\$#,##0;&quot;\&quot;&quot;\&quot;&quot;\&quot;&quot;\&quot;\(&quot;\&quot;&quot;\&quot;&quot;\&quot;&quot;\&quot;\$#,##0&quot;\&quot;&quot;\&quot;&quot;\&quot;&quot;\&quot;\)"/>
    <numFmt numFmtId="186" formatCode="#,##0.000_);&quot;\&quot;&quot;\&quot;&quot;\&quot;&quot;\&quot;\(#,##0.000&quot;\&quot;&quot;\&quot;&quot;\&quot;&quot;\&quot;\)"/>
    <numFmt numFmtId="187" formatCode="&quot;$&quot;#,##0.0_);&quot;\&quot;&quot;\&quot;&quot;\&quot;&quot;\&quot;\(&quot;$&quot;#,##0.0&quot;\&quot;&quot;\&quot;&quot;\&quot;&quot;\&quot;\)"/>
    <numFmt numFmtId="188" formatCode="#,##0.0"/>
    <numFmt numFmtId="189" formatCode="#,##0;&quot;\&quot;&quot;\&quot;&quot;\&quot;&quot;\&quot;\(#,##0&quot;\&quot;&quot;\&quot;&quot;\&quot;&quot;\&quot;\)"/>
    <numFmt numFmtId="190" formatCode="0.0_ "/>
    <numFmt numFmtId="191" formatCode="_-* #,##0.0_-;\-* #,##0.0_-;_-* &quot;-&quot;??_-;_-@_-"/>
    <numFmt numFmtId="192" formatCode="_-* #,##0_-;\-* #,##0_-;_-* &quot;-&quot;??_-;_-@_-"/>
    <numFmt numFmtId="193" formatCode="_ &quot;\&quot;* #,##0_ ;_ &quot;\&quot;* \-#,##0_ ;_ &quot;\&quot;* &quot;-&quot;_ ;_ @_ "/>
    <numFmt numFmtId="194" formatCode="_-* #,##0.0_-;\-* #,##0.0_-;_-* &quot;-&quot;?_-;_-@_-"/>
    <numFmt numFmtId="195" formatCode="_ * #,##0.00_ ;_ * \-#,##0.00_ ;_ * &quot;-&quot;_ ;_ @_ "/>
    <numFmt numFmtId="196" formatCode="0.000"/>
    <numFmt numFmtId="197" formatCode="0.0000"/>
    <numFmt numFmtId="198" formatCode="_-&quot;\&quot;* #,##0.0_-;\-&quot;\&quot;* #,##0.0_-;_-&quot;\&quot;* &quot;-&quot;?_-;_-@_-"/>
    <numFmt numFmtId="199" formatCode="#,##0_ "/>
    <numFmt numFmtId="200" formatCode="0_);\(0\)"/>
    <numFmt numFmtId="201" formatCode="#,##0_);\(#,##0\)"/>
    <numFmt numFmtId="202" formatCode="0_);[Red]\(0\)"/>
    <numFmt numFmtId="203" formatCode="#,##0_);[Red]\(#,##0\)"/>
    <numFmt numFmtId="204" formatCode="#,##0.0_ "/>
    <numFmt numFmtId="205" formatCode="&quot;\&quot;#,##0.0"/>
    <numFmt numFmtId="206" formatCode="_ * #,##0.000_ ;_ * \-#,##0.000_ ;_ * &quot;-&quot;_ ;_ @_ 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&quot;\&quot;#,##0"/>
    <numFmt numFmtId="212" formatCode="0_ "/>
    <numFmt numFmtId="213" formatCode="[$-412]AM/PM\ h:mm:ss"/>
    <numFmt numFmtId="214" formatCode="#,##0.0_);[Red]\(#,##0.0\)"/>
  </numFmts>
  <fonts count="34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10"/>
      <name val="돋움체"/>
      <family val="3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4"/>
      <name val="바탕체"/>
      <family val="1"/>
    </font>
    <font>
      <sz val="8"/>
      <name val="돋움"/>
      <family val="3"/>
    </font>
    <font>
      <sz val="8"/>
      <name val="바탕"/>
      <family val="1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9"/>
      <name val="돋움"/>
      <family val="3"/>
    </font>
    <font>
      <b/>
      <sz val="9"/>
      <name val="돋움"/>
      <family val="3"/>
    </font>
    <font>
      <b/>
      <sz val="16"/>
      <name val="돋움"/>
      <family val="3"/>
    </font>
    <font>
      <b/>
      <sz val="16"/>
      <name val="새굴림"/>
      <family val="1"/>
    </font>
    <font>
      <sz val="16"/>
      <name val="새굴림"/>
      <family val="1"/>
    </font>
    <font>
      <sz val="9"/>
      <name val="새굴림"/>
      <family val="1"/>
    </font>
    <font>
      <sz val="11"/>
      <name val="새굴림"/>
      <family val="1"/>
    </font>
    <font>
      <sz val="7"/>
      <name val="새굴림"/>
      <family val="1"/>
    </font>
    <font>
      <sz val="9"/>
      <color indexed="8"/>
      <name val="새굴림"/>
      <family val="1"/>
    </font>
    <font>
      <b/>
      <sz val="9"/>
      <color indexed="8"/>
      <name val="새굴림"/>
      <family val="1"/>
    </font>
    <font>
      <b/>
      <sz val="9"/>
      <name val="새굴림"/>
      <family val="1"/>
    </font>
    <font>
      <sz val="8"/>
      <name val="새굴림"/>
      <family val="1"/>
    </font>
    <font>
      <sz val="11"/>
      <color indexed="8"/>
      <name val="새굴림"/>
      <family val="1"/>
    </font>
    <font>
      <sz val="12"/>
      <name val="새굴림"/>
      <family val="1"/>
    </font>
    <font>
      <sz val="12"/>
      <color indexed="8"/>
      <name val="새굴림"/>
      <family val="1"/>
    </font>
    <font>
      <b/>
      <sz val="15"/>
      <name val="새굴림"/>
      <family val="1"/>
    </font>
    <font>
      <b/>
      <sz val="12"/>
      <name val="새굴림"/>
      <family val="1"/>
    </font>
    <font>
      <b/>
      <sz val="12"/>
      <color indexed="8"/>
      <name val="새굴림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thin">
        <color indexed="8"/>
      </right>
      <top style="double"/>
      <bottom style="thin">
        <color indexed="8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76" fontId="2" fillId="0" borderId="0" applyProtection="0">
      <alignment/>
    </xf>
    <xf numFmtId="43" fontId="0" fillId="0" borderId="0" applyFont="0" applyFill="0" applyBorder="0" applyAlignment="0" applyProtection="0"/>
    <xf numFmtId="4" fontId="3" fillId="0" borderId="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>
      <alignment/>
      <protection/>
    </xf>
    <xf numFmtId="38" fontId="6" fillId="0" borderId="0" applyFill="0" applyBorder="0" applyAlignment="0" applyProtection="0"/>
    <xf numFmtId="189" fontId="8" fillId="0" borderId="0">
      <alignment/>
      <protection/>
    </xf>
    <xf numFmtId="183" fontId="4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8" fillId="0" borderId="0">
      <alignment/>
      <protection/>
    </xf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5" fontId="8" fillId="0" borderId="0">
      <alignment/>
      <protection/>
    </xf>
    <xf numFmtId="38" fontId="9" fillId="2" borderId="0" applyNumberFormat="0" applyBorder="0" applyAlignment="0" applyProtection="0"/>
    <xf numFmtId="10" fontId="9" fillId="3" borderId="1" applyNumberFormat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6" fontId="0" fillId="0" borderId="0">
      <alignment/>
      <protection/>
    </xf>
    <xf numFmtId="0" fontId="10" fillId="0" borderId="0">
      <alignment/>
      <protection/>
    </xf>
  </cellStyleXfs>
  <cellXfs count="395">
    <xf numFmtId="0" fontId="0" fillId="0" borderId="0" xfId="0" applyAlignment="1">
      <alignment/>
    </xf>
    <xf numFmtId="0" fontId="18" fillId="0" borderId="0" xfId="0" applyFont="1" applyFill="1" applyBorder="1" applyAlignment="1">
      <alignment/>
    </xf>
    <xf numFmtId="0" fontId="16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2" xfId="0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6" fillId="0" borderId="3" xfId="0" applyFont="1" applyFill="1" applyBorder="1" applyAlignment="1" quotePrefix="1">
      <alignment horizontal="center" vertical="center"/>
    </xf>
    <xf numFmtId="0" fontId="17" fillId="0" borderId="4" xfId="0" applyFont="1" applyFill="1" applyBorder="1" applyAlignment="1" quotePrefix="1">
      <alignment horizontal="center" vertical="center"/>
    </xf>
    <xf numFmtId="203" fontId="16" fillId="0" borderId="5" xfId="22" applyNumberFormat="1" applyFont="1" applyFill="1" applyBorder="1" applyAlignment="1" quotePrefix="1">
      <alignment horizontal="center" vertical="center"/>
    </xf>
    <xf numFmtId="203" fontId="16" fillId="0" borderId="0" xfId="22" applyNumberFormat="1" applyFont="1" applyFill="1" applyBorder="1" applyAlignment="1" quotePrefix="1">
      <alignment horizontal="center" vertical="center"/>
    </xf>
    <xf numFmtId="203" fontId="17" fillId="0" borderId="2" xfId="22" applyNumberFormat="1" applyFont="1" applyFill="1" applyBorder="1" applyAlignment="1" quotePrefix="1">
      <alignment horizontal="center" vertical="center"/>
    </xf>
    <xf numFmtId="203" fontId="17" fillId="0" borderId="2" xfId="0" applyNumberFormat="1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21" fillId="0" borderId="2" xfId="0" applyFont="1" applyBorder="1" applyAlignment="1">
      <alignment/>
    </xf>
    <xf numFmtId="3" fontId="21" fillId="0" borderId="2" xfId="0" applyNumberFormat="1" applyFont="1" applyBorder="1" applyAlignment="1">
      <alignment/>
    </xf>
    <xf numFmtId="188" fontId="21" fillId="0" borderId="2" xfId="0" applyNumberFormat="1" applyFont="1" applyBorder="1" applyAlignment="1">
      <alignment horizontal="center"/>
    </xf>
    <xf numFmtId="3" fontId="21" fillId="0" borderId="2" xfId="0" applyNumberFormat="1" applyFont="1" applyBorder="1" applyAlignment="1">
      <alignment horizontal="center"/>
    </xf>
    <xf numFmtId="3" fontId="21" fillId="0" borderId="0" xfId="0" applyNumberFormat="1" applyFont="1" applyBorder="1" applyAlignment="1">
      <alignment horizontal="left"/>
    </xf>
    <xf numFmtId="0" fontId="22" fillId="0" borderId="2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2" xfId="0" applyFont="1" applyBorder="1" applyAlignment="1">
      <alignment horizontal="right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3" fontId="21" fillId="0" borderId="0" xfId="0" applyNumberFormat="1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3" fontId="21" fillId="0" borderId="7" xfId="0" applyNumberFormat="1" applyFont="1" applyBorder="1" applyAlignment="1">
      <alignment horizontal="center" vertical="center"/>
    </xf>
    <xf numFmtId="188" fontId="21" fillId="0" borderId="3" xfId="0" applyNumberFormat="1" applyFont="1" applyBorder="1" applyAlignment="1">
      <alignment horizontal="center" vertical="center"/>
    </xf>
    <xf numFmtId="3" fontId="21" fillId="0" borderId="3" xfId="0" applyNumberFormat="1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3" fontId="21" fillId="0" borderId="8" xfId="0" applyNumberFormat="1" applyFont="1" applyBorder="1" applyAlignment="1">
      <alignment horizontal="center" vertical="center"/>
    </xf>
    <xf numFmtId="188" fontId="21" fillId="0" borderId="9" xfId="0" applyNumberFormat="1" applyFont="1" applyBorder="1" applyAlignment="1">
      <alignment horizontal="center" vertical="center"/>
    </xf>
    <xf numFmtId="3" fontId="21" fillId="0" borderId="5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3" fontId="21" fillId="0" borderId="11" xfId="0" applyNumberFormat="1" applyFont="1" applyBorder="1" applyAlignment="1">
      <alignment horizontal="center" vertical="center"/>
    </xf>
    <xf numFmtId="188" fontId="21" fillId="0" borderId="12" xfId="0" applyNumberFormat="1" applyFont="1" applyBorder="1" applyAlignment="1">
      <alignment horizontal="center" vertical="center"/>
    </xf>
    <xf numFmtId="3" fontId="21" fillId="0" borderId="12" xfId="0" applyNumberFormat="1" applyFont="1" applyBorder="1" applyAlignment="1">
      <alignment horizontal="center" vertical="center"/>
    </xf>
    <xf numFmtId="3" fontId="21" fillId="0" borderId="13" xfId="0" applyNumberFormat="1" applyFont="1" applyBorder="1" applyAlignment="1">
      <alignment horizontal="center" vertical="center"/>
    </xf>
    <xf numFmtId="3" fontId="23" fillId="0" borderId="12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0" fontId="24" fillId="0" borderId="3" xfId="20" applyNumberFormat="1" applyFont="1" applyBorder="1" applyAlignment="1" quotePrefix="1">
      <alignment horizontal="center" vertical="center"/>
    </xf>
    <xf numFmtId="203" fontId="21" fillId="0" borderId="0" xfId="20" applyNumberFormat="1" applyFont="1" applyBorder="1" applyAlignment="1">
      <alignment horizontal="center" vertical="center"/>
    </xf>
    <xf numFmtId="203" fontId="21" fillId="0" borderId="0" xfId="0" applyNumberFormat="1" applyFont="1" applyBorder="1" applyAlignment="1">
      <alignment horizontal="center" vertical="center"/>
    </xf>
    <xf numFmtId="0" fontId="24" fillId="0" borderId="3" xfId="20" applyNumberFormat="1" applyFont="1" applyBorder="1" applyAlignment="1">
      <alignment horizontal="center" vertical="center"/>
    </xf>
    <xf numFmtId="203" fontId="21" fillId="0" borderId="0" xfId="22" applyNumberFormat="1" applyFont="1" applyBorder="1" applyAlignment="1" quotePrefix="1">
      <alignment horizontal="center" vertical="center"/>
    </xf>
    <xf numFmtId="203" fontId="21" fillId="0" borderId="0" xfId="22" applyNumberFormat="1" applyFont="1" applyBorder="1" applyAlignment="1">
      <alignment horizontal="center" vertical="center"/>
    </xf>
    <xf numFmtId="0" fontId="25" fillId="0" borderId="4" xfId="20" applyNumberFormat="1" applyFont="1" applyBorder="1" applyAlignment="1">
      <alignment horizontal="center" vertical="center"/>
    </xf>
    <xf numFmtId="203" fontId="26" fillId="0" borderId="2" xfId="22" applyNumberFormat="1" applyFont="1" applyBorder="1" applyAlignment="1" quotePrefix="1">
      <alignment horizontal="center" vertical="center"/>
    </xf>
    <xf numFmtId="214" fontId="26" fillId="0" borderId="2" xfId="20" applyNumberFormat="1" applyFont="1" applyBorder="1" applyAlignment="1">
      <alignment horizontal="center" vertical="center"/>
    </xf>
    <xf numFmtId="203" fontId="26" fillId="0" borderId="2" xfId="22" applyNumberFormat="1" applyFont="1" applyBorder="1" applyAlignment="1">
      <alignment horizontal="center" vertical="center"/>
    </xf>
    <xf numFmtId="203" fontId="26" fillId="0" borderId="2" xfId="20" applyNumberFormat="1" applyFont="1" applyBorder="1" applyAlignment="1">
      <alignment horizontal="center" vertical="center"/>
    </xf>
    <xf numFmtId="0" fontId="21" fillId="0" borderId="0" xfId="0" applyFont="1" applyAlignment="1">
      <alignment/>
    </xf>
    <xf numFmtId="176" fontId="21" fillId="0" borderId="0" xfId="22" applyNumberFormat="1" applyFont="1" applyBorder="1" applyAlignment="1" quotePrefix="1">
      <alignment horizontal="center"/>
    </xf>
    <xf numFmtId="190" fontId="21" fillId="0" borderId="0" xfId="20" applyNumberFormat="1" applyFont="1" applyBorder="1" applyAlignment="1">
      <alignment horizontal="right"/>
    </xf>
    <xf numFmtId="176" fontId="21" fillId="0" borderId="0" xfId="20" applyNumberFormat="1" applyFont="1" applyBorder="1" applyAlignment="1">
      <alignment horizontal="center"/>
    </xf>
    <xf numFmtId="3" fontId="21" fillId="0" borderId="0" xfId="0" applyNumberFormat="1" applyFont="1" applyAlignment="1">
      <alignment/>
    </xf>
    <xf numFmtId="188" fontId="21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3" fontId="21" fillId="0" borderId="0" xfId="0" applyNumberFormat="1" applyFont="1" applyBorder="1" applyAlignment="1">
      <alignment horizontal="left" vertical="center"/>
    </xf>
    <xf numFmtId="3" fontId="21" fillId="0" borderId="0" xfId="0" applyNumberFormat="1" applyFont="1" applyAlignment="1">
      <alignment horizontal="center"/>
    </xf>
    <xf numFmtId="3" fontId="21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/>
    </xf>
    <xf numFmtId="3" fontId="22" fillId="0" borderId="0" xfId="0" applyNumberFormat="1" applyFont="1" applyAlignment="1">
      <alignment/>
    </xf>
    <xf numFmtId="188" fontId="22" fillId="0" borderId="0" xfId="0" applyNumberFormat="1" applyFont="1" applyAlignment="1">
      <alignment horizontal="center"/>
    </xf>
    <xf numFmtId="3" fontId="22" fillId="0" borderId="0" xfId="0" applyNumberFormat="1" applyFont="1" applyAlignment="1">
      <alignment horizontal="center"/>
    </xf>
    <xf numFmtId="3" fontId="22" fillId="0" borderId="0" xfId="0" applyNumberFormat="1" applyFont="1" applyBorder="1" applyAlignment="1">
      <alignment horizontal="left"/>
    </xf>
    <xf numFmtId="0" fontId="22" fillId="0" borderId="0" xfId="0" applyFont="1" applyAlignment="1">
      <alignment horizont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3" fontId="21" fillId="0" borderId="16" xfId="0" applyNumberFormat="1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 wrapText="1"/>
    </xf>
    <xf numFmtId="203" fontId="24" fillId="0" borderId="0" xfId="22" applyNumberFormat="1" applyFont="1" applyBorder="1" applyAlignment="1" quotePrefix="1">
      <alignment horizontal="center" vertical="center"/>
    </xf>
    <xf numFmtId="203" fontId="24" fillId="0" borderId="0" xfId="20" applyNumberFormat="1" applyFont="1" applyBorder="1" applyAlignment="1">
      <alignment horizontal="center" vertical="center"/>
    </xf>
    <xf numFmtId="176" fontId="24" fillId="0" borderId="0" xfId="20" applyFont="1" applyBorder="1" applyAlignment="1">
      <alignment horizontal="center"/>
    </xf>
    <xf numFmtId="212" fontId="24" fillId="0" borderId="3" xfId="20" applyNumberFormat="1" applyFont="1" applyBorder="1" applyAlignment="1">
      <alignment horizontal="center" vertical="center"/>
    </xf>
    <xf numFmtId="214" fontId="24" fillId="0" borderId="0" xfId="20" applyNumberFormat="1" applyFont="1" applyBorder="1" applyAlignment="1">
      <alignment horizontal="center" vertical="center"/>
    </xf>
    <xf numFmtId="203" fontId="21" fillId="0" borderId="0" xfId="0" applyNumberFormat="1" applyFont="1" applyBorder="1" applyAlignment="1" applyProtection="1">
      <alignment horizontal="center" vertical="center"/>
      <protection locked="0"/>
    </xf>
    <xf numFmtId="214" fontId="21" fillId="0" borderId="0" xfId="20" applyNumberFormat="1" applyFont="1" applyBorder="1" applyAlignment="1" applyProtection="1">
      <alignment horizontal="center" vertical="center"/>
      <protection locked="0"/>
    </xf>
    <xf numFmtId="212" fontId="25" fillId="0" borderId="4" xfId="20" applyNumberFormat="1" applyFont="1" applyBorder="1" applyAlignment="1">
      <alignment horizontal="center" vertical="center"/>
    </xf>
    <xf numFmtId="3" fontId="20" fillId="0" borderId="0" xfId="0" applyNumberFormat="1" applyFont="1" applyAlignment="1">
      <alignment horizontal="centerContinuous"/>
    </xf>
    <xf numFmtId="0" fontId="19" fillId="0" borderId="0" xfId="0" applyFont="1" applyBorder="1" applyAlignment="1">
      <alignment/>
    </xf>
    <xf numFmtId="0" fontId="21" fillId="0" borderId="2" xfId="0" applyFont="1" applyBorder="1" applyAlignment="1">
      <alignment/>
    </xf>
    <xf numFmtId="3" fontId="21" fillId="0" borderId="2" xfId="0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0" fontId="22" fillId="0" borderId="2" xfId="0" applyFont="1" applyBorder="1" applyAlignment="1">
      <alignment/>
    </xf>
    <xf numFmtId="3" fontId="21" fillId="0" borderId="2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203" fontId="21" fillId="0" borderId="0" xfId="17" applyNumberFormat="1" applyFont="1" applyBorder="1" applyAlignment="1" applyProtection="1">
      <alignment horizontal="center" vertical="center" shrinkToFit="1"/>
      <protection locked="0"/>
    </xf>
    <xf numFmtId="203" fontId="21" fillId="0" borderId="0" xfId="17" applyNumberFormat="1" applyFont="1" applyBorder="1" applyAlignment="1" applyProtection="1">
      <alignment horizontal="center" vertical="center"/>
      <protection locked="0"/>
    </xf>
    <xf numFmtId="0" fontId="26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 wrapText="1" shrinkToFit="1"/>
    </xf>
    <xf numFmtId="203" fontId="21" fillId="0" borderId="0" xfId="17" applyNumberFormat="1" applyFont="1" applyBorder="1" applyAlignment="1">
      <alignment horizontal="center" vertical="center"/>
    </xf>
    <xf numFmtId="203" fontId="21" fillId="0" borderId="0" xfId="22" applyNumberFormat="1" applyFont="1" applyBorder="1" applyAlignment="1" quotePrefix="1">
      <alignment horizontal="center" vertical="center" shrinkToFit="1"/>
    </xf>
    <xf numFmtId="203" fontId="21" fillId="0" borderId="0" xfId="20" applyNumberFormat="1" applyFont="1" applyBorder="1" applyAlignment="1">
      <alignment horizontal="center" vertical="center" shrinkToFit="1"/>
    </xf>
    <xf numFmtId="203" fontId="26" fillId="0" borderId="0" xfId="22" applyNumberFormat="1" applyFont="1" applyBorder="1" applyAlignment="1" quotePrefix="1">
      <alignment horizontal="center" vertical="center" shrinkToFit="1"/>
    </xf>
    <xf numFmtId="0" fontId="26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4" xfId="0" applyFont="1" applyBorder="1" applyAlignment="1">
      <alignment horizontal="center" vertical="center" wrapText="1" shrinkToFit="1"/>
    </xf>
    <xf numFmtId="203" fontId="21" fillId="0" borderId="2" xfId="22" applyNumberFormat="1" applyFont="1" applyBorder="1" applyAlignment="1" quotePrefix="1">
      <alignment horizontal="center" vertical="center"/>
    </xf>
    <xf numFmtId="203" fontId="21" fillId="0" borderId="2" xfId="17" applyNumberFormat="1" applyFont="1" applyBorder="1" applyAlignment="1">
      <alignment horizontal="center" vertical="center"/>
    </xf>
    <xf numFmtId="203" fontId="21" fillId="0" borderId="2" xfId="17" applyNumberFormat="1" applyFont="1" applyBorder="1" applyAlignment="1" applyProtection="1">
      <alignment horizontal="center" vertical="center"/>
      <protection locked="0"/>
    </xf>
    <xf numFmtId="203" fontId="21" fillId="0" borderId="18" xfId="17" applyNumberFormat="1" applyFont="1" applyBorder="1" applyAlignment="1" applyProtection="1">
      <alignment horizontal="center" vertical="center"/>
      <protection locked="0"/>
    </xf>
    <xf numFmtId="203" fontId="21" fillId="0" borderId="2" xfId="17" applyNumberFormat="1" applyFont="1" applyBorder="1" applyAlignment="1" applyProtection="1">
      <alignment horizontal="center" vertical="center" shrinkToFit="1"/>
      <protection locked="0"/>
    </xf>
    <xf numFmtId="203" fontId="21" fillId="0" borderId="2" xfId="20" applyNumberFormat="1" applyFont="1" applyBorder="1" applyAlignment="1">
      <alignment horizontal="center" vertical="center" shrinkToFit="1"/>
    </xf>
    <xf numFmtId="203" fontId="21" fillId="0" borderId="2" xfId="22" applyNumberFormat="1" applyFont="1" applyBorder="1" applyAlignment="1" quotePrefix="1">
      <alignment horizontal="center" vertical="center" shrinkToFit="1"/>
    </xf>
    <xf numFmtId="0" fontId="21" fillId="0" borderId="0" xfId="0" applyFont="1" applyAlignment="1">
      <alignment/>
    </xf>
    <xf numFmtId="3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right"/>
    </xf>
    <xf numFmtId="0" fontId="21" fillId="0" borderId="0" xfId="0" applyFont="1" applyBorder="1" applyAlignment="1">
      <alignment horizontal="right"/>
    </xf>
    <xf numFmtId="3" fontId="22" fillId="0" borderId="0" xfId="0" applyNumberFormat="1" applyFont="1" applyBorder="1" applyAlignment="1">
      <alignment horizontal="right"/>
    </xf>
    <xf numFmtId="0" fontId="22" fillId="0" borderId="0" xfId="0" applyFont="1" applyAlignment="1">
      <alignment horizontal="right" shrinkToFit="1"/>
    </xf>
    <xf numFmtId="3" fontId="22" fillId="0" borderId="0" xfId="0" applyNumberFormat="1" applyFont="1" applyBorder="1" applyAlignment="1">
      <alignment horizontal="right" shrinkToFit="1"/>
    </xf>
    <xf numFmtId="3" fontId="22" fillId="0" borderId="0" xfId="0" applyNumberFormat="1" applyFont="1" applyAlignment="1">
      <alignment horizontal="right" shrinkToFit="1"/>
    </xf>
    <xf numFmtId="41" fontId="22" fillId="0" borderId="0" xfId="17" applyFont="1" applyBorder="1" applyAlignment="1">
      <alignment/>
    </xf>
    <xf numFmtId="3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right"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/>
    </xf>
    <xf numFmtId="3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3" fontId="21" fillId="0" borderId="9" xfId="0" applyNumberFormat="1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10" xfId="0" applyFont="1" applyBorder="1" applyAlignment="1" quotePrefix="1">
      <alignment horizontal="center" vertical="center"/>
    </xf>
    <xf numFmtId="3" fontId="21" fillId="0" borderId="13" xfId="0" applyNumberFormat="1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 quotePrefix="1">
      <alignment horizontal="center" vertical="center"/>
    </xf>
    <xf numFmtId="3" fontId="21" fillId="0" borderId="12" xfId="0" applyNumberFormat="1" applyFont="1" applyBorder="1" applyAlignment="1">
      <alignment horizontal="center" vertical="center" shrinkToFit="1"/>
    </xf>
    <xf numFmtId="3" fontId="21" fillId="0" borderId="11" xfId="0" applyNumberFormat="1" applyFont="1" applyBorder="1" applyAlignment="1">
      <alignment horizontal="center" vertical="center" wrapText="1" shrinkToFit="1"/>
    </xf>
    <xf numFmtId="3" fontId="21" fillId="0" borderId="12" xfId="0" applyNumberFormat="1" applyFont="1" applyBorder="1" applyAlignment="1">
      <alignment horizontal="center" vertical="center" wrapText="1"/>
    </xf>
    <xf numFmtId="3" fontId="27" fillId="0" borderId="11" xfId="0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3" fontId="21" fillId="0" borderId="11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3" fontId="20" fillId="0" borderId="0" xfId="0" applyNumberFormat="1" applyFont="1" applyAlignment="1">
      <alignment horizontal="center"/>
    </xf>
    <xf numFmtId="203" fontId="21" fillId="0" borderId="18" xfId="22" applyNumberFormat="1" applyFont="1" applyBorder="1" applyAlignment="1" quotePrefix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2" fillId="0" borderId="2" xfId="0" applyFont="1" applyBorder="1" applyAlignment="1">
      <alignment/>
    </xf>
    <xf numFmtId="0" fontId="22" fillId="0" borderId="2" xfId="0" applyFont="1" applyBorder="1" applyAlignment="1">
      <alignment horizontal="left"/>
    </xf>
    <xf numFmtId="3" fontId="21" fillId="0" borderId="0" xfId="0" applyNumberFormat="1" applyFont="1" applyBorder="1" applyAlignment="1">
      <alignment/>
    </xf>
    <xf numFmtId="0" fontId="24" fillId="0" borderId="22" xfId="0" applyFont="1" applyBorder="1" applyAlignment="1">
      <alignment horizontal="center" vertical="center" wrapText="1"/>
    </xf>
    <xf numFmtId="0" fontId="24" fillId="0" borderId="0" xfId="0" applyFont="1" applyBorder="1" applyAlignment="1">
      <alignment/>
    </xf>
    <xf numFmtId="0" fontId="24" fillId="0" borderId="23" xfId="0" applyFont="1" applyBorder="1" applyAlignment="1">
      <alignment/>
    </xf>
    <xf numFmtId="0" fontId="24" fillId="0" borderId="23" xfId="0" applyFont="1" applyBorder="1" applyAlignment="1">
      <alignment horizontal="center" vertical="center" shrinkToFit="1"/>
    </xf>
    <xf numFmtId="0" fontId="24" fillId="0" borderId="24" xfId="0" applyFont="1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 shrinkToFit="1"/>
    </xf>
    <xf numFmtId="203" fontId="25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199" fontId="24" fillId="0" borderId="0" xfId="0" applyNumberFormat="1" applyFont="1" applyBorder="1" applyAlignment="1">
      <alignment horizontal="center" vertical="center"/>
    </xf>
    <xf numFmtId="203" fontId="24" fillId="0" borderId="0" xfId="0" applyNumberFormat="1" applyFont="1" applyBorder="1" applyAlignment="1" applyProtection="1">
      <alignment horizontal="center" vertical="center"/>
      <protection locked="0"/>
    </xf>
    <xf numFmtId="203" fontId="24" fillId="0" borderId="0" xfId="20" applyNumberFormat="1" applyFont="1" applyBorder="1" applyAlignment="1" applyProtection="1">
      <alignment horizontal="center" vertical="center"/>
      <protection locked="0"/>
    </xf>
    <xf numFmtId="203" fontId="24" fillId="0" borderId="0" xfId="0" applyNumberFormat="1" applyFont="1" applyBorder="1" applyAlignment="1">
      <alignment horizontal="center" vertical="center"/>
    </xf>
    <xf numFmtId="203" fontId="28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/>
    </xf>
    <xf numFmtId="203" fontId="25" fillId="0" borderId="18" xfId="22" applyNumberFormat="1" applyFont="1" applyBorder="1" applyAlignment="1" quotePrefix="1">
      <alignment horizontal="center" vertical="center"/>
    </xf>
    <xf numFmtId="203" fontId="25" fillId="0" borderId="2" xfId="0" applyNumberFormat="1" applyFont="1" applyBorder="1" applyAlignment="1" applyProtection="1">
      <alignment horizontal="center" vertical="center"/>
      <protection locked="0"/>
    </xf>
    <xf numFmtId="203" fontId="25" fillId="0" borderId="2" xfId="20" applyNumberFormat="1" applyFont="1" applyBorder="1" applyAlignment="1">
      <alignment horizontal="center" vertical="center"/>
    </xf>
    <xf numFmtId="203" fontId="25" fillId="0" borderId="2" xfId="20" applyNumberFormat="1" applyFont="1" applyBorder="1" applyAlignment="1" applyProtection="1">
      <alignment horizontal="center" vertical="center"/>
      <protection locked="0"/>
    </xf>
    <xf numFmtId="203" fontId="25" fillId="0" borderId="0" xfId="20" applyNumberFormat="1" applyFont="1" applyBorder="1" applyAlignment="1" applyProtection="1">
      <alignment horizontal="center" vertical="center"/>
      <protection locked="0"/>
    </xf>
    <xf numFmtId="203" fontId="25" fillId="0" borderId="2" xfId="0" applyNumberFormat="1" applyFont="1" applyBorder="1" applyAlignment="1">
      <alignment horizontal="center" vertical="center"/>
    </xf>
    <xf numFmtId="203" fontId="24" fillId="0" borderId="2" xfId="0" applyNumberFormat="1" applyFont="1" applyBorder="1" applyAlignment="1">
      <alignment horizontal="center" vertical="center"/>
    </xf>
    <xf numFmtId="176" fontId="21" fillId="0" borderId="0" xfId="20" applyFont="1" applyBorder="1" applyAlignment="1">
      <alignment horizontal="left"/>
    </xf>
    <xf numFmtId="3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176" fontId="24" fillId="0" borderId="8" xfId="20" applyFont="1" applyBorder="1" applyAlignment="1">
      <alignment horizontal="center" vertical="center"/>
    </xf>
    <xf numFmtId="176" fontId="24" fillId="0" borderId="0" xfId="2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176" fontId="24" fillId="0" borderId="23" xfId="20" applyFont="1" applyBorder="1" applyAlignment="1">
      <alignment horizontal="center" vertical="center"/>
    </xf>
    <xf numFmtId="176" fontId="24" fillId="0" borderId="24" xfId="2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shrinkToFit="1"/>
    </xf>
    <xf numFmtId="0" fontId="21" fillId="0" borderId="24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shrinkToFit="1"/>
    </xf>
    <xf numFmtId="0" fontId="21" fillId="0" borderId="24" xfId="0" applyFont="1" applyBorder="1" applyAlignment="1">
      <alignment horizontal="center" vertical="center" shrinkToFit="1"/>
    </xf>
    <xf numFmtId="0" fontId="24" fillId="0" borderId="29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/>
    </xf>
    <xf numFmtId="0" fontId="24" fillId="0" borderId="25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shrinkToFit="1"/>
    </xf>
    <xf numFmtId="0" fontId="24" fillId="0" borderId="28" xfId="0" applyFont="1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 shrinkToFit="1"/>
    </xf>
    <xf numFmtId="0" fontId="21" fillId="0" borderId="29" xfId="0" applyFont="1" applyBorder="1" applyAlignment="1">
      <alignment horizontal="center" vertical="center" shrinkToFit="1"/>
    </xf>
    <xf numFmtId="0" fontId="24" fillId="0" borderId="23" xfId="0" applyFont="1" applyBorder="1" applyAlignment="1">
      <alignment horizontal="center"/>
    </xf>
    <xf numFmtId="203" fontId="26" fillId="0" borderId="0" xfId="20" applyNumberFormat="1" applyFont="1" applyBorder="1" applyAlignment="1">
      <alignment horizontal="center" vertical="center"/>
    </xf>
    <xf numFmtId="203" fontId="26" fillId="0" borderId="0" xfId="22" applyNumberFormat="1" applyFont="1" applyBorder="1" applyAlignment="1" quotePrefix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3" xfId="0" applyFont="1" applyBorder="1" applyAlignment="1" quotePrefix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90" fontId="21" fillId="0" borderId="0" xfId="0" applyNumberFormat="1" applyFont="1" applyBorder="1" applyAlignment="1">
      <alignment horizontal="center" vertical="center"/>
    </xf>
    <xf numFmtId="0" fontId="26" fillId="0" borderId="3" xfId="0" applyFont="1" applyBorder="1" applyAlignment="1" quotePrefix="1">
      <alignment horizontal="center" vertical="center"/>
    </xf>
    <xf numFmtId="204" fontId="21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26" fillId="0" borderId="3" xfId="0" applyFont="1" applyBorder="1" applyAlignment="1">
      <alignment horizontal="left" vertical="center" wrapText="1" indent="1"/>
    </xf>
    <xf numFmtId="190" fontId="24" fillId="0" borderId="0" xfId="0" applyNumberFormat="1" applyFont="1" applyBorder="1" applyAlignment="1">
      <alignment horizontal="center" vertical="center"/>
    </xf>
    <xf numFmtId="214" fontId="24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/>
    </xf>
    <xf numFmtId="0" fontId="25" fillId="0" borderId="3" xfId="0" applyFont="1" applyBorder="1" applyAlignment="1">
      <alignment horizontal="left" vertical="center" wrapText="1" indent="1"/>
    </xf>
    <xf numFmtId="0" fontId="30" fillId="0" borderId="0" xfId="0" applyNumberFormat="1" applyFont="1" applyBorder="1" applyAlignment="1">
      <alignment/>
    </xf>
    <xf numFmtId="0" fontId="24" fillId="0" borderId="3" xfId="0" applyFont="1" applyBorder="1" applyAlignment="1">
      <alignment horizontal="left" vertical="center" wrapText="1" indent="2"/>
    </xf>
    <xf numFmtId="0" fontId="24" fillId="0" borderId="4" xfId="0" applyFont="1" applyBorder="1" applyAlignment="1">
      <alignment horizontal="left" vertical="center" wrapText="1" indent="2"/>
    </xf>
    <xf numFmtId="214" fontId="24" fillId="0" borderId="2" xfId="0" applyNumberFormat="1" applyFont="1" applyBorder="1" applyAlignment="1">
      <alignment horizontal="center" vertical="center"/>
    </xf>
    <xf numFmtId="3" fontId="21" fillId="0" borderId="0" xfId="0" applyNumberFormat="1" applyFont="1" applyAlignment="1">
      <alignment vertical="center"/>
    </xf>
    <xf numFmtId="3" fontId="21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/>
    </xf>
    <xf numFmtId="0" fontId="29" fillId="0" borderId="0" xfId="0" applyFont="1" applyAlignment="1">
      <alignment vertical="center"/>
    </xf>
    <xf numFmtId="3" fontId="29" fillId="0" borderId="0" xfId="0" applyNumberFormat="1" applyFont="1" applyAlignment="1">
      <alignment vertical="center"/>
    </xf>
    <xf numFmtId="0" fontId="29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203" fontId="25" fillId="0" borderId="2" xfId="22" applyNumberFormat="1" applyFont="1" applyBorder="1" applyAlignment="1" quotePrefix="1">
      <alignment horizontal="center" vertical="center"/>
    </xf>
    <xf numFmtId="176" fontId="21" fillId="0" borderId="0" xfId="20" applyFont="1" applyBorder="1" applyAlignment="1">
      <alignment/>
    </xf>
    <xf numFmtId="0" fontId="21" fillId="0" borderId="14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left"/>
    </xf>
    <xf numFmtId="3" fontId="19" fillId="0" borderId="0" xfId="0" applyNumberFormat="1" applyFont="1" applyAlignment="1">
      <alignment horizontal="center" vertical="center"/>
    </xf>
    <xf numFmtId="0" fontId="21" fillId="0" borderId="2" xfId="0" applyFont="1" applyBorder="1" applyAlignment="1">
      <alignment horizontal="left"/>
    </xf>
    <xf numFmtId="3" fontId="22" fillId="0" borderId="2" xfId="0" applyNumberFormat="1" applyFont="1" applyBorder="1" applyAlignment="1">
      <alignment/>
    </xf>
    <xf numFmtId="176" fontId="26" fillId="0" borderId="0" xfId="22" applyNumberFormat="1" applyFont="1" applyBorder="1" applyAlignment="1">
      <alignment horizontal="center"/>
    </xf>
    <xf numFmtId="203" fontId="21" fillId="0" borderId="0" xfId="22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203" fontId="21" fillId="0" borderId="18" xfId="22" applyNumberFormat="1" applyFont="1" applyBorder="1" applyAlignment="1" applyProtection="1">
      <alignment horizontal="center" vertical="center"/>
      <protection locked="0"/>
    </xf>
    <xf numFmtId="203" fontId="21" fillId="0" borderId="2" xfId="0" applyNumberFormat="1" applyFont="1" applyBorder="1" applyAlignment="1" applyProtection="1">
      <alignment horizontal="center" vertical="center"/>
      <protection locked="0"/>
    </xf>
    <xf numFmtId="3" fontId="22" fillId="0" borderId="0" xfId="0" applyNumberFormat="1" applyFont="1" applyBorder="1" applyAlignment="1">
      <alignment horizontal="right" vertical="center"/>
    </xf>
    <xf numFmtId="0" fontId="21" fillId="0" borderId="0" xfId="0" applyNumberFormat="1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 horizontal="center"/>
    </xf>
    <xf numFmtId="3" fontId="22" fillId="0" borderId="0" xfId="0" applyNumberFormat="1" applyFont="1" applyBorder="1" applyAlignment="1">
      <alignment/>
    </xf>
    <xf numFmtId="3" fontId="19" fillId="0" borderId="0" xfId="0" applyNumberFormat="1" applyFont="1" applyFill="1" applyAlignment="1">
      <alignment horizontal="centerContinuous" vertical="center"/>
    </xf>
    <xf numFmtId="0" fontId="19" fillId="0" borderId="0" xfId="0" applyFont="1" applyFill="1" applyBorder="1" applyAlignment="1">
      <alignment/>
    </xf>
    <xf numFmtId="0" fontId="21" fillId="0" borderId="2" xfId="0" applyFont="1" applyFill="1" applyBorder="1" applyAlignment="1">
      <alignment/>
    </xf>
    <xf numFmtId="3" fontId="21" fillId="0" borderId="2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0" fontId="21" fillId="0" borderId="2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3" fontId="21" fillId="0" borderId="5" xfId="0" applyNumberFormat="1" applyFont="1" applyFill="1" applyBorder="1" applyAlignment="1">
      <alignment horizontal="center" vertical="center"/>
    </xf>
    <xf numFmtId="3" fontId="21" fillId="0" borderId="7" xfId="0" applyNumberFormat="1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/>
    </xf>
    <xf numFmtId="3" fontId="21" fillId="0" borderId="1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3" fontId="21" fillId="0" borderId="13" xfId="0" applyNumberFormat="1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center" vertical="center"/>
    </xf>
    <xf numFmtId="203" fontId="21" fillId="0" borderId="0" xfId="0" applyNumberFormat="1" applyFont="1" applyFill="1" applyAlignment="1">
      <alignment horizontal="center" vertical="center"/>
    </xf>
    <xf numFmtId="0" fontId="26" fillId="0" borderId="0" xfId="0" applyFont="1" applyFill="1" applyBorder="1" applyAlignment="1">
      <alignment/>
    </xf>
    <xf numFmtId="203" fontId="26" fillId="0" borderId="0" xfId="0" applyNumberFormat="1" applyFont="1" applyFill="1" applyAlignment="1">
      <alignment horizontal="center" vertical="center"/>
    </xf>
    <xf numFmtId="203" fontId="21" fillId="0" borderId="2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3" fontId="22" fillId="0" borderId="0" xfId="0" applyNumberFormat="1" applyFont="1" applyFill="1" applyAlignment="1">
      <alignment horizontal="right"/>
    </xf>
    <xf numFmtId="3" fontId="22" fillId="0" borderId="0" xfId="0" applyNumberFormat="1" applyFont="1" applyFill="1" applyAlignment="1">
      <alignment/>
    </xf>
    <xf numFmtId="0" fontId="21" fillId="0" borderId="3" xfId="0" applyFont="1" applyBorder="1" applyAlignment="1">
      <alignment horizontal="center" vertical="distributed" shrinkToFit="1"/>
    </xf>
    <xf numFmtId="0" fontId="21" fillId="0" borderId="4" xfId="0" applyFont="1" applyBorder="1" applyAlignment="1">
      <alignment horizontal="center" vertical="distributed" shrinkToFit="1"/>
    </xf>
    <xf numFmtId="0" fontId="20" fillId="0" borderId="0" xfId="0" applyFont="1" applyAlignment="1">
      <alignment/>
    </xf>
    <xf numFmtId="202" fontId="21" fillId="0" borderId="0" xfId="0" applyNumberFormat="1" applyFont="1" applyBorder="1" applyAlignment="1">
      <alignment horizontal="center" vertical="center"/>
    </xf>
    <xf numFmtId="188" fontId="21" fillId="0" borderId="0" xfId="0" applyNumberFormat="1" applyFont="1" applyBorder="1" applyAlignment="1">
      <alignment horizontal="center" vertical="center"/>
    </xf>
    <xf numFmtId="202" fontId="21" fillId="0" borderId="0" xfId="0" applyNumberFormat="1" applyFont="1" applyFill="1" applyBorder="1" applyAlignment="1">
      <alignment horizontal="center" vertical="center"/>
    </xf>
    <xf numFmtId="199" fontId="21" fillId="0" borderId="0" xfId="0" applyNumberFormat="1" applyFont="1" applyBorder="1" applyAlignment="1">
      <alignment horizontal="center" vertical="center"/>
    </xf>
    <xf numFmtId="199" fontId="26" fillId="0" borderId="0" xfId="0" applyNumberFormat="1" applyFont="1" applyBorder="1" applyAlignment="1">
      <alignment horizontal="center" vertical="center"/>
    </xf>
    <xf numFmtId="202" fontId="26" fillId="0" borderId="0" xfId="0" applyNumberFormat="1" applyFont="1" applyBorder="1" applyAlignment="1">
      <alignment horizontal="center" vertical="center"/>
    </xf>
    <xf numFmtId="188" fontId="26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/>
    </xf>
    <xf numFmtId="0" fontId="21" fillId="0" borderId="3" xfId="0" applyFont="1" applyBorder="1" applyAlignment="1">
      <alignment horizontal="center" vertical="center" wrapText="1"/>
    </xf>
    <xf numFmtId="0" fontId="29" fillId="0" borderId="0" xfId="0" applyFont="1" applyBorder="1" applyAlignment="1">
      <alignment/>
    </xf>
    <xf numFmtId="0" fontId="21" fillId="0" borderId="4" xfId="0" applyFont="1" applyBorder="1" applyAlignment="1">
      <alignment horizontal="center" vertical="center" wrapText="1"/>
    </xf>
    <xf numFmtId="199" fontId="21" fillId="0" borderId="2" xfId="0" applyNumberFormat="1" applyFont="1" applyBorder="1" applyAlignment="1">
      <alignment horizontal="center" vertical="center"/>
    </xf>
    <xf numFmtId="204" fontId="21" fillId="0" borderId="2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3" fontId="29" fillId="0" borderId="0" xfId="0" applyNumberFormat="1" applyFont="1" applyAlignment="1">
      <alignment horizontal="right"/>
    </xf>
    <xf numFmtId="3" fontId="21" fillId="0" borderId="0" xfId="0" applyNumberFormat="1" applyFont="1" applyBorder="1" applyAlignment="1">
      <alignment horizontal="right"/>
    </xf>
    <xf numFmtId="0" fontId="29" fillId="0" borderId="0" xfId="0" applyFont="1" applyAlignment="1">
      <alignment/>
    </xf>
    <xf numFmtId="0" fontId="29" fillId="0" borderId="0" xfId="0" applyFont="1" applyBorder="1" applyAlignment="1">
      <alignment horizontal="center"/>
    </xf>
    <xf numFmtId="3" fontId="29" fillId="0" borderId="0" xfId="0" applyNumberFormat="1" applyFont="1" applyAlignment="1">
      <alignment/>
    </xf>
    <xf numFmtId="0" fontId="25" fillId="0" borderId="4" xfId="20" applyNumberFormat="1" applyFont="1" applyBorder="1" applyAlignment="1" quotePrefix="1">
      <alignment horizontal="center" vertical="center"/>
    </xf>
    <xf numFmtId="202" fontId="21" fillId="0" borderId="0" xfId="22" applyNumberFormat="1" applyFont="1" applyBorder="1" applyAlignment="1">
      <alignment horizontal="center" vertical="center"/>
    </xf>
    <xf numFmtId="202" fontId="26" fillId="0" borderId="0" xfId="22" applyNumberFormat="1" applyFont="1" applyBorder="1" applyAlignment="1">
      <alignment horizontal="center" vertical="center"/>
    </xf>
    <xf numFmtId="202" fontId="21" fillId="0" borderId="0" xfId="0" applyNumberFormat="1" applyFont="1" applyBorder="1" applyAlignment="1" applyProtection="1">
      <alignment horizontal="center" vertical="center"/>
      <protection locked="0"/>
    </xf>
    <xf numFmtId="202" fontId="21" fillId="0" borderId="2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left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center" vertical="center"/>
    </xf>
    <xf numFmtId="203" fontId="21" fillId="0" borderId="0" xfId="22" applyNumberFormat="1" applyFont="1" applyBorder="1" applyAlignment="1">
      <alignment horizontal="center" vertical="center" shrinkToFit="1"/>
    </xf>
    <xf numFmtId="203" fontId="26" fillId="0" borderId="0" xfId="22" applyNumberFormat="1" applyFont="1" applyBorder="1" applyAlignment="1">
      <alignment horizontal="center" vertical="center" shrinkToFit="1"/>
    </xf>
    <xf numFmtId="203" fontId="26" fillId="0" borderId="0" xfId="22" applyNumberFormat="1" applyFont="1" applyBorder="1" applyAlignment="1">
      <alignment horizontal="center" vertical="center"/>
    </xf>
    <xf numFmtId="179" fontId="24" fillId="0" borderId="0" xfId="0" applyNumberFormat="1" applyFont="1" applyBorder="1" applyAlignment="1">
      <alignment horizontal="center" vertical="center"/>
    </xf>
    <xf numFmtId="178" fontId="24" fillId="0" borderId="0" xfId="0" applyNumberFormat="1" applyFont="1" applyBorder="1" applyAlignment="1">
      <alignment horizontal="center" vertical="center"/>
    </xf>
    <xf numFmtId="178" fontId="24" fillId="0" borderId="2" xfId="0" applyNumberFormat="1" applyFont="1" applyBorder="1" applyAlignment="1">
      <alignment horizontal="center" vertical="center"/>
    </xf>
    <xf numFmtId="203" fontId="21" fillId="0" borderId="0" xfId="0" applyNumberFormat="1" applyFont="1" applyAlignment="1">
      <alignment horizontal="center"/>
    </xf>
    <xf numFmtId="214" fontId="21" fillId="0" borderId="0" xfId="20" applyNumberFormat="1" applyFont="1" applyBorder="1" applyAlignment="1">
      <alignment horizontal="center" vertical="center"/>
    </xf>
    <xf numFmtId="203" fontId="16" fillId="0" borderId="0" xfId="0" applyNumberFormat="1" applyFont="1" applyFill="1" applyBorder="1" applyAlignment="1">
      <alignment horizontal="center" vertical="center"/>
    </xf>
    <xf numFmtId="203" fontId="24" fillId="0" borderId="5" xfId="22" applyNumberFormat="1" applyFont="1" applyBorder="1" applyAlignment="1" quotePrefix="1">
      <alignment horizontal="center" vertical="center"/>
    </xf>
    <xf numFmtId="49" fontId="26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49" fontId="21" fillId="0" borderId="2" xfId="0" applyNumberFormat="1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24" fillId="0" borderId="17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203" fontId="17" fillId="0" borderId="0" xfId="22" applyNumberFormat="1" applyFont="1" applyFill="1" applyBorder="1" applyAlignment="1" quotePrefix="1">
      <alignment horizontal="center" vertical="center"/>
    </xf>
    <xf numFmtId="203" fontId="25" fillId="0" borderId="0" xfId="22" applyNumberFormat="1" applyFont="1" applyBorder="1" applyAlignment="1" quotePrefix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176" fontId="19" fillId="0" borderId="0" xfId="0" applyNumberFormat="1" applyFont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3" fontId="19" fillId="0" borderId="0" xfId="0" applyNumberFormat="1" applyFont="1" applyAlignment="1">
      <alignment horizontal="center"/>
    </xf>
    <xf numFmtId="3" fontId="21" fillId="0" borderId="14" xfId="0" applyNumberFormat="1" applyFont="1" applyBorder="1" applyAlignment="1">
      <alignment horizontal="center" vertical="center"/>
    </xf>
    <xf numFmtId="3" fontId="21" fillId="0" borderId="6" xfId="0" applyNumberFormat="1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1" fillId="0" borderId="3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3" fontId="31" fillId="0" borderId="0" xfId="0" applyNumberFormat="1" applyFont="1" applyFill="1" applyAlignment="1">
      <alignment horizontal="center" vertical="center"/>
    </xf>
    <xf numFmtId="176" fontId="21" fillId="0" borderId="14" xfId="0" applyNumberFormat="1" applyFont="1" applyBorder="1" applyAlignment="1">
      <alignment horizontal="center" vertical="center"/>
    </xf>
    <xf numFmtId="176" fontId="21" fillId="0" borderId="6" xfId="0" applyNumberFormat="1" applyFont="1" applyBorder="1" applyAlignment="1">
      <alignment horizontal="center" vertical="center"/>
    </xf>
    <xf numFmtId="176" fontId="21" fillId="0" borderId="13" xfId="0" applyNumberFormat="1" applyFont="1" applyBorder="1" applyAlignment="1">
      <alignment horizontal="center" vertical="center"/>
    </xf>
    <xf numFmtId="176" fontId="21" fillId="0" borderId="10" xfId="0" applyNumberFormat="1" applyFont="1" applyBorder="1" applyAlignment="1">
      <alignment horizontal="center" vertical="center"/>
    </xf>
    <xf numFmtId="3" fontId="19" fillId="0" borderId="0" xfId="0" applyNumberFormat="1" applyFont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/>
    </xf>
    <xf numFmtId="3" fontId="21" fillId="0" borderId="12" xfId="0" applyNumberFormat="1" applyFont="1" applyBorder="1" applyAlignment="1">
      <alignment horizontal="center" vertical="center"/>
    </xf>
    <xf numFmtId="3" fontId="21" fillId="0" borderId="13" xfId="0" applyNumberFormat="1" applyFont="1" applyBorder="1" applyAlignment="1">
      <alignment horizontal="center" vertical="center"/>
    </xf>
    <xf numFmtId="3" fontId="19" fillId="0" borderId="0" xfId="0" applyNumberFormat="1" applyFont="1" applyAlignment="1">
      <alignment horizontal="center" vertical="distributed" wrapText="1"/>
    </xf>
    <xf numFmtId="3" fontId="19" fillId="0" borderId="0" xfId="0" applyNumberFormat="1" applyFont="1" applyAlignment="1">
      <alignment horizontal="center" vertical="distributed"/>
    </xf>
    <xf numFmtId="0" fontId="21" fillId="0" borderId="13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90" fontId="25" fillId="0" borderId="0" xfId="0" applyNumberFormat="1" applyFont="1" applyBorder="1" applyAlignment="1">
      <alignment horizontal="center" vertical="center"/>
    </xf>
    <xf numFmtId="214" fontId="25" fillId="0" borderId="0" xfId="0" applyNumberFormat="1" applyFont="1" applyBorder="1" applyAlignment="1">
      <alignment horizontal="center" vertical="center"/>
    </xf>
    <xf numFmtId="204" fontId="26" fillId="0" borderId="0" xfId="0" applyNumberFormat="1" applyFont="1" applyBorder="1" applyAlignment="1">
      <alignment horizontal="center" vertical="center"/>
    </xf>
    <xf numFmtId="0" fontId="32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212" fontId="25" fillId="0" borderId="0" xfId="0" applyNumberFormat="1" applyFont="1" applyBorder="1" applyAlignment="1">
      <alignment horizontal="center" vertical="center"/>
    </xf>
  </cellXfs>
  <cellStyles count="30">
    <cellStyle name="Normal" xfId="0"/>
    <cellStyle name="Percent" xfId="15"/>
    <cellStyle name="Comma" xfId="16"/>
    <cellStyle name="Comma [0]" xfId="17"/>
    <cellStyle name="Followed Hyperlink" xfId="18"/>
    <cellStyle name="콤마 [0]_(월초P)" xfId="19"/>
    <cellStyle name="콤마 [0]_2. 행정구역" xfId="20"/>
    <cellStyle name="콤마_1" xfId="21"/>
    <cellStyle name="콤마_2. 행정구역" xfId="22"/>
    <cellStyle name="Currency" xfId="23"/>
    <cellStyle name="Currency [0]" xfId="24"/>
    <cellStyle name="Hyperlink" xfId="25"/>
    <cellStyle name="category" xfId="26"/>
    <cellStyle name="Comma [0]_ARN (2)" xfId="27"/>
    <cellStyle name="comma zerodec" xfId="28"/>
    <cellStyle name="Comma_Capex" xfId="29"/>
    <cellStyle name="Currency [0]_CCOCPX" xfId="30"/>
    <cellStyle name="Currency_CCOCPX" xfId="31"/>
    <cellStyle name="Currency1" xfId="32"/>
    <cellStyle name="Dezimal [0]_laroux" xfId="33"/>
    <cellStyle name="Dezimal_laroux" xfId="34"/>
    <cellStyle name="Dollar (zero dec)" xfId="35"/>
    <cellStyle name="Grey" xfId="36"/>
    <cellStyle name="Input [yellow]" xfId="37"/>
    <cellStyle name="Milliers [0]_Arabian Spec" xfId="38"/>
    <cellStyle name="Milliers_Arabian Spec" xfId="39"/>
    <cellStyle name="Mon?aire [0]_Arabian Spec" xfId="40"/>
    <cellStyle name="Mon?aire_Arabian Spec" xfId="41"/>
    <cellStyle name="Normal - Style1" xfId="42"/>
    <cellStyle name="Normal_A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3"/>
  <sheetViews>
    <sheetView zoomScaleSheetLayoutView="100" workbookViewId="0" topLeftCell="D7">
      <selection activeCell="E10" sqref="E10"/>
    </sheetView>
  </sheetViews>
  <sheetFormatPr defaultColWidth="8.88671875" defaultRowHeight="13.5"/>
  <cols>
    <col min="1" max="1" width="21.77734375" style="286" customWidth="1"/>
    <col min="2" max="3" width="30.21484375" style="288" customWidth="1"/>
    <col min="4" max="4" width="2.6640625" style="288" customWidth="1"/>
    <col min="5" max="6" width="35.6640625" style="288" customWidth="1"/>
    <col min="7" max="16384" width="8.88671875" style="285" customWidth="1"/>
  </cols>
  <sheetData>
    <row r="1" spans="1:6" s="268" customFormat="1" ht="45" customHeight="1">
      <c r="A1" s="375" t="s">
        <v>340</v>
      </c>
      <c r="B1" s="375"/>
      <c r="C1" s="375"/>
      <c r="D1" s="267"/>
      <c r="E1" s="376" t="s">
        <v>150</v>
      </c>
      <c r="F1" s="376"/>
    </row>
    <row r="2" spans="1:6" s="273" customFormat="1" ht="25.5" customHeight="1" thickBot="1">
      <c r="A2" s="269" t="s">
        <v>116</v>
      </c>
      <c r="B2" s="270"/>
      <c r="C2" s="270"/>
      <c r="D2" s="271"/>
      <c r="E2" s="270"/>
      <c r="F2" s="272" t="s">
        <v>0</v>
      </c>
    </row>
    <row r="3" spans="1:6" s="278" customFormat="1" ht="16.5" customHeight="1" thickTop="1">
      <c r="A3" s="37" t="s">
        <v>112</v>
      </c>
      <c r="B3" s="274" t="s">
        <v>325</v>
      </c>
      <c r="C3" s="275" t="s">
        <v>326</v>
      </c>
      <c r="D3" s="276"/>
      <c r="E3" s="276" t="s">
        <v>117</v>
      </c>
      <c r="F3" s="277" t="s">
        <v>118</v>
      </c>
    </row>
    <row r="4" spans="1:6" s="278" customFormat="1" ht="16.5" customHeight="1">
      <c r="A4" s="37" t="s">
        <v>114</v>
      </c>
      <c r="B4" s="274"/>
      <c r="C4" s="274"/>
      <c r="D4" s="276"/>
      <c r="E4" s="276"/>
      <c r="F4" s="274"/>
    </row>
    <row r="5" spans="1:6" s="278" customFormat="1" ht="16.5" customHeight="1">
      <c r="A5" s="141" t="s">
        <v>115</v>
      </c>
      <c r="B5" s="279" t="s">
        <v>65</v>
      </c>
      <c r="C5" s="279" t="s">
        <v>119</v>
      </c>
      <c r="D5" s="276"/>
      <c r="E5" s="280" t="s">
        <v>120</v>
      </c>
      <c r="F5" s="279" t="s">
        <v>121</v>
      </c>
    </row>
    <row r="6" spans="1:6" s="282" customFormat="1" ht="36.75" customHeight="1">
      <c r="A6" s="31">
        <v>2002</v>
      </c>
      <c r="B6" s="281">
        <v>6</v>
      </c>
      <c r="C6" s="281">
        <v>11197</v>
      </c>
      <c r="D6" s="281"/>
      <c r="E6" s="281">
        <v>10271</v>
      </c>
      <c r="F6" s="281">
        <v>7121</v>
      </c>
    </row>
    <row r="7" spans="1:6" s="282" customFormat="1" ht="36.75" customHeight="1">
      <c r="A7" s="31">
        <v>2003</v>
      </c>
      <c r="B7" s="281">
        <v>6</v>
      </c>
      <c r="C7" s="281">
        <v>11791</v>
      </c>
      <c r="D7" s="281"/>
      <c r="E7" s="281">
        <v>11759</v>
      </c>
      <c r="F7" s="281">
        <v>9152</v>
      </c>
    </row>
    <row r="8" spans="1:6" s="282" customFormat="1" ht="36.75" customHeight="1">
      <c r="A8" s="31">
        <v>2004</v>
      </c>
      <c r="B8" s="281">
        <v>6</v>
      </c>
      <c r="C8" s="281">
        <v>20469</v>
      </c>
      <c r="D8" s="281"/>
      <c r="E8" s="281">
        <v>20382</v>
      </c>
      <c r="F8" s="281">
        <v>17763</v>
      </c>
    </row>
    <row r="9" spans="1:6" s="282" customFormat="1" ht="36.75" customHeight="1">
      <c r="A9" s="31">
        <v>2005</v>
      </c>
      <c r="B9" s="281">
        <v>6</v>
      </c>
      <c r="C9" s="281">
        <v>14814</v>
      </c>
      <c r="D9" s="281"/>
      <c r="E9" s="281">
        <v>14902</v>
      </c>
      <c r="F9" s="281">
        <v>11686</v>
      </c>
    </row>
    <row r="10" spans="1:6" s="282" customFormat="1" ht="36.75" customHeight="1">
      <c r="A10" s="101">
        <v>2006</v>
      </c>
      <c r="B10" s="283">
        <v>7</v>
      </c>
      <c r="C10" s="283">
        <f>SUM(C11:C20)</f>
        <v>15890</v>
      </c>
      <c r="D10" s="283"/>
      <c r="E10" s="283">
        <f>SUM(E11:E20)</f>
        <v>16093</v>
      </c>
      <c r="F10" s="283">
        <f>SUM(F11:F20)</f>
        <v>11829</v>
      </c>
    </row>
    <row r="11" spans="1:6" s="273" customFormat="1" ht="36.75" customHeight="1">
      <c r="A11" s="289" t="s">
        <v>122</v>
      </c>
      <c r="B11" s="281">
        <v>1</v>
      </c>
      <c r="C11" s="281">
        <v>3608</v>
      </c>
      <c r="D11" s="281"/>
      <c r="E11" s="281">
        <v>3530</v>
      </c>
      <c r="F11" s="281">
        <v>2120</v>
      </c>
    </row>
    <row r="12" spans="1:6" s="273" customFormat="1" ht="36.75" customHeight="1">
      <c r="A12" s="289" t="s">
        <v>380</v>
      </c>
      <c r="B12" s="281">
        <v>1</v>
      </c>
      <c r="C12" s="281">
        <v>21</v>
      </c>
      <c r="D12" s="281"/>
      <c r="E12" s="281">
        <v>21</v>
      </c>
      <c r="F12" s="281">
        <v>21</v>
      </c>
    </row>
    <row r="13" spans="1:6" s="273" customFormat="1" ht="36.75" customHeight="1">
      <c r="A13" s="289" t="s">
        <v>312</v>
      </c>
      <c r="B13" s="281">
        <v>1</v>
      </c>
      <c r="C13" s="281">
        <v>3327</v>
      </c>
      <c r="D13" s="281"/>
      <c r="E13" s="281">
        <v>3635</v>
      </c>
      <c r="F13" s="281">
        <v>2707</v>
      </c>
    </row>
    <row r="14" spans="1:6" s="273" customFormat="1" ht="36.75" customHeight="1">
      <c r="A14" s="289" t="s">
        <v>381</v>
      </c>
      <c r="B14" s="281">
        <v>1</v>
      </c>
      <c r="C14" s="281">
        <v>302</v>
      </c>
      <c r="D14" s="281"/>
      <c r="E14" s="281">
        <v>303</v>
      </c>
      <c r="F14" s="281">
        <v>294</v>
      </c>
    </row>
    <row r="15" spans="1:6" s="282" customFormat="1" ht="36.75" customHeight="1">
      <c r="A15" s="289" t="s">
        <v>123</v>
      </c>
      <c r="B15" s="281" t="s">
        <v>393</v>
      </c>
      <c r="C15" s="281" t="s">
        <v>355</v>
      </c>
      <c r="D15" s="281"/>
      <c r="E15" s="281" t="s">
        <v>355</v>
      </c>
      <c r="F15" s="281" t="s">
        <v>393</v>
      </c>
    </row>
    <row r="16" spans="1:6" s="282" customFormat="1" ht="36.75" customHeight="1">
      <c r="A16" s="289" t="s">
        <v>313</v>
      </c>
      <c r="B16" s="281">
        <v>1</v>
      </c>
      <c r="C16" s="281">
        <v>591</v>
      </c>
      <c r="D16" s="281"/>
      <c r="E16" s="281">
        <v>591</v>
      </c>
      <c r="F16" s="281">
        <v>591</v>
      </c>
    </row>
    <row r="17" spans="1:6" s="282" customFormat="1" ht="36.75" customHeight="1">
      <c r="A17" s="289" t="s">
        <v>124</v>
      </c>
      <c r="B17" s="281" t="s">
        <v>355</v>
      </c>
      <c r="C17" s="281" t="s">
        <v>355</v>
      </c>
      <c r="D17" s="281"/>
      <c r="E17" s="281" t="s">
        <v>355</v>
      </c>
      <c r="F17" s="281" t="s">
        <v>355</v>
      </c>
    </row>
    <row r="18" spans="1:6" s="282" customFormat="1" ht="36.75" customHeight="1">
      <c r="A18" s="289" t="s">
        <v>382</v>
      </c>
      <c r="B18" s="281" t="s">
        <v>355</v>
      </c>
      <c r="C18" s="281" t="s">
        <v>355</v>
      </c>
      <c r="D18" s="281"/>
      <c r="E18" s="281" t="s">
        <v>355</v>
      </c>
      <c r="F18" s="281" t="s">
        <v>355</v>
      </c>
    </row>
    <row r="19" spans="1:6" s="282" customFormat="1" ht="36.75" customHeight="1">
      <c r="A19" s="289" t="s">
        <v>383</v>
      </c>
      <c r="B19" s="281">
        <v>1</v>
      </c>
      <c r="C19" s="281">
        <v>10</v>
      </c>
      <c r="D19" s="281"/>
      <c r="E19" s="281">
        <v>44</v>
      </c>
      <c r="F19" s="281"/>
    </row>
    <row r="20" spans="1:6" s="282" customFormat="1" ht="36.75" customHeight="1" thickBot="1">
      <c r="A20" s="290" t="s">
        <v>384</v>
      </c>
      <c r="B20" s="284">
        <v>1</v>
      </c>
      <c r="C20" s="284">
        <v>8031</v>
      </c>
      <c r="D20" s="284"/>
      <c r="E20" s="284">
        <v>7969</v>
      </c>
      <c r="F20" s="284">
        <v>6096</v>
      </c>
    </row>
    <row r="21" spans="2:6" ht="14.25" thickTop="1">
      <c r="B21" s="287"/>
      <c r="C21" s="287"/>
      <c r="D21" s="287"/>
      <c r="E21" s="287"/>
      <c r="F21" s="287"/>
    </row>
    <row r="22" spans="2:6" ht="13.5">
      <c r="B22" s="287"/>
      <c r="C22" s="287"/>
      <c r="D22" s="287"/>
      <c r="E22" s="287"/>
      <c r="F22" s="287"/>
    </row>
    <row r="23" spans="2:6" ht="13.5">
      <c r="B23" s="287"/>
      <c r="C23" s="287"/>
      <c r="D23" s="287"/>
      <c r="E23" s="287"/>
      <c r="F23" s="287"/>
    </row>
    <row r="24" spans="2:6" ht="13.5">
      <c r="B24" s="287"/>
      <c r="C24" s="287"/>
      <c r="D24" s="287"/>
      <c r="E24" s="287"/>
      <c r="F24" s="287"/>
    </row>
    <row r="25" spans="2:6" ht="13.5">
      <c r="B25" s="287"/>
      <c r="C25" s="287"/>
      <c r="D25" s="287"/>
      <c r="E25" s="287"/>
      <c r="F25" s="287"/>
    </row>
    <row r="26" spans="2:6" ht="13.5">
      <c r="B26" s="287"/>
      <c r="C26" s="287"/>
      <c r="D26" s="287"/>
      <c r="E26" s="287"/>
      <c r="F26" s="287"/>
    </row>
    <row r="27" spans="2:6" ht="13.5">
      <c r="B27" s="287"/>
      <c r="C27" s="287"/>
      <c r="D27" s="287"/>
      <c r="E27" s="287"/>
      <c r="F27" s="287"/>
    </row>
    <row r="28" spans="2:6" ht="13.5">
      <c r="B28" s="287"/>
      <c r="C28" s="287"/>
      <c r="D28" s="287"/>
      <c r="E28" s="287"/>
      <c r="F28" s="287"/>
    </row>
    <row r="29" spans="2:6" ht="13.5">
      <c r="B29" s="287"/>
      <c r="C29" s="287"/>
      <c r="D29" s="287"/>
      <c r="E29" s="287"/>
      <c r="F29" s="287"/>
    </row>
    <row r="30" spans="2:6" ht="13.5">
      <c r="B30" s="287"/>
      <c r="C30" s="287"/>
      <c r="D30" s="287"/>
      <c r="E30" s="287"/>
      <c r="F30" s="287"/>
    </row>
    <row r="31" spans="2:6" ht="13.5">
      <c r="B31" s="287"/>
      <c r="C31" s="287"/>
      <c r="D31" s="287"/>
      <c r="E31" s="287"/>
      <c r="F31" s="287"/>
    </row>
    <row r="32" spans="2:6" ht="13.5">
      <c r="B32" s="287"/>
      <c r="C32" s="287"/>
      <c r="D32" s="287"/>
      <c r="E32" s="287"/>
      <c r="F32" s="287"/>
    </row>
    <row r="33" spans="2:6" ht="13.5">
      <c r="B33" s="287"/>
      <c r="C33" s="287"/>
      <c r="D33" s="287"/>
      <c r="E33" s="287"/>
      <c r="F33" s="287"/>
    </row>
  </sheetData>
  <mergeCells count="2">
    <mergeCell ref="A1:C1"/>
    <mergeCell ref="E1:F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&amp;L&amp;"굴림체,굵게"&amp;12재   정&amp;R&amp;"Times New Roman,보통"&amp;12Public Finance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W32"/>
  <sheetViews>
    <sheetView tabSelected="1" zoomScaleSheetLayoutView="100" workbookViewId="0" topLeftCell="A2">
      <pane xSplit="1" ySplit="5" topLeftCell="B13" activePane="bottomRight" state="frozen"/>
      <selection pane="topLeft" activeCell="A2" sqref="A2"/>
      <selection pane="topRight" activeCell="B2" sqref="B2"/>
      <selection pane="bottomLeft" activeCell="A7" sqref="A7"/>
      <selection pane="bottomRight" activeCell="D13" sqref="D13"/>
    </sheetView>
  </sheetViews>
  <sheetFormatPr defaultColWidth="8.88671875" defaultRowHeight="13.5"/>
  <cols>
    <col min="1" max="1" width="14.5546875" style="65" customWidth="1"/>
    <col min="2" max="6" width="13.99609375" style="70" customWidth="1"/>
    <col min="7" max="7" width="2.77734375" style="73" customWidth="1"/>
    <col min="8" max="12" width="14.10546875" style="70" customWidth="1"/>
    <col min="13" max="13" width="14.5546875" style="65" customWidth="1"/>
    <col min="14" max="17" width="16.6640625" style="70" customWidth="1"/>
    <col min="18" max="18" width="2.77734375" style="73" customWidth="1"/>
    <col min="19" max="22" width="17.99609375" style="70" customWidth="1"/>
    <col min="23" max="16384" width="8.88671875" style="69" customWidth="1"/>
  </cols>
  <sheetData>
    <row r="1" spans="1:23" s="19" customFormat="1" ht="45" customHeight="1">
      <c r="A1" s="354" t="s">
        <v>341</v>
      </c>
      <c r="B1" s="354"/>
      <c r="C1" s="354"/>
      <c r="D1" s="354"/>
      <c r="E1" s="354"/>
      <c r="F1" s="354"/>
      <c r="G1" s="253"/>
      <c r="H1" s="381" t="s">
        <v>314</v>
      </c>
      <c r="I1" s="363"/>
      <c r="J1" s="363"/>
      <c r="K1" s="363"/>
      <c r="L1" s="363"/>
      <c r="M1" s="359" t="s">
        <v>316</v>
      </c>
      <c r="N1" s="359"/>
      <c r="O1" s="359"/>
      <c r="P1" s="359"/>
      <c r="Q1" s="359"/>
      <c r="S1" s="385" t="s">
        <v>315</v>
      </c>
      <c r="T1" s="386"/>
      <c r="U1" s="386"/>
      <c r="V1" s="386"/>
      <c r="W1" s="151"/>
    </row>
    <row r="2" spans="1:22" s="28" customFormat="1" ht="25.5" customHeight="1" thickBot="1">
      <c r="A2" s="255" t="s">
        <v>92</v>
      </c>
      <c r="B2" s="256"/>
      <c r="C2" s="256"/>
      <c r="D2" s="256"/>
      <c r="E2" s="256"/>
      <c r="F2" s="256"/>
      <c r="G2" s="73"/>
      <c r="H2" s="256"/>
      <c r="I2" s="256"/>
      <c r="J2" s="256"/>
      <c r="K2" s="256"/>
      <c r="L2" s="27" t="s">
        <v>317</v>
      </c>
      <c r="M2" s="255" t="s">
        <v>92</v>
      </c>
      <c r="N2" s="21"/>
      <c r="O2" s="21"/>
      <c r="P2" s="21"/>
      <c r="Q2" s="21"/>
      <c r="R2" s="24"/>
      <c r="S2" s="21"/>
      <c r="T2" s="21"/>
      <c r="U2" s="21"/>
      <c r="V2" s="27" t="s">
        <v>317</v>
      </c>
    </row>
    <row r="3" spans="1:22" s="28" customFormat="1" ht="16.5" customHeight="1" thickTop="1">
      <c r="A3" s="37" t="s">
        <v>112</v>
      </c>
      <c r="B3" s="40" t="s">
        <v>37</v>
      </c>
      <c r="C3" s="356" t="s">
        <v>85</v>
      </c>
      <c r="D3" s="358"/>
      <c r="E3" s="356" t="s">
        <v>86</v>
      </c>
      <c r="F3" s="357"/>
      <c r="G3" s="30"/>
      <c r="H3" s="357" t="s">
        <v>87</v>
      </c>
      <c r="I3" s="358"/>
      <c r="J3" s="356" t="s">
        <v>160</v>
      </c>
      <c r="K3" s="357"/>
      <c r="L3" s="357"/>
      <c r="M3" s="76" t="s">
        <v>112</v>
      </c>
      <c r="N3" s="356" t="s">
        <v>49</v>
      </c>
      <c r="O3" s="358"/>
      <c r="P3" s="356" t="s">
        <v>318</v>
      </c>
      <c r="Q3" s="357"/>
      <c r="R3" s="30"/>
      <c r="S3" s="357" t="s">
        <v>319</v>
      </c>
      <c r="T3" s="358"/>
      <c r="U3" s="377" t="s">
        <v>320</v>
      </c>
      <c r="V3" s="378"/>
    </row>
    <row r="4" spans="1:22" s="28" customFormat="1" ht="16.5" customHeight="1">
      <c r="A4" s="37" t="s">
        <v>159</v>
      </c>
      <c r="B4" s="36"/>
      <c r="C4" s="384" t="s">
        <v>321</v>
      </c>
      <c r="D4" s="383"/>
      <c r="E4" s="384" t="s">
        <v>27</v>
      </c>
      <c r="F4" s="382"/>
      <c r="G4" s="30"/>
      <c r="H4" s="382" t="s">
        <v>36</v>
      </c>
      <c r="I4" s="383"/>
      <c r="J4" s="387" t="s">
        <v>322</v>
      </c>
      <c r="K4" s="388"/>
      <c r="L4" s="388"/>
      <c r="M4" s="31" t="s">
        <v>353</v>
      </c>
      <c r="N4" s="384" t="s">
        <v>161</v>
      </c>
      <c r="O4" s="383"/>
      <c r="P4" s="384" t="s">
        <v>162</v>
      </c>
      <c r="Q4" s="382"/>
      <c r="R4" s="30"/>
      <c r="S4" s="382" t="s">
        <v>323</v>
      </c>
      <c r="T4" s="383"/>
      <c r="U4" s="379" t="s">
        <v>324</v>
      </c>
      <c r="V4" s="380"/>
    </row>
    <row r="5" spans="1:22" s="28" customFormat="1" ht="16.5" customHeight="1">
      <c r="A5" s="37" t="s">
        <v>38</v>
      </c>
      <c r="B5" s="36"/>
      <c r="C5" s="40" t="s">
        <v>163</v>
      </c>
      <c r="D5" s="38" t="s">
        <v>88</v>
      </c>
      <c r="E5" s="40" t="s">
        <v>164</v>
      </c>
      <c r="F5" s="40" t="s">
        <v>88</v>
      </c>
      <c r="G5" s="30"/>
      <c r="H5" s="30" t="s">
        <v>28</v>
      </c>
      <c r="I5" s="38" t="s">
        <v>88</v>
      </c>
      <c r="J5" s="30" t="s">
        <v>165</v>
      </c>
      <c r="K5" s="40" t="s">
        <v>35</v>
      </c>
      <c r="L5" s="40" t="s">
        <v>33</v>
      </c>
      <c r="M5" s="37" t="s">
        <v>38</v>
      </c>
      <c r="N5" s="40" t="s">
        <v>34</v>
      </c>
      <c r="O5" s="40" t="s">
        <v>33</v>
      </c>
      <c r="P5" s="38" t="s">
        <v>166</v>
      </c>
      <c r="Q5" s="30" t="s">
        <v>33</v>
      </c>
      <c r="R5" s="30"/>
      <c r="S5" s="30" t="s">
        <v>28</v>
      </c>
      <c r="T5" s="40" t="s">
        <v>33</v>
      </c>
      <c r="U5" s="38" t="s">
        <v>89</v>
      </c>
      <c r="V5" s="30" t="s">
        <v>33</v>
      </c>
    </row>
    <row r="6" spans="1:22" s="28" customFormat="1" ht="16.5" customHeight="1">
      <c r="A6" s="138" t="s">
        <v>90</v>
      </c>
      <c r="B6" s="45" t="s">
        <v>2</v>
      </c>
      <c r="C6" s="45" t="s">
        <v>31</v>
      </c>
      <c r="D6" s="45" t="s">
        <v>167</v>
      </c>
      <c r="E6" s="45" t="s">
        <v>31</v>
      </c>
      <c r="F6" s="45" t="s">
        <v>167</v>
      </c>
      <c r="G6" s="37"/>
      <c r="H6" s="47" t="s">
        <v>30</v>
      </c>
      <c r="I6" s="42" t="s">
        <v>167</v>
      </c>
      <c r="J6" s="80" t="s">
        <v>168</v>
      </c>
      <c r="K6" s="45" t="s">
        <v>32</v>
      </c>
      <c r="L6" s="45" t="s">
        <v>167</v>
      </c>
      <c r="M6" s="138" t="s">
        <v>90</v>
      </c>
      <c r="N6" s="45" t="s">
        <v>30</v>
      </c>
      <c r="O6" s="45" t="s">
        <v>167</v>
      </c>
      <c r="P6" s="42" t="s">
        <v>31</v>
      </c>
      <c r="Q6" s="45" t="s">
        <v>167</v>
      </c>
      <c r="R6" s="37"/>
      <c r="S6" s="47" t="s">
        <v>30</v>
      </c>
      <c r="T6" s="45" t="s">
        <v>167</v>
      </c>
      <c r="U6" s="42" t="s">
        <v>29</v>
      </c>
      <c r="V6" s="45" t="s">
        <v>167</v>
      </c>
    </row>
    <row r="7" spans="1:22" s="28" customFormat="1" ht="41.25" customHeight="1">
      <c r="A7" s="31">
        <v>2002</v>
      </c>
      <c r="B7" s="52">
        <v>30223</v>
      </c>
      <c r="C7" s="52">
        <v>45253</v>
      </c>
      <c r="D7" s="52">
        <v>21739</v>
      </c>
      <c r="E7" s="52">
        <v>41</v>
      </c>
      <c r="F7" s="50">
        <v>8484</v>
      </c>
      <c r="G7" s="60"/>
      <c r="H7" s="312" t="s">
        <v>336</v>
      </c>
      <c r="I7" s="312" t="s">
        <v>336</v>
      </c>
      <c r="J7" s="312" t="s">
        <v>336</v>
      </c>
      <c r="K7" s="312" t="s">
        <v>336</v>
      </c>
      <c r="L7" s="312" t="s">
        <v>336</v>
      </c>
      <c r="M7" s="31">
        <v>2002</v>
      </c>
      <c r="N7" s="312" t="s">
        <v>336</v>
      </c>
      <c r="O7" s="312" t="s">
        <v>336</v>
      </c>
      <c r="P7" s="312" t="s">
        <v>336</v>
      </c>
      <c r="Q7" s="312" t="s">
        <v>336</v>
      </c>
      <c r="R7" s="60"/>
      <c r="S7" s="312" t="s">
        <v>336</v>
      </c>
      <c r="T7" s="312" t="s">
        <v>336</v>
      </c>
      <c r="U7" s="312" t="s">
        <v>336</v>
      </c>
      <c r="V7" s="312" t="s">
        <v>336</v>
      </c>
    </row>
    <row r="8" spans="1:22" s="28" customFormat="1" ht="41.25" customHeight="1">
      <c r="A8" s="31">
        <v>2003</v>
      </c>
      <c r="B8" s="52">
        <v>32897</v>
      </c>
      <c r="C8" s="52">
        <v>45846</v>
      </c>
      <c r="D8" s="52">
        <v>24413</v>
      </c>
      <c r="E8" s="52">
        <v>41</v>
      </c>
      <c r="F8" s="52">
        <v>8484</v>
      </c>
      <c r="G8" s="60"/>
      <c r="H8" s="312" t="s">
        <v>336</v>
      </c>
      <c r="I8" s="312" t="s">
        <v>336</v>
      </c>
      <c r="J8" s="312" t="s">
        <v>336</v>
      </c>
      <c r="K8" s="312" t="s">
        <v>336</v>
      </c>
      <c r="L8" s="312" t="s">
        <v>336</v>
      </c>
      <c r="M8" s="31">
        <v>2003</v>
      </c>
      <c r="N8" s="312" t="s">
        <v>336</v>
      </c>
      <c r="O8" s="312" t="s">
        <v>336</v>
      </c>
      <c r="P8" s="312" t="s">
        <v>336</v>
      </c>
      <c r="Q8" s="312" t="s">
        <v>336</v>
      </c>
      <c r="R8" s="60"/>
      <c r="S8" s="312" t="s">
        <v>336</v>
      </c>
      <c r="T8" s="312" t="s">
        <v>336</v>
      </c>
      <c r="U8" s="312" t="s">
        <v>336</v>
      </c>
      <c r="V8" s="312" t="s">
        <v>336</v>
      </c>
    </row>
    <row r="9" spans="1:22" s="28" customFormat="1" ht="41.25" customHeight="1">
      <c r="A9" s="31">
        <v>2004</v>
      </c>
      <c r="B9" s="52">
        <v>37130</v>
      </c>
      <c r="C9" s="52">
        <v>46189</v>
      </c>
      <c r="D9" s="52">
        <v>27697</v>
      </c>
      <c r="E9" s="52">
        <v>43</v>
      </c>
      <c r="F9" s="52">
        <v>9432</v>
      </c>
      <c r="G9" s="60"/>
      <c r="H9" s="312" t="s">
        <v>336</v>
      </c>
      <c r="I9" s="312" t="s">
        <v>336</v>
      </c>
      <c r="J9" s="312" t="s">
        <v>336</v>
      </c>
      <c r="K9" s="312" t="s">
        <v>336</v>
      </c>
      <c r="L9" s="312" t="s">
        <v>336</v>
      </c>
      <c r="M9" s="31">
        <v>2004</v>
      </c>
      <c r="N9" s="312" t="s">
        <v>336</v>
      </c>
      <c r="O9" s="312" t="s">
        <v>336</v>
      </c>
      <c r="P9" s="312" t="s">
        <v>336</v>
      </c>
      <c r="Q9" s="312" t="s">
        <v>336</v>
      </c>
      <c r="R9" s="60"/>
      <c r="S9" s="312" t="s">
        <v>336</v>
      </c>
      <c r="T9" s="312" t="s">
        <v>336</v>
      </c>
      <c r="U9" s="312" t="s">
        <v>336</v>
      </c>
      <c r="V9" s="312" t="s">
        <v>336</v>
      </c>
    </row>
    <row r="10" spans="1:22" s="28" customFormat="1" ht="41.25" customHeight="1">
      <c r="A10" s="31">
        <v>2005</v>
      </c>
      <c r="B10" s="52">
        <v>40386</v>
      </c>
      <c r="C10" s="52">
        <v>46413</v>
      </c>
      <c r="D10" s="52">
        <v>30872</v>
      </c>
      <c r="E10" s="52">
        <v>43</v>
      </c>
      <c r="F10" s="52">
        <v>9514</v>
      </c>
      <c r="G10" s="60"/>
      <c r="H10" s="312" t="s">
        <v>342</v>
      </c>
      <c r="I10" s="312" t="s">
        <v>342</v>
      </c>
      <c r="J10" s="312" t="s">
        <v>342</v>
      </c>
      <c r="K10" s="312" t="s">
        <v>342</v>
      </c>
      <c r="L10" s="312" t="s">
        <v>342</v>
      </c>
      <c r="M10" s="31">
        <v>2005</v>
      </c>
      <c r="N10" s="312" t="s">
        <v>342</v>
      </c>
      <c r="O10" s="312" t="s">
        <v>342</v>
      </c>
      <c r="P10" s="312" t="s">
        <v>342</v>
      </c>
      <c r="Q10" s="312" t="s">
        <v>342</v>
      </c>
      <c r="R10" s="60"/>
      <c r="S10" s="312" t="s">
        <v>342</v>
      </c>
      <c r="T10" s="312" t="s">
        <v>342</v>
      </c>
      <c r="U10" s="312" t="s">
        <v>342</v>
      </c>
      <c r="V10" s="312" t="s">
        <v>342</v>
      </c>
    </row>
    <row r="11" spans="1:22" s="231" customFormat="1" ht="41.25" customHeight="1">
      <c r="A11" s="101">
        <v>2006</v>
      </c>
      <c r="B11" s="224">
        <f>SUM(B12:B18)</f>
        <v>50125</v>
      </c>
      <c r="C11" s="224">
        <f>SUM(C12:C18)</f>
        <v>46737</v>
      </c>
      <c r="D11" s="224">
        <f>SUM(D12:D18)</f>
        <v>38931</v>
      </c>
      <c r="E11" s="224">
        <f>SUM(E12:E18)</f>
        <v>43</v>
      </c>
      <c r="F11" s="224">
        <f>SUM(F12:F18)</f>
        <v>11164</v>
      </c>
      <c r="G11" s="257"/>
      <c r="H11" s="313" t="s">
        <v>385</v>
      </c>
      <c r="I11" s="313" t="s">
        <v>385</v>
      </c>
      <c r="J11" s="313" t="s">
        <v>385</v>
      </c>
      <c r="K11" s="313" t="s">
        <v>385</v>
      </c>
      <c r="L11" s="313" t="s">
        <v>385</v>
      </c>
      <c r="M11" s="101">
        <v>2006</v>
      </c>
      <c r="N11" s="313" t="s">
        <v>385</v>
      </c>
      <c r="O11" s="313" t="s">
        <v>385</v>
      </c>
      <c r="P11" s="313" t="s">
        <v>385</v>
      </c>
      <c r="Q11" s="313" t="s">
        <v>385</v>
      </c>
      <c r="R11" s="257"/>
      <c r="S11" s="313">
        <v>1</v>
      </c>
      <c r="T11" s="313">
        <v>30</v>
      </c>
      <c r="U11" s="313" t="s">
        <v>385</v>
      </c>
      <c r="V11" s="313" t="s">
        <v>385</v>
      </c>
    </row>
    <row r="12" spans="1:22" ht="41.25" customHeight="1">
      <c r="A12" s="102" t="s">
        <v>386</v>
      </c>
      <c r="B12" s="258">
        <v>12007</v>
      </c>
      <c r="C12" s="87">
        <v>7473</v>
      </c>
      <c r="D12" s="87">
        <v>15843</v>
      </c>
      <c r="E12" s="87">
        <v>22</v>
      </c>
      <c r="F12" s="87">
        <v>5762</v>
      </c>
      <c r="G12" s="259"/>
      <c r="H12" s="314" t="s">
        <v>385</v>
      </c>
      <c r="I12" s="314" t="s">
        <v>385</v>
      </c>
      <c r="J12" s="314" t="s">
        <v>385</v>
      </c>
      <c r="K12" s="314" t="s">
        <v>385</v>
      </c>
      <c r="L12" s="314" t="s">
        <v>385</v>
      </c>
      <c r="M12" s="102" t="s">
        <v>386</v>
      </c>
      <c r="N12" s="314" t="s">
        <v>385</v>
      </c>
      <c r="O12" s="314" t="s">
        <v>385</v>
      </c>
      <c r="P12" s="314" t="s">
        <v>385</v>
      </c>
      <c r="Q12" s="314" t="s">
        <v>385</v>
      </c>
      <c r="R12" s="259"/>
      <c r="S12" s="314">
        <v>1</v>
      </c>
      <c r="T12" s="314">
        <v>30</v>
      </c>
      <c r="U12" s="314" t="s">
        <v>385</v>
      </c>
      <c r="V12" s="314" t="s">
        <v>385</v>
      </c>
    </row>
    <row r="13" spans="1:22" ht="41.25" customHeight="1">
      <c r="A13" s="102" t="s">
        <v>387</v>
      </c>
      <c r="B13" s="258">
        <v>1993</v>
      </c>
      <c r="C13" s="87">
        <v>1573</v>
      </c>
      <c r="D13" s="87">
        <v>1660</v>
      </c>
      <c r="E13" s="87">
        <v>2</v>
      </c>
      <c r="F13" s="87">
        <v>333</v>
      </c>
      <c r="G13" s="259"/>
      <c r="H13" s="314" t="s">
        <v>385</v>
      </c>
      <c r="I13" s="314" t="s">
        <v>385</v>
      </c>
      <c r="J13" s="314" t="s">
        <v>385</v>
      </c>
      <c r="K13" s="314" t="s">
        <v>385</v>
      </c>
      <c r="L13" s="314" t="s">
        <v>385</v>
      </c>
      <c r="M13" s="102" t="s">
        <v>387</v>
      </c>
      <c r="N13" s="314" t="s">
        <v>385</v>
      </c>
      <c r="O13" s="314" t="s">
        <v>385</v>
      </c>
      <c r="P13" s="314" t="s">
        <v>385</v>
      </c>
      <c r="Q13" s="314" t="s">
        <v>385</v>
      </c>
      <c r="R13" s="259"/>
      <c r="S13" s="314" t="s">
        <v>385</v>
      </c>
      <c r="T13" s="314" t="s">
        <v>385</v>
      </c>
      <c r="U13" s="314" t="s">
        <v>385</v>
      </c>
      <c r="V13" s="314" t="s">
        <v>385</v>
      </c>
    </row>
    <row r="14" spans="1:22" ht="41.25" customHeight="1">
      <c r="A14" s="102" t="s">
        <v>388</v>
      </c>
      <c r="B14" s="258">
        <v>4030</v>
      </c>
      <c r="C14" s="87">
        <v>10793</v>
      </c>
      <c r="D14" s="87">
        <v>2825</v>
      </c>
      <c r="E14" s="87">
        <v>5</v>
      </c>
      <c r="F14" s="87">
        <v>1105</v>
      </c>
      <c r="G14" s="259"/>
      <c r="H14" s="314" t="s">
        <v>385</v>
      </c>
      <c r="I14" s="314" t="s">
        <v>385</v>
      </c>
      <c r="J14" s="314" t="s">
        <v>385</v>
      </c>
      <c r="K14" s="314" t="s">
        <v>385</v>
      </c>
      <c r="L14" s="314" t="s">
        <v>385</v>
      </c>
      <c r="M14" s="102" t="s">
        <v>388</v>
      </c>
      <c r="N14" s="314" t="s">
        <v>385</v>
      </c>
      <c r="O14" s="314" t="s">
        <v>385</v>
      </c>
      <c r="P14" s="314" t="s">
        <v>385</v>
      </c>
      <c r="Q14" s="314" t="s">
        <v>385</v>
      </c>
      <c r="R14" s="259"/>
      <c r="S14" s="314" t="s">
        <v>385</v>
      </c>
      <c r="T14" s="314" t="s">
        <v>385</v>
      </c>
      <c r="U14" s="314" t="s">
        <v>385</v>
      </c>
      <c r="V14" s="314" t="s">
        <v>385</v>
      </c>
    </row>
    <row r="15" spans="1:22" ht="41.25" customHeight="1">
      <c r="A15" s="102" t="s">
        <v>389</v>
      </c>
      <c r="B15" s="258">
        <v>9975</v>
      </c>
      <c r="C15" s="87">
        <v>7285</v>
      </c>
      <c r="D15" s="87">
        <v>7171</v>
      </c>
      <c r="E15" s="87">
        <v>6</v>
      </c>
      <c r="F15" s="87">
        <v>2804</v>
      </c>
      <c r="G15" s="259"/>
      <c r="H15" s="314" t="s">
        <v>385</v>
      </c>
      <c r="I15" s="314" t="s">
        <v>385</v>
      </c>
      <c r="J15" s="314" t="s">
        <v>385</v>
      </c>
      <c r="K15" s="314" t="s">
        <v>385</v>
      </c>
      <c r="L15" s="314" t="s">
        <v>385</v>
      </c>
      <c r="M15" s="102" t="s">
        <v>389</v>
      </c>
      <c r="N15" s="314" t="s">
        <v>385</v>
      </c>
      <c r="O15" s="314" t="s">
        <v>385</v>
      </c>
      <c r="P15" s="314" t="s">
        <v>385</v>
      </c>
      <c r="Q15" s="314" t="s">
        <v>385</v>
      </c>
      <c r="R15" s="259"/>
      <c r="S15" s="314" t="s">
        <v>385</v>
      </c>
      <c r="T15" s="314" t="s">
        <v>385</v>
      </c>
      <c r="U15" s="314" t="s">
        <v>385</v>
      </c>
      <c r="V15" s="314" t="s">
        <v>385</v>
      </c>
    </row>
    <row r="16" spans="1:22" ht="41.25" customHeight="1">
      <c r="A16" s="102" t="s">
        <v>390</v>
      </c>
      <c r="B16" s="258">
        <v>4728</v>
      </c>
      <c r="C16" s="87">
        <v>9883</v>
      </c>
      <c r="D16" s="87">
        <v>4731</v>
      </c>
      <c r="E16" s="87">
        <v>3</v>
      </c>
      <c r="F16" s="87">
        <v>297</v>
      </c>
      <c r="G16" s="259"/>
      <c r="H16" s="314" t="s">
        <v>385</v>
      </c>
      <c r="I16" s="314" t="s">
        <v>385</v>
      </c>
      <c r="J16" s="314" t="s">
        <v>385</v>
      </c>
      <c r="K16" s="314" t="s">
        <v>385</v>
      </c>
      <c r="L16" s="314" t="s">
        <v>385</v>
      </c>
      <c r="M16" s="102" t="s">
        <v>390</v>
      </c>
      <c r="N16" s="314" t="s">
        <v>385</v>
      </c>
      <c r="O16" s="314" t="s">
        <v>385</v>
      </c>
      <c r="P16" s="314" t="s">
        <v>385</v>
      </c>
      <c r="Q16" s="314" t="s">
        <v>385</v>
      </c>
      <c r="R16" s="259"/>
      <c r="S16" s="314" t="s">
        <v>385</v>
      </c>
      <c r="T16" s="314" t="s">
        <v>385</v>
      </c>
      <c r="U16" s="314" t="s">
        <v>385</v>
      </c>
      <c r="V16" s="314" t="s">
        <v>385</v>
      </c>
    </row>
    <row r="17" spans="1:22" ht="41.25" customHeight="1">
      <c r="A17" s="102" t="s">
        <v>391</v>
      </c>
      <c r="B17" s="258">
        <v>13878</v>
      </c>
      <c r="C17" s="87">
        <v>6220</v>
      </c>
      <c r="D17" s="87">
        <v>3559</v>
      </c>
      <c r="E17" s="87">
        <v>2</v>
      </c>
      <c r="F17" s="87">
        <v>490</v>
      </c>
      <c r="G17" s="259"/>
      <c r="H17" s="314" t="s">
        <v>385</v>
      </c>
      <c r="I17" s="314" t="s">
        <v>385</v>
      </c>
      <c r="J17" s="314" t="s">
        <v>385</v>
      </c>
      <c r="K17" s="314" t="s">
        <v>385</v>
      </c>
      <c r="L17" s="314" t="s">
        <v>385</v>
      </c>
      <c r="M17" s="102" t="s">
        <v>391</v>
      </c>
      <c r="N17" s="314" t="s">
        <v>385</v>
      </c>
      <c r="O17" s="314" t="s">
        <v>385</v>
      </c>
      <c r="P17" s="314" t="s">
        <v>385</v>
      </c>
      <c r="Q17" s="314" t="s">
        <v>385</v>
      </c>
      <c r="R17" s="259"/>
      <c r="S17" s="314" t="s">
        <v>385</v>
      </c>
      <c r="T17" s="314" t="s">
        <v>385</v>
      </c>
      <c r="U17" s="314" t="s">
        <v>385</v>
      </c>
      <c r="V17" s="314" t="s">
        <v>385</v>
      </c>
    </row>
    <row r="18" spans="1:22" ht="41.25" customHeight="1" thickBot="1">
      <c r="A18" s="109" t="s">
        <v>392</v>
      </c>
      <c r="B18" s="260">
        <v>3514</v>
      </c>
      <c r="C18" s="261">
        <v>3510</v>
      </c>
      <c r="D18" s="261">
        <v>3142</v>
      </c>
      <c r="E18" s="261">
        <v>3</v>
      </c>
      <c r="F18" s="261">
        <v>373</v>
      </c>
      <c r="G18" s="259"/>
      <c r="H18" s="315" t="s">
        <v>385</v>
      </c>
      <c r="I18" s="315" t="s">
        <v>385</v>
      </c>
      <c r="J18" s="315" t="s">
        <v>385</v>
      </c>
      <c r="K18" s="315" t="s">
        <v>385</v>
      </c>
      <c r="L18" s="315" t="s">
        <v>385</v>
      </c>
      <c r="M18" s="109" t="s">
        <v>392</v>
      </c>
      <c r="N18" s="315" t="s">
        <v>385</v>
      </c>
      <c r="O18" s="315" t="s">
        <v>385</v>
      </c>
      <c r="P18" s="315" t="s">
        <v>385</v>
      </c>
      <c r="Q18" s="315" t="s">
        <v>385</v>
      </c>
      <c r="R18" s="259"/>
      <c r="S18" s="315" t="s">
        <v>385</v>
      </c>
      <c r="T18" s="315" t="s">
        <v>385</v>
      </c>
      <c r="U18" s="315" t="s">
        <v>385</v>
      </c>
      <c r="V18" s="315" t="s">
        <v>385</v>
      </c>
    </row>
    <row r="19" spans="1:22" ht="13.5" customHeight="1" thickTop="1">
      <c r="A19" s="316" t="s">
        <v>91</v>
      </c>
      <c r="B19" s="65"/>
      <c r="C19" s="118"/>
      <c r="D19" s="262"/>
      <c r="E19" s="118"/>
      <c r="F19" s="118"/>
      <c r="G19" s="118"/>
      <c r="H19" s="118"/>
      <c r="I19" s="119"/>
      <c r="J19" s="118"/>
      <c r="K19" s="73"/>
      <c r="L19" s="118"/>
      <c r="M19" s="316" t="s">
        <v>337</v>
      </c>
      <c r="N19" s="118"/>
      <c r="O19" s="118"/>
      <c r="P19" s="118"/>
      <c r="Q19" s="118"/>
      <c r="R19" s="70"/>
      <c r="S19" s="69"/>
      <c r="T19" s="69"/>
      <c r="U19" s="69"/>
      <c r="V19" s="69"/>
    </row>
    <row r="20" spans="1:22" ht="13.5">
      <c r="A20" s="59"/>
      <c r="D20" s="263"/>
      <c r="E20" s="264"/>
      <c r="F20" s="265"/>
      <c r="J20" s="118"/>
      <c r="K20" s="118"/>
      <c r="L20" s="118"/>
      <c r="M20" s="59"/>
      <c r="P20" s="126"/>
      <c r="Q20" s="118"/>
      <c r="S20" s="118"/>
      <c r="T20" s="118"/>
      <c r="U20" s="118"/>
      <c r="V20" s="118"/>
    </row>
    <row r="21" spans="4:22" ht="13.5">
      <c r="D21" s="162"/>
      <c r="E21" s="118"/>
      <c r="J21" s="118"/>
      <c r="K21" s="118"/>
      <c r="L21" s="118"/>
      <c r="P21" s="264"/>
      <c r="Q21" s="118"/>
      <c r="S21" s="118"/>
      <c r="T21" s="118"/>
      <c r="U21" s="118"/>
      <c r="V21" s="118"/>
    </row>
    <row r="22" spans="4:22" ht="13.5">
      <c r="D22" s="266"/>
      <c r="E22" s="118"/>
      <c r="J22" s="118"/>
      <c r="K22" s="118"/>
      <c r="L22" s="118"/>
      <c r="P22" s="263"/>
      <c r="V22" s="118"/>
    </row>
    <row r="23" spans="4:22" ht="13.5">
      <c r="D23" s="266"/>
      <c r="E23" s="118"/>
      <c r="J23" s="118"/>
      <c r="K23" s="118"/>
      <c r="L23" s="118"/>
      <c r="V23" s="118"/>
    </row>
    <row r="24" spans="5:22" ht="13.5">
      <c r="E24" s="118"/>
      <c r="J24" s="118"/>
      <c r="K24" s="118"/>
      <c r="L24" s="118"/>
      <c r="V24" s="118"/>
    </row>
    <row r="25" spans="5:22" ht="13.5">
      <c r="E25" s="118"/>
      <c r="J25" s="118"/>
      <c r="K25" s="118"/>
      <c r="L25" s="118"/>
      <c r="V25" s="118"/>
    </row>
    <row r="26" spans="5:22" ht="13.5">
      <c r="E26" s="118"/>
      <c r="K26" s="118"/>
      <c r="L26" s="118"/>
      <c r="V26" s="118"/>
    </row>
    <row r="27" ht="13.5">
      <c r="V27" s="118"/>
    </row>
    <row r="28" ht="13.5">
      <c r="V28" s="118"/>
    </row>
    <row r="29" ht="13.5">
      <c r="V29" s="118"/>
    </row>
    <row r="30" ht="13.5">
      <c r="V30" s="118"/>
    </row>
    <row r="31" ht="13.5">
      <c r="V31" s="118"/>
    </row>
    <row r="32" ht="13.5">
      <c r="V32" s="118"/>
    </row>
  </sheetData>
  <mergeCells count="20">
    <mergeCell ref="S1:V1"/>
    <mergeCell ref="C3:D3"/>
    <mergeCell ref="C4:D4"/>
    <mergeCell ref="E3:F3"/>
    <mergeCell ref="E4:F4"/>
    <mergeCell ref="H3:I3"/>
    <mergeCell ref="H4:I4"/>
    <mergeCell ref="J3:L3"/>
    <mergeCell ref="J4:L4"/>
    <mergeCell ref="A1:F1"/>
    <mergeCell ref="U3:V3"/>
    <mergeCell ref="U4:V4"/>
    <mergeCell ref="M1:Q1"/>
    <mergeCell ref="H1:L1"/>
    <mergeCell ref="S3:T3"/>
    <mergeCell ref="S4:T4"/>
    <mergeCell ref="N3:O3"/>
    <mergeCell ref="N4:O4"/>
    <mergeCell ref="P3:Q3"/>
    <mergeCell ref="P4:Q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&amp;L&amp;"굴림체,굵게"&amp;12재   정&amp;R&amp;"Times New Roman,보통"&amp;12Public Finance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pane xSplit="1" ySplit="6" topLeftCell="D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7" sqref="D17"/>
    </sheetView>
  </sheetViews>
  <sheetFormatPr defaultColWidth="8.88671875" defaultRowHeight="13.5"/>
  <cols>
    <col min="1" max="1" width="9.77734375" style="65" customWidth="1"/>
    <col min="2" max="3" width="21.6640625" style="70" customWidth="1"/>
    <col min="4" max="4" width="21.21484375" style="72" customWidth="1"/>
    <col min="5" max="5" width="2.77734375" style="73" customWidth="1"/>
    <col min="6" max="7" width="13.88671875" style="70" customWidth="1"/>
    <col min="8" max="8" width="13.88671875" style="72" customWidth="1"/>
    <col min="9" max="9" width="11.6640625" style="72" customWidth="1"/>
    <col min="10" max="10" width="11.77734375" style="29" customWidth="1"/>
    <col min="11" max="16384" width="8.88671875" style="69" customWidth="1"/>
  </cols>
  <sheetData>
    <row r="1" spans="1:10" s="19" customFormat="1" ht="45" customHeight="1">
      <c r="A1" s="351" t="s">
        <v>330</v>
      </c>
      <c r="B1" s="351"/>
      <c r="C1" s="351"/>
      <c r="D1" s="351"/>
      <c r="E1" s="319"/>
      <c r="F1" s="351" t="s">
        <v>39</v>
      </c>
      <c r="G1" s="351"/>
      <c r="H1" s="351"/>
      <c r="I1" s="351"/>
      <c r="J1" s="351"/>
    </row>
    <row r="2" spans="1:10" s="28" customFormat="1" ht="25.5" customHeight="1" thickBot="1">
      <c r="A2" s="20" t="s">
        <v>192</v>
      </c>
      <c r="B2" s="21"/>
      <c r="C2" s="21"/>
      <c r="D2" s="23"/>
      <c r="E2" s="24"/>
      <c r="F2" s="21"/>
      <c r="G2" s="21"/>
      <c r="H2" s="23"/>
      <c r="I2" s="23"/>
      <c r="J2" s="27" t="s">
        <v>193</v>
      </c>
    </row>
    <row r="3" spans="1:10" s="28" customFormat="1" ht="16.5" customHeight="1" thickTop="1">
      <c r="A3" s="37"/>
      <c r="B3" s="348" t="s">
        <v>194</v>
      </c>
      <c r="C3" s="349"/>
      <c r="D3" s="349"/>
      <c r="E3" s="30"/>
      <c r="F3" s="349" t="s">
        <v>195</v>
      </c>
      <c r="G3" s="349"/>
      <c r="H3" s="349"/>
      <c r="I3" s="350"/>
      <c r="J3" s="75" t="s">
        <v>196</v>
      </c>
    </row>
    <row r="4" spans="1:10" s="28" customFormat="1" ht="16.5" customHeight="1">
      <c r="A4" s="37" t="s">
        <v>93</v>
      </c>
      <c r="B4" s="38"/>
      <c r="C4" s="77" t="s">
        <v>197</v>
      </c>
      <c r="D4" s="78" t="s">
        <v>198</v>
      </c>
      <c r="E4" s="37"/>
      <c r="F4" s="35"/>
      <c r="G4" s="77" t="s">
        <v>199</v>
      </c>
      <c r="H4" s="79" t="s">
        <v>200</v>
      </c>
      <c r="I4" s="79" t="s">
        <v>201</v>
      </c>
      <c r="J4" s="36" t="s">
        <v>202</v>
      </c>
    </row>
    <row r="5" spans="1:10" s="28" customFormat="1" ht="16.5" customHeight="1">
      <c r="A5" s="37" t="s">
        <v>177</v>
      </c>
      <c r="B5" s="38"/>
      <c r="C5" s="35"/>
      <c r="D5" s="40"/>
      <c r="E5" s="30"/>
      <c r="F5" s="35" t="s">
        <v>203</v>
      </c>
      <c r="G5" s="35" t="s">
        <v>204</v>
      </c>
      <c r="H5" s="38" t="s">
        <v>205</v>
      </c>
      <c r="I5" s="38" t="s">
        <v>206</v>
      </c>
      <c r="J5" s="36" t="s">
        <v>207</v>
      </c>
    </row>
    <row r="6" spans="1:10" s="28" customFormat="1" ht="16.5" customHeight="1">
      <c r="A6" s="80"/>
      <c r="B6" s="42" t="s">
        <v>208</v>
      </c>
      <c r="C6" s="44" t="s">
        <v>209</v>
      </c>
      <c r="D6" s="45" t="s">
        <v>210</v>
      </c>
      <c r="E6" s="30"/>
      <c r="F6" s="44" t="s">
        <v>211</v>
      </c>
      <c r="G6" s="44" t="s">
        <v>212</v>
      </c>
      <c r="H6" s="42" t="s">
        <v>213</v>
      </c>
      <c r="I6" s="42" t="s">
        <v>214</v>
      </c>
      <c r="J6" s="45" t="s">
        <v>215</v>
      </c>
    </row>
    <row r="7" spans="1:10" s="84" customFormat="1" ht="99.75" customHeight="1">
      <c r="A7" s="85">
        <v>2003</v>
      </c>
      <c r="B7" s="82">
        <v>97911</v>
      </c>
      <c r="C7" s="83" t="s">
        <v>190</v>
      </c>
      <c r="D7" s="83" t="s">
        <v>190</v>
      </c>
      <c r="E7" s="83"/>
      <c r="F7" s="83">
        <v>12224</v>
      </c>
      <c r="G7" s="83" t="s">
        <v>190</v>
      </c>
      <c r="H7" s="83" t="s">
        <v>190</v>
      </c>
      <c r="I7" s="83" t="s">
        <v>190</v>
      </c>
      <c r="J7" s="86">
        <v>12</v>
      </c>
    </row>
    <row r="8" spans="1:10" s="84" customFormat="1" ht="99.75" customHeight="1">
      <c r="A8" s="85">
        <v>2004</v>
      </c>
      <c r="B8" s="82">
        <v>118939</v>
      </c>
      <c r="C8" s="83" t="s">
        <v>190</v>
      </c>
      <c r="D8" s="83" t="s">
        <v>190</v>
      </c>
      <c r="E8" s="83"/>
      <c r="F8" s="83">
        <v>14192</v>
      </c>
      <c r="G8" s="83" t="s">
        <v>190</v>
      </c>
      <c r="H8" s="83" t="s">
        <v>190</v>
      </c>
      <c r="I8" s="83" t="s">
        <v>190</v>
      </c>
      <c r="J8" s="86">
        <v>12</v>
      </c>
    </row>
    <row r="9" spans="1:10" s="84" customFormat="1" ht="99.75" customHeight="1">
      <c r="A9" s="85">
        <v>2005</v>
      </c>
      <c r="B9" s="49">
        <f>SUM(C9:D9)</f>
        <v>137240</v>
      </c>
      <c r="C9" s="87">
        <v>125961</v>
      </c>
      <c r="D9" s="87">
        <v>11279</v>
      </c>
      <c r="E9" s="50"/>
      <c r="F9" s="49">
        <f>SUM(G9:I9)</f>
        <v>12227</v>
      </c>
      <c r="G9" s="87">
        <v>3605</v>
      </c>
      <c r="H9" s="87">
        <v>7822</v>
      </c>
      <c r="I9" s="87">
        <v>800</v>
      </c>
      <c r="J9" s="88">
        <v>9.1</v>
      </c>
    </row>
    <row r="10" spans="1:10" s="84" customFormat="1" ht="99.75" customHeight="1">
      <c r="A10" s="85">
        <v>2006</v>
      </c>
      <c r="B10" s="49">
        <v>146093</v>
      </c>
      <c r="C10" s="87">
        <v>135330</v>
      </c>
      <c r="D10" s="87">
        <v>10763</v>
      </c>
      <c r="E10" s="50"/>
      <c r="F10" s="49">
        <v>11994</v>
      </c>
      <c r="G10" s="87">
        <v>3827</v>
      </c>
      <c r="H10" s="87">
        <v>7367</v>
      </c>
      <c r="I10" s="87">
        <v>800</v>
      </c>
      <c r="J10" s="88">
        <v>8.3</v>
      </c>
    </row>
    <row r="11" spans="1:10" s="84" customFormat="1" ht="99.75" customHeight="1" thickBot="1">
      <c r="A11" s="89">
        <v>2007</v>
      </c>
      <c r="B11" s="55">
        <f>SUM(C11:D11)</f>
        <v>172205</v>
      </c>
      <c r="C11" s="55">
        <v>153137</v>
      </c>
      <c r="D11" s="55">
        <v>19068</v>
      </c>
      <c r="E11" s="224"/>
      <c r="F11" s="55">
        <f>SUM(G11:I11)</f>
        <v>14448</v>
      </c>
      <c r="G11" s="55">
        <v>4104</v>
      </c>
      <c r="H11" s="55">
        <v>9444</v>
      </c>
      <c r="I11" s="55">
        <v>900</v>
      </c>
      <c r="J11" s="56">
        <v>8.8</v>
      </c>
    </row>
    <row r="12" spans="1:10" ht="15.75" customHeight="1" thickTop="1">
      <c r="A12" s="59" t="s">
        <v>394</v>
      </c>
      <c r="B12" s="63"/>
      <c r="C12" s="65"/>
      <c r="D12" s="30"/>
      <c r="E12" s="66"/>
      <c r="F12" s="63"/>
      <c r="G12" s="65"/>
      <c r="H12" s="30"/>
      <c r="I12" s="30"/>
      <c r="J12" s="68"/>
    </row>
    <row r="13" spans="2:10" ht="13.5">
      <c r="B13" s="63"/>
      <c r="C13" s="63"/>
      <c r="D13" s="67"/>
      <c r="E13" s="24"/>
      <c r="F13" s="63"/>
      <c r="G13" s="63"/>
      <c r="H13" s="67"/>
      <c r="I13" s="67"/>
      <c r="J13" s="68"/>
    </row>
    <row r="14" spans="2:10" ht="13.5">
      <c r="B14" s="63"/>
      <c r="C14" s="63"/>
      <c r="D14" s="67"/>
      <c r="E14" s="24"/>
      <c r="F14" s="63"/>
      <c r="G14" s="63"/>
      <c r="H14" s="67"/>
      <c r="I14" s="67"/>
      <c r="J14" s="68"/>
    </row>
    <row r="15" spans="2:10" ht="13.5">
      <c r="B15" s="63"/>
      <c r="C15" s="63"/>
      <c r="D15" s="67"/>
      <c r="E15" s="24"/>
      <c r="F15" s="63"/>
      <c r="G15" s="63"/>
      <c r="H15" s="67"/>
      <c r="I15" s="67"/>
      <c r="J15" s="68"/>
    </row>
    <row r="16" spans="2:10" ht="13.5">
      <c r="B16" s="63"/>
      <c r="C16" s="63"/>
      <c r="D16" s="67"/>
      <c r="E16" s="24"/>
      <c r="F16" s="63"/>
      <c r="G16" s="63"/>
      <c r="H16" s="67"/>
      <c r="I16" s="67"/>
      <c r="J16" s="68"/>
    </row>
    <row r="17" spans="2:10" ht="13.5">
      <c r="B17" s="63"/>
      <c r="C17" s="63"/>
      <c r="D17" s="67"/>
      <c r="E17" s="24"/>
      <c r="F17" s="63"/>
      <c r="G17" s="63"/>
      <c r="H17" s="67"/>
      <c r="I17" s="67"/>
      <c r="J17" s="68"/>
    </row>
    <row r="18" spans="2:10" ht="13.5">
      <c r="B18" s="63"/>
      <c r="C18" s="63"/>
      <c r="D18" s="67"/>
      <c r="E18" s="24"/>
      <c r="F18" s="63"/>
      <c r="G18" s="63"/>
      <c r="H18" s="67"/>
      <c r="I18" s="67"/>
      <c r="J18" s="68"/>
    </row>
    <row r="19" spans="3:7" ht="13.5">
      <c r="C19" s="63"/>
      <c r="G19" s="63"/>
    </row>
  </sheetData>
  <mergeCells count="4">
    <mergeCell ref="B3:D3"/>
    <mergeCell ref="F3:I3"/>
    <mergeCell ref="A1:D1"/>
    <mergeCell ref="F1:J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&amp;L&amp;"굴림체,굵게"&amp;12재   정&amp;R&amp;"Times New Roman,보통"&amp;12Public Finance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D10">
      <selection activeCell="E12" sqref="E12"/>
    </sheetView>
  </sheetViews>
  <sheetFormatPr defaultColWidth="8.88671875" defaultRowHeight="13.5"/>
  <cols>
    <col min="1" max="1" width="9.77734375" style="65" customWidth="1"/>
    <col min="2" max="2" width="16.6640625" style="70" customWidth="1"/>
    <col min="3" max="3" width="16.6640625" style="71" customWidth="1"/>
    <col min="4" max="4" width="16.6640625" style="70" customWidth="1"/>
    <col min="5" max="5" width="16.6640625" style="72" customWidth="1"/>
    <col min="6" max="6" width="2.77734375" style="73" customWidth="1"/>
    <col min="7" max="7" width="16.77734375" style="74" customWidth="1"/>
    <col min="8" max="10" width="16.77734375" style="29" customWidth="1"/>
    <col min="11" max="16384" width="8.88671875" style="69" customWidth="1"/>
  </cols>
  <sheetData>
    <row r="1" spans="1:10" s="19" customFormat="1" ht="45" customHeight="1">
      <c r="A1" s="354" t="s">
        <v>331</v>
      </c>
      <c r="B1" s="354"/>
      <c r="C1" s="354"/>
      <c r="D1" s="354"/>
      <c r="E1" s="354"/>
      <c r="F1" s="319"/>
      <c r="G1" s="354" t="s">
        <v>50</v>
      </c>
      <c r="H1" s="354"/>
      <c r="I1" s="354"/>
      <c r="J1" s="354"/>
    </row>
    <row r="2" spans="1:10" s="28" customFormat="1" ht="25.5" customHeight="1" thickBot="1">
      <c r="A2" s="20" t="s">
        <v>171</v>
      </c>
      <c r="B2" s="21"/>
      <c r="C2" s="22"/>
      <c r="D2" s="21"/>
      <c r="E2" s="23"/>
      <c r="F2" s="24"/>
      <c r="G2" s="25"/>
      <c r="H2" s="26"/>
      <c r="I2" s="26"/>
      <c r="J2" s="27" t="s">
        <v>172</v>
      </c>
    </row>
    <row r="3" spans="1:10" s="28" customFormat="1" ht="16.5" customHeight="1" thickTop="1">
      <c r="A3" s="29"/>
      <c r="B3" s="352" t="s">
        <v>173</v>
      </c>
      <c r="C3" s="353"/>
      <c r="D3" s="353"/>
      <c r="E3" s="353"/>
      <c r="F3" s="30"/>
      <c r="G3" s="31" t="s">
        <v>94</v>
      </c>
      <c r="H3" s="31" t="s">
        <v>95</v>
      </c>
      <c r="I3" s="31" t="s">
        <v>96</v>
      </c>
      <c r="J3" s="32" t="s">
        <v>174</v>
      </c>
    </row>
    <row r="4" spans="1:10" s="28" customFormat="1" ht="16.5" customHeight="1">
      <c r="A4" s="29" t="s">
        <v>93</v>
      </c>
      <c r="B4" s="33" t="s">
        <v>175</v>
      </c>
      <c r="C4" s="34"/>
      <c r="D4" s="35" t="s">
        <v>97</v>
      </c>
      <c r="E4" s="36" t="s">
        <v>3</v>
      </c>
      <c r="F4" s="37"/>
      <c r="G4" s="31" t="s">
        <v>4</v>
      </c>
      <c r="H4" s="31"/>
      <c r="I4" s="31" t="s">
        <v>5</v>
      </c>
      <c r="J4" s="37" t="s">
        <v>176</v>
      </c>
    </row>
    <row r="5" spans="1:10" s="28" customFormat="1" ht="16.5" customHeight="1">
      <c r="A5" s="29" t="s">
        <v>177</v>
      </c>
      <c r="B5" s="38"/>
      <c r="C5" s="39" t="s">
        <v>178</v>
      </c>
      <c r="D5" s="35"/>
      <c r="E5" s="40"/>
      <c r="F5" s="30"/>
      <c r="G5" s="35" t="s">
        <v>6</v>
      </c>
      <c r="H5" s="31" t="s">
        <v>179</v>
      </c>
      <c r="I5" s="31" t="s">
        <v>180</v>
      </c>
      <c r="J5" s="37" t="s">
        <v>181</v>
      </c>
    </row>
    <row r="6" spans="1:10" s="28" customFormat="1" ht="16.5" customHeight="1">
      <c r="A6" s="41"/>
      <c r="B6" s="42" t="s">
        <v>182</v>
      </c>
      <c r="C6" s="43" t="s">
        <v>183</v>
      </c>
      <c r="D6" s="44" t="s">
        <v>184</v>
      </c>
      <c r="E6" s="45" t="s">
        <v>185</v>
      </c>
      <c r="F6" s="30"/>
      <c r="G6" s="44" t="s">
        <v>186</v>
      </c>
      <c r="H6" s="44" t="s">
        <v>187</v>
      </c>
      <c r="I6" s="46" t="s">
        <v>188</v>
      </c>
      <c r="J6" s="47" t="s">
        <v>189</v>
      </c>
    </row>
    <row r="7" spans="1:10" s="28" customFormat="1" ht="99.75" customHeight="1">
      <c r="A7" s="51">
        <v>2002</v>
      </c>
      <c r="B7" s="52">
        <v>6350263</v>
      </c>
      <c r="C7" s="49" t="s">
        <v>190</v>
      </c>
      <c r="D7" s="49" t="s">
        <v>190</v>
      </c>
      <c r="E7" s="49" t="s">
        <v>190</v>
      </c>
      <c r="F7" s="50"/>
      <c r="G7" s="50">
        <v>26349</v>
      </c>
      <c r="H7" s="49">
        <v>214667</v>
      </c>
      <c r="I7" s="49">
        <v>9566</v>
      </c>
      <c r="J7" s="49">
        <v>663837</v>
      </c>
    </row>
    <row r="8" spans="1:10" s="28" customFormat="1" ht="99.75" customHeight="1">
      <c r="A8" s="51">
        <v>2003</v>
      </c>
      <c r="B8" s="52">
        <v>6578834</v>
      </c>
      <c r="C8" s="49" t="s">
        <v>190</v>
      </c>
      <c r="D8" s="49" t="s">
        <v>190</v>
      </c>
      <c r="E8" s="49" t="s">
        <v>190</v>
      </c>
      <c r="F8" s="50"/>
      <c r="G8" s="50">
        <v>29445</v>
      </c>
      <c r="H8" s="49">
        <v>221374</v>
      </c>
      <c r="I8" s="49">
        <v>9917</v>
      </c>
      <c r="J8" s="49">
        <v>663390</v>
      </c>
    </row>
    <row r="9" spans="1:10" s="28" customFormat="1" ht="99.75" customHeight="1">
      <c r="A9" s="51">
        <v>2004</v>
      </c>
      <c r="B9" s="52">
        <v>6310412</v>
      </c>
      <c r="C9" s="49" t="s">
        <v>190</v>
      </c>
      <c r="D9" s="53" t="s">
        <v>190</v>
      </c>
      <c r="E9" s="53" t="s">
        <v>190</v>
      </c>
      <c r="F9" s="52"/>
      <c r="G9" s="52">
        <v>26788</v>
      </c>
      <c r="H9" s="49">
        <v>235569</v>
      </c>
      <c r="I9" s="52">
        <v>9816</v>
      </c>
      <c r="J9" s="49">
        <v>642870</v>
      </c>
    </row>
    <row r="10" spans="1:10" s="28" customFormat="1" ht="99.75" customHeight="1">
      <c r="A10" s="51">
        <v>2005</v>
      </c>
      <c r="B10" s="52">
        <v>6566320</v>
      </c>
      <c r="C10" s="327">
        <v>4.1</v>
      </c>
      <c r="D10" s="53" t="s">
        <v>354</v>
      </c>
      <c r="E10" s="53" t="s">
        <v>354</v>
      </c>
      <c r="F10" s="52"/>
      <c r="G10" s="52">
        <v>24755</v>
      </c>
      <c r="H10" s="49">
        <v>265252</v>
      </c>
      <c r="I10" s="52">
        <v>9755</v>
      </c>
      <c r="J10" s="49">
        <v>671746</v>
      </c>
    </row>
    <row r="11" spans="1:10" s="28" customFormat="1" ht="99.75" customHeight="1" thickBot="1">
      <c r="A11" s="54">
        <v>2006</v>
      </c>
      <c r="B11" s="55">
        <v>7756581</v>
      </c>
      <c r="C11" s="56">
        <v>18.1</v>
      </c>
      <c r="D11" s="57" t="s">
        <v>342</v>
      </c>
      <c r="E11" s="57" t="s">
        <v>342</v>
      </c>
      <c r="F11" s="55"/>
      <c r="G11" s="55">
        <v>24209</v>
      </c>
      <c r="H11" s="58">
        <v>320401</v>
      </c>
      <c r="I11" s="55">
        <v>9848</v>
      </c>
      <c r="J11" s="58">
        <v>787630</v>
      </c>
    </row>
    <row r="12" spans="1:10" s="28" customFormat="1" ht="19.5" customHeight="1" thickTop="1">
      <c r="A12" s="59" t="s">
        <v>191</v>
      </c>
      <c r="B12" s="60"/>
      <c r="C12" s="61"/>
      <c r="D12" s="60"/>
      <c r="E12" s="60"/>
      <c r="F12" s="60"/>
      <c r="G12" s="60"/>
      <c r="H12" s="62"/>
      <c r="I12" s="60"/>
      <c r="J12" s="62"/>
    </row>
    <row r="13" spans="1:10" ht="19.5" customHeight="1">
      <c r="A13" s="59"/>
      <c r="B13" s="63"/>
      <c r="C13" s="64"/>
      <c r="D13" s="65"/>
      <c r="E13" s="30"/>
      <c r="F13" s="66"/>
      <c r="G13" s="67"/>
      <c r="H13" s="68"/>
      <c r="I13" s="68"/>
      <c r="J13" s="68"/>
    </row>
    <row r="14" spans="2:10" ht="13.5">
      <c r="B14" s="63"/>
      <c r="C14" s="64"/>
      <c r="D14" s="63"/>
      <c r="E14" s="67"/>
      <c r="F14" s="24"/>
      <c r="G14" s="67"/>
      <c r="H14" s="68"/>
      <c r="I14" s="68"/>
      <c r="J14" s="68"/>
    </row>
    <row r="15" spans="2:10" ht="13.5">
      <c r="B15" s="63"/>
      <c r="C15" s="64"/>
      <c r="D15" s="63"/>
      <c r="E15" s="67"/>
      <c r="F15" s="24"/>
      <c r="G15" s="67"/>
      <c r="H15" s="68"/>
      <c r="I15" s="68"/>
      <c r="J15" s="68"/>
    </row>
    <row r="16" spans="2:10" ht="13.5">
      <c r="B16" s="63"/>
      <c r="C16" s="326"/>
      <c r="D16" s="63"/>
      <c r="E16" s="67"/>
      <c r="F16" s="24"/>
      <c r="G16" s="67"/>
      <c r="H16" s="68"/>
      <c r="I16" s="68"/>
      <c r="J16" s="68"/>
    </row>
    <row r="17" spans="2:10" ht="13.5">
      <c r="B17" s="63"/>
      <c r="C17" s="64"/>
      <c r="D17" s="63"/>
      <c r="E17" s="67"/>
      <c r="F17" s="24"/>
      <c r="G17" s="67"/>
      <c r="H17" s="68"/>
      <c r="I17" s="68"/>
      <c r="J17" s="68"/>
    </row>
    <row r="18" spans="2:10" ht="13.5">
      <c r="B18" s="63"/>
      <c r="C18" s="64"/>
      <c r="D18" s="63"/>
      <c r="E18" s="67"/>
      <c r="F18" s="24"/>
      <c r="G18" s="67"/>
      <c r="H18" s="68"/>
      <c r="I18" s="68"/>
      <c r="J18" s="68"/>
    </row>
    <row r="19" spans="2:10" ht="13.5">
      <c r="B19" s="63"/>
      <c r="C19" s="64"/>
      <c r="D19" s="63"/>
      <c r="E19" s="67"/>
      <c r="F19" s="24"/>
      <c r="G19" s="67"/>
      <c r="H19" s="68"/>
      <c r="I19" s="68"/>
      <c r="J19" s="68"/>
    </row>
    <row r="20" spans="2:10" ht="13.5">
      <c r="B20" s="63"/>
      <c r="C20" s="64"/>
      <c r="D20" s="63"/>
      <c r="E20" s="67"/>
      <c r="F20" s="24"/>
      <c r="G20" s="67"/>
      <c r="H20" s="68"/>
      <c r="I20" s="68"/>
      <c r="J20" s="68"/>
    </row>
    <row r="21" ht="13.5">
      <c r="D21" s="63"/>
    </row>
  </sheetData>
  <mergeCells count="3">
    <mergeCell ref="B3:E3"/>
    <mergeCell ref="A1:E1"/>
    <mergeCell ref="G1:J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&amp;L&amp;"굴림체,굵게"&amp;12재   정&amp;R&amp;"Times New Roman,보통"&amp;12Public Finance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zoomScaleSheetLayoutView="100" workbookViewId="0" topLeftCell="A1">
      <pane xSplit="1" ySplit="6" topLeftCell="Y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C19" sqref="AC19"/>
    </sheetView>
  </sheetViews>
  <sheetFormatPr defaultColWidth="8.88671875" defaultRowHeight="13.5"/>
  <cols>
    <col min="1" max="1" width="14.5546875" style="128" customWidth="1"/>
    <col min="2" max="8" width="9.5546875" style="129" customWidth="1"/>
    <col min="9" max="9" width="2.77734375" style="129" customWidth="1"/>
    <col min="10" max="10" width="10.3359375" style="128" customWidth="1"/>
    <col min="11" max="14" width="10.3359375" style="97" customWidth="1"/>
    <col min="15" max="15" width="10.3359375" style="128" customWidth="1"/>
    <col min="16" max="16" width="10.3359375" style="130" customWidth="1"/>
    <col min="17" max="17" width="14.5546875" style="130" customWidth="1"/>
    <col min="18" max="19" width="9.77734375" style="130" customWidth="1"/>
    <col min="20" max="20" width="9.77734375" style="128" customWidth="1"/>
    <col min="21" max="22" width="9.77734375" style="130" customWidth="1"/>
    <col min="23" max="24" width="9.77734375" style="129" customWidth="1"/>
    <col min="25" max="25" width="2.77734375" style="129" customWidth="1"/>
    <col min="26" max="27" width="9.77734375" style="129" customWidth="1"/>
    <col min="28" max="28" width="9.77734375" style="128" customWidth="1"/>
    <col min="29" max="32" width="9.77734375" style="97" customWidth="1"/>
    <col min="33" max="16384" width="8.88671875" style="108" customWidth="1"/>
  </cols>
  <sheetData>
    <row r="1" spans="1:32" s="91" customFormat="1" ht="45" customHeight="1">
      <c r="A1" s="354" t="s">
        <v>332</v>
      </c>
      <c r="B1" s="354"/>
      <c r="C1" s="354"/>
      <c r="D1" s="354"/>
      <c r="E1" s="354"/>
      <c r="F1" s="354"/>
      <c r="G1" s="354"/>
      <c r="H1" s="354"/>
      <c r="I1" s="254"/>
      <c r="J1" s="363" t="s">
        <v>51</v>
      </c>
      <c r="K1" s="363"/>
      <c r="L1" s="363"/>
      <c r="M1" s="363"/>
      <c r="N1" s="363"/>
      <c r="O1" s="363"/>
      <c r="P1" s="363"/>
      <c r="Q1" s="359" t="s">
        <v>216</v>
      </c>
      <c r="R1" s="359"/>
      <c r="S1" s="359"/>
      <c r="T1" s="359"/>
      <c r="U1" s="359"/>
      <c r="V1" s="359"/>
      <c r="W1" s="359"/>
      <c r="X1" s="359"/>
      <c r="Y1" s="90"/>
      <c r="Z1" s="355" t="s">
        <v>52</v>
      </c>
      <c r="AA1" s="355"/>
      <c r="AB1" s="355"/>
      <c r="AC1" s="355"/>
      <c r="AD1" s="355"/>
      <c r="AE1" s="355"/>
      <c r="AF1" s="355"/>
    </row>
    <row r="2" spans="1:32" s="97" customFormat="1" ht="25.5" customHeight="1" thickBot="1">
      <c r="A2" s="92" t="s">
        <v>171</v>
      </c>
      <c r="B2" s="93"/>
      <c r="C2" s="93"/>
      <c r="D2" s="93"/>
      <c r="E2" s="93"/>
      <c r="F2" s="93"/>
      <c r="G2" s="93"/>
      <c r="H2" s="93"/>
      <c r="I2" s="94"/>
      <c r="J2" s="95"/>
      <c r="K2" s="92"/>
      <c r="L2" s="92"/>
      <c r="M2" s="92"/>
      <c r="N2" s="95"/>
      <c r="O2" s="95"/>
      <c r="P2" s="27" t="s">
        <v>172</v>
      </c>
      <c r="Q2" s="92" t="s">
        <v>171</v>
      </c>
      <c r="R2" s="92"/>
      <c r="S2" s="92"/>
      <c r="T2" s="95"/>
      <c r="U2" s="96"/>
      <c r="V2" s="96"/>
      <c r="W2" s="93"/>
      <c r="X2" s="93"/>
      <c r="Y2" s="94"/>
      <c r="Z2" s="93"/>
      <c r="AA2" s="93"/>
      <c r="AB2" s="95"/>
      <c r="AC2" s="92"/>
      <c r="AD2" s="92"/>
      <c r="AE2" s="92"/>
      <c r="AF2" s="92"/>
    </row>
    <row r="3" spans="1:32" s="97" customFormat="1" ht="16.5" customHeight="1" thickTop="1">
      <c r="A3" s="37" t="s">
        <v>217</v>
      </c>
      <c r="B3" s="356" t="s">
        <v>218</v>
      </c>
      <c r="C3" s="357"/>
      <c r="D3" s="358"/>
      <c r="E3" s="348" t="s">
        <v>275</v>
      </c>
      <c r="F3" s="349"/>
      <c r="G3" s="349"/>
      <c r="H3" s="349"/>
      <c r="I3" s="131"/>
      <c r="J3" s="353" t="s">
        <v>276</v>
      </c>
      <c r="K3" s="353"/>
      <c r="L3" s="353"/>
      <c r="M3" s="353"/>
      <c r="N3" s="353"/>
      <c r="O3" s="353"/>
      <c r="P3" s="353"/>
      <c r="Q3" s="76" t="s">
        <v>217</v>
      </c>
      <c r="R3" s="348" t="s">
        <v>219</v>
      </c>
      <c r="S3" s="349"/>
      <c r="T3" s="349"/>
      <c r="U3" s="350"/>
      <c r="V3" s="352" t="s">
        <v>278</v>
      </c>
      <c r="W3" s="353"/>
      <c r="X3" s="353"/>
      <c r="Y3" s="37"/>
      <c r="Z3" s="353" t="s">
        <v>277</v>
      </c>
      <c r="AA3" s="353"/>
      <c r="AB3" s="353"/>
      <c r="AC3" s="366"/>
      <c r="AD3" s="348" t="s">
        <v>220</v>
      </c>
      <c r="AE3" s="349"/>
      <c r="AF3" s="349"/>
    </row>
    <row r="4" spans="1:32" s="97" customFormat="1" ht="16.5" customHeight="1">
      <c r="A4" s="37" t="s">
        <v>221</v>
      </c>
      <c r="B4" s="132"/>
      <c r="C4" s="78" t="s">
        <v>222</v>
      </c>
      <c r="D4" s="79" t="s">
        <v>223</v>
      </c>
      <c r="E4" s="79" t="s">
        <v>224</v>
      </c>
      <c r="F4" s="360" t="s">
        <v>225</v>
      </c>
      <c r="G4" s="361"/>
      <c r="H4" s="361"/>
      <c r="I4" s="37"/>
      <c r="J4" s="361" t="s">
        <v>226</v>
      </c>
      <c r="K4" s="362"/>
      <c r="L4" s="360" t="s">
        <v>227</v>
      </c>
      <c r="M4" s="361"/>
      <c r="N4" s="361"/>
      <c r="O4" s="361"/>
      <c r="P4" s="361"/>
      <c r="Q4" s="31" t="s">
        <v>272</v>
      </c>
      <c r="R4" s="360" t="s">
        <v>227</v>
      </c>
      <c r="S4" s="361"/>
      <c r="T4" s="361"/>
      <c r="U4" s="362"/>
      <c r="V4" s="361" t="s">
        <v>273</v>
      </c>
      <c r="W4" s="361"/>
      <c r="X4" s="361"/>
      <c r="Y4" s="37"/>
      <c r="Z4" s="133" t="s">
        <v>274</v>
      </c>
      <c r="AA4" s="360" t="s">
        <v>227</v>
      </c>
      <c r="AB4" s="361"/>
      <c r="AC4" s="362"/>
      <c r="AD4" s="364" t="s">
        <v>228</v>
      </c>
      <c r="AE4" s="365"/>
      <c r="AF4" s="365"/>
    </row>
    <row r="5" spans="1:32" s="97" customFormat="1" ht="16.5" customHeight="1">
      <c r="A5" s="37" t="s">
        <v>229</v>
      </c>
      <c r="B5" s="40" t="s">
        <v>230</v>
      </c>
      <c r="C5" s="40" t="s">
        <v>231</v>
      </c>
      <c r="D5" s="40" t="s">
        <v>232</v>
      </c>
      <c r="E5" s="40"/>
      <c r="F5" s="33" t="s">
        <v>233</v>
      </c>
      <c r="G5" s="78" t="s">
        <v>7</v>
      </c>
      <c r="H5" s="78" t="s">
        <v>8</v>
      </c>
      <c r="I5" s="37"/>
      <c r="J5" s="133" t="s">
        <v>9</v>
      </c>
      <c r="K5" s="79" t="s">
        <v>234</v>
      </c>
      <c r="L5" s="79" t="s">
        <v>233</v>
      </c>
      <c r="M5" s="79" t="s">
        <v>10</v>
      </c>
      <c r="N5" s="79" t="s">
        <v>11</v>
      </c>
      <c r="O5" s="136" t="s">
        <v>12</v>
      </c>
      <c r="P5" s="33" t="s">
        <v>235</v>
      </c>
      <c r="Q5" s="31" t="s">
        <v>229</v>
      </c>
      <c r="R5" s="136" t="s">
        <v>13</v>
      </c>
      <c r="S5" s="136" t="s">
        <v>236</v>
      </c>
      <c r="T5" s="133" t="s">
        <v>14</v>
      </c>
      <c r="U5" s="136" t="s">
        <v>15</v>
      </c>
      <c r="V5" s="136" t="s">
        <v>237</v>
      </c>
      <c r="W5" s="136" t="s">
        <v>238</v>
      </c>
      <c r="X5" s="137" t="s">
        <v>239</v>
      </c>
      <c r="Y5" s="30"/>
      <c r="Z5" s="133" t="s">
        <v>240</v>
      </c>
      <c r="AA5" s="37" t="s">
        <v>233</v>
      </c>
      <c r="AB5" s="132" t="s">
        <v>241</v>
      </c>
      <c r="AC5" s="31" t="s">
        <v>242</v>
      </c>
      <c r="AD5" s="79" t="s">
        <v>175</v>
      </c>
      <c r="AE5" s="79" t="s">
        <v>243</v>
      </c>
      <c r="AF5" s="78" t="s">
        <v>244</v>
      </c>
    </row>
    <row r="6" spans="1:32" s="97" customFormat="1" ht="25.5" customHeight="1">
      <c r="A6" s="138" t="s">
        <v>90</v>
      </c>
      <c r="B6" s="45" t="s">
        <v>245</v>
      </c>
      <c r="C6" s="45" t="s">
        <v>246</v>
      </c>
      <c r="D6" s="45" t="s">
        <v>246</v>
      </c>
      <c r="E6" s="45" t="s">
        <v>245</v>
      </c>
      <c r="F6" s="45" t="s">
        <v>247</v>
      </c>
      <c r="G6" s="139" t="s">
        <v>248</v>
      </c>
      <c r="H6" s="140" t="s">
        <v>16</v>
      </c>
      <c r="I6" s="37"/>
      <c r="J6" s="141" t="s">
        <v>17</v>
      </c>
      <c r="K6" s="42" t="s">
        <v>249</v>
      </c>
      <c r="L6" s="42" t="s">
        <v>182</v>
      </c>
      <c r="M6" s="42" t="s">
        <v>250</v>
      </c>
      <c r="N6" s="142" t="s">
        <v>18</v>
      </c>
      <c r="O6" s="42" t="s">
        <v>251</v>
      </c>
      <c r="P6" s="45" t="s">
        <v>252</v>
      </c>
      <c r="Q6" s="143" t="s">
        <v>90</v>
      </c>
      <c r="R6" s="144" t="s">
        <v>253</v>
      </c>
      <c r="S6" s="145" t="s">
        <v>254</v>
      </c>
      <c r="T6" s="146" t="s">
        <v>255</v>
      </c>
      <c r="U6" s="42" t="s">
        <v>19</v>
      </c>
      <c r="V6" s="45" t="s">
        <v>245</v>
      </c>
      <c r="W6" s="147" t="s">
        <v>256</v>
      </c>
      <c r="X6" s="47" t="s">
        <v>257</v>
      </c>
      <c r="Y6" s="30"/>
      <c r="Z6" s="146" t="s">
        <v>258</v>
      </c>
      <c r="AA6" s="148" t="s">
        <v>182</v>
      </c>
      <c r="AB6" s="149" t="s">
        <v>259</v>
      </c>
      <c r="AC6" s="42" t="s">
        <v>260</v>
      </c>
      <c r="AD6" s="42" t="s">
        <v>182</v>
      </c>
      <c r="AE6" s="149" t="s">
        <v>261</v>
      </c>
      <c r="AF6" s="150" t="s">
        <v>262</v>
      </c>
    </row>
    <row r="7" spans="1:32" s="97" customFormat="1" ht="41.25" customHeight="1">
      <c r="A7" s="31">
        <v>2002</v>
      </c>
      <c r="B7" s="49">
        <f>SUM(C7,D7,AD7)</f>
        <v>6350263</v>
      </c>
      <c r="C7" s="52">
        <f>SUM(F7,V7,AE7)</f>
        <v>2379306</v>
      </c>
      <c r="D7" s="52">
        <f>SUM(L7,AA7,AF7)</f>
        <v>3869827</v>
      </c>
      <c r="E7" s="49">
        <f>SUM(F7,L7)</f>
        <v>5120001</v>
      </c>
      <c r="F7" s="49">
        <f>SUM(G7:K7)</f>
        <v>1346008</v>
      </c>
      <c r="G7" s="50">
        <v>538617</v>
      </c>
      <c r="H7" s="50">
        <v>792329</v>
      </c>
      <c r="I7" s="50"/>
      <c r="J7" s="50">
        <v>15062</v>
      </c>
      <c r="K7" s="49" t="s">
        <v>342</v>
      </c>
      <c r="L7" s="49">
        <f>SUM(M7,N7,O7,P7,R7,S7,T7,U7)</f>
        <v>3773993</v>
      </c>
      <c r="M7" s="50">
        <v>682368</v>
      </c>
      <c r="N7" s="50">
        <v>161140</v>
      </c>
      <c r="O7" s="50">
        <v>558629</v>
      </c>
      <c r="P7" s="49">
        <v>250946</v>
      </c>
      <c r="Q7" s="31">
        <v>2002</v>
      </c>
      <c r="R7" s="49">
        <v>134027</v>
      </c>
      <c r="S7" s="49">
        <v>2337</v>
      </c>
      <c r="T7" s="49">
        <v>1373480</v>
      </c>
      <c r="U7" s="49">
        <v>611066</v>
      </c>
      <c r="V7" s="49">
        <f>SUM(W7:Z7)</f>
        <v>1033298</v>
      </c>
      <c r="W7" s="105" t="s">
        <v>342</v>
      </c>
      <c r="X7" s="105">
        <v>62622</v>
      </c>
      <c r="Y7" s="105"/>
      <c r="Z7" s="49">
        <v>970676</v>
      </c>
      <c r="AA7" s="49">
        <f>SUM(AB7:AC7)</f>
        <v>95834</v>
      </c>
      <c r="AB7" s="105">
        <v>29529</v>
      </c>
      <c r="AC7" s="105">
        <v>66305</v>
      </c>
      <c r="AD7" s="105">
        <v>101130</v>
      </c>
      <c r="AE7" s="105" t="s">
        <v>169</v>
      </c>
      <c r="AF7" s="37" t="s">
        <v>169</v>
      </c>
    </row>
    <row r="8" spans="1:32" s="97" customFormat="1" ht="41.25" customHeight="1">
      <c r="A8" s="31">
        <v>2003</v>
      </c>
      <c r="B8" s="49">
        <f>SUM(C8,D8,AD8)</f>
        <v>6578833</v>
      </c>
      <c r="C8" s="52">
        <f>SUM(F8,V8,AE8)</f>
        <v>2734719</v>
      </c>
      <c r="D8" s="52">
        <f>SUM(L8,AA8,AF8)</f>
        <v>3737207</v>
      </c>
      <c r="E8" s="49">
        <f>SUM(F8,L8)</f>
        <v>5344351</v>
      </c>
      <c r="F8" s="49">
        <f>SUM(G8:K8)</f>
        <v>1716700</v>
      </c>
      <c r="G8" s="50">
        <v>744663</v>
      </c>
      <c r="H8" s="50">
        <v>953668</v>
      </c>
      <c r="I8" s="50"/>
      <c r="J8" s="50">
        <v>18369</v>
      </c>
      <c r="K8" s="49" t="s">
        <v>342</v>
      </c>
      <c r="L8" s="49">
        <f>SUM(M8,N8,O8,P8,R8,S8,T8,U8)</f>
        <v>3627651</v>
      </c>
      <c r="M8" s="50">
        <v>764947</v>
      </c>
      <c r="N8" s="50">
        <v>184533</v>
      </c>
      <c r="O8" s="50">
        <v>569444</v>
      </c>
      <c r="P8" s="49">
        <v>265142</v>
      </c>
      <c r="Q8" s="31">
        <v>2003</v>
      </c>
      <c r="R8" s="49">
        <v>159286</v>
      </c>
      <c r="S8" s="105">
        <v>3148</v>
      </c>
      <c r="T8" s="105">
        <v>1242925</v>
      </c>
      <c r="U8" s="105">
        <v>438226</v>
      </c>
      <c r="V8" s="49">
        <f>SUM(W8:Z8)</f>
        <v>1018019</v>
      </c>
      <c r="W8" s="105" t="s">
        <v>342</v>
      </c>
      <c r="X8" s="105">
        <v>67286</v>
      </c>
      <c r="Y8" s="105"/>
      <c r="Z8" s="49">
        <v>950733</v>
      </c>
      <c r="AA8" s="49">
        <f>SUM(AB8:AC8)</f>
        <v>109556</v>
      </c>
      <c r="AB8" s="105">
        <v>29996</v>
      </c>
      <c r="AC8" s="105">
        <v>79560</v>
      </c>
      <c r="AD8" s="105">
        <v>106907</v>
      </c>
      <c r="AE8" s="105" t="s">
        <v>169</v>
      </c>
      <c r="AF8" s="37" t="s">
        <v>169</v>
      </c>
    </row>
    <row r="9" spans="1:32" s="97" customFormat="1" ht="41.25" customHeight="1">
      <c r="A9" s="31">
        <v>2004</v>
      </c>
      <c r="B9" s="49">
        <f>SUM(C9,D9,AD9)</f>
        <v>6310412</v>
      </c>
      <c r="C9" s="52">
        <f>SUM(F9,V9,AE9)</f>
        <v>2321066</v>
      </c>
      <c r="D9" s="52">
        <f>SUM(L9,AA9,AF9)</f>
        <v>3901777</v>
      </c>
      <c r="E9" s="49">
        <f>SUM(F9,L9)</f>
        <v>5123808</v>
      </c>
      <c r="F9" s="49">
        <f>SUM(G9:K9)</f>
        <v>1335786</v>
      </c>
      <c r="G9" s="99">
        <v>551477</v>
      </c>
      <c r="H9" s="100">
        <v>762551</v>
      </c>
      <c r="I9" s="100"/>
      <c r="J9" s="100">
        <v>21758</v>
      </c>
      <c r="K9" s="100" t="s">
        <v>342</v>
      </c>
      <c r="L9" s="49">
        <f>SUM(M9,N9,O9,P9,R9,S9,T9,U9)</f>
        <v>3788022</v>
      </c>
      <c r="M9" s="100">
        <v>808364</v>
      </c>
      <c r="N9" s="100">
        <v>205657</v>
      </c>
      <c r="O9" s="99">
        <v>570526</v>
      </c>
      <c r="P9" s="100">
        <v>426922</v>
      </c>
      <c r="Q9" s="31">
        <v>2004</v>
      </c>
      <c r="R9" s="52">
        <v>188302</v>
      </c>
      <c r="S9" s="320" t="s">
        <v>342</v>
      </c>
      <c r="T9" s="104">
        <v>1210275</v>
      </c>
      <c r="U9" s="104">
        <v>377976</v>
      </c>
      <c r="V9" s="49">
        <f>SUM(W9:Z9)</f>
        <v>985280</v>
      </c>
      <c r="W9" s="320" t="s">
        <v>342</v>
      </c>
      <c r="X9" s="104">
        <v>73630</v>
      </c>
      <c r="Y9" s="104"/>
      <c r="Z9" s="104">
        <v>911650</v>
      </c>
      <c r="AA9" s="49">
        <f>SUM(AB9:AC9)</f>
        <v>113755</v>
      </c>
      <c r="AB9" s="104">
        <v>31939</v>
      </c>
      <c r="AC9" s="104">
        <v>81816</v>
      </c>
      <c r="AD9" s="104">
        <v>87569</v>
      </c>
      <c r="AE9" s="320" t="s">
        <v>169</v>
      </c>
      <c r="AF9" s="37" t="s">
        <v>169</v>
      </c>
    </row>
    <row r="10" spans="1:32" s="97" customFormat="1" ht="41.25" customHeight="1">
      <c r="A10" s="31">
        <v>2005</v>
      </c>
      <c r="B10" s="49">
        <v>6566320</v>
      </c>
      <c r="C10" s="52">
        <v>2603039</v>
      </c>
      <c r="D10" s="52">
        <v>3963281</v>
      </c>
      <c r="E10" s="49">
        <v>5384516</v>
      </c>
      <c r="F10" s="49">
        <v>1612230</v>
      </c>
      <c r="G10" s="99">
        <v>742848</v>
      </c>
      <c r="H10" s="100">
        <v>847628</v>
      </c>
      <c r="I10" s="100"/>
      <c r="J10" s="100">
        <v>21754</v>
      </c>
      <c r="K10" s="100" t="s">
        <v>354</v>
      </c>
      <c r="L10" s="49">
        <v>3772286</v>
      </c>
      <c r="M10" s="100">
        <v>888488</v>
      </c>
      <c r="N10" s="100">
        <v>330320</v>
      </c>
      <c r="O10" s="99">
        <v>620508</v>
      </c>
      <c r="P10" s="100">
        <v>738594</v>
      </c>
      <c r="Q10" s="31">
        <v>2005</v>
      </c>
      <c r="R10" s="53" t="s">
        <v>354</v>
      </c>
      <c r="S10" s="320" t="s">
        <v>354</v>
      </c>
      <c r="T10" s="104">
        <v>1101879</v>
      </c>
      <c r="U10" s="104">
        <v>92497</v>
      </c>
      <c r="V10" s="49">
        <v>933158</v>
      </c>
      <c r="W10" s="320" t="s">
        <v>354</v>
      </c>
      <c r="X10" s="104">
        <v>52832</v>
      </c>
      <c r="Y10" s="104"/>
      <c r="Z10" s="104">
        <v>880326</v>
      </c>
      <c r="AA10" s="49">
        <v>113598</v>
      </c>
      <c r="AB10" s="104">
        <v>38581</v>
      </c>
      <c r="AC10" s="104">
        <v>75017</v>
      </c>
      <c r="AD10" s="104">
        <v>135048</v>
      </c>
      <c r="AE10" s="320">
        <v>57651</v>
      </c>
      <c r="AF10" s="104">
        <v>77397</v>
      </c>
    </row>
    <row r="11" spans="1:32" s="97" customFormat="1" ht="41.25" customHeight="1">
      <c r="A11" s="101">
        <v>2006</v>
      </c>
      <c r="B11" s="223">
        <f>SUM(C11:D11)</f>
        <v>7756581</v>
      </c>
      <c r="C11" s="224">
        <f aca="true" t="shared" si="0" ref="C11:C18">SUM(F11,V11,AE11)</f>
        <v>3497084</v>
      </c>
      <c r="D11" s="224">
        <f aca="true" t="shared" si="1" ref="D11:D18">SUM(L11,AA11,AF11)</f>
        <v>4259497</v>
      </c>
      <c r="E11" s="223">
        <f aca="true" t="shared" si="2" ref="E11:E18">SUM(F11,L11)</f>
        <v>6278098</v>
      </c>
      <c r="F11" s="224">
        <f>SUM(G11:K11)</f>
        <v>2280556</v>
      </c>
      <c r="G11" s="224">
        <f>SUM(G12:G18)</f>
        <v>1075044</v>
      </c>
      <c r="H11" s="224">
        <f>SUM(H12:H18)</f>
        <v>1181845</v>
      </c>
      <c r="I11" s="224"/>
      <c r="J11" s="224">
        <f aca="true" t="shared" si="3" ref="J11:P11">SUM(J12:J18)</f>
        <v>23667</v>
      </c>
      <c r="K11" s="322" t="s">
        <v>169</v>
      </c>
      <c r="L11" s="224">
        <f t="shared" si="3"/>
        <v>3997542</v>
      </c>
      <c r="M11" s="224">
        <f t="shared" si="3"/>
        <v>870804</v>
      </c>
      <c r="N11" s="224">
        <f t="shared" si="3"/>
        <v>386237</v>
      </c>
      <c r="O11" s="224">
        <f t="shared" si="3"/>
        <v>754334</v>
      </c>
      <c r="P11" s="224">
        <f t="shared" si="3"/>
        <v>603468</v>
      </c>
      <c r="Q11" s="101">
        <v>2006</v>
      </c>
      <c r="R11" s="322">
        <f aca="true" t="shared" si="4" ref="R11:X11">SUM(R12:R18)</f>
        <v>36</v>
      </c>
      <c r="S11" s="322" t="s">
        <v>169</v>
      </c>
      <c r="T11" s="322">
        <f t="shared" si="4"/>
        <v>1327984</v>
      </c>
      <c r="U11" s="322">
        <f t="shared" si="4"/>
        <v>54679</v>
      </c>
      <c r="V11" s="322">
        <f t="shared" si="4"/>
        <v>1160814</v>
      </c>
      <c r="W11" s="322" t="s">
        <v>169</v>
      </c>
      <c r="X11" s="322">
        <f t="shared" si="4"/>
        <v>63510</v>
      </c>
      <c r="Y11" s="106"/>
      <c r="Z11" s="106">
        <f aca="true" t="shared" si="5" ref="Z11:AF11">SUM(Z12:Z18)</f>
        <v>1097304</v>
      </c>
      <c r="AA11" s="106">
        <f t="shared" si="5"/>
        <v>132778</v>
      </c>
      <c r="AB11" s="106">
        <f t="shared" si="5"/>
        <v>53169</v>
      </c>
      <c r="AC11" s="106">
        <f t="shared" si="5"/>
        <v>79609</v>
      </c>
      <c r="AD11" s="106">
        <f t="shared" si="5"/>
        <v>184891</v>
      </c>
      <c r="AE11" s="106">
        <f t="shared" si="5"/>
        <v>55714</v>
      </c>
      <c r="AF11" s="106">
        <f t="shared" si="5"/>
        <v>129177</v>
      </c>
    </row>
    <row r="12" spans="1:32" s="97" customFormat="1" ht="41.25" customHeight="1">
      <c r="A12" s="102" t="s">
        <v>263</v>
      </c>
      <c r="B12" s="52">
        <f>SUM(C12:D12)</f>
        <v>3986529</v>
      </c>
      <c r="C12" s="52">
        <f t="shared" si="0"/>
        <v>1261550</v>
      </c>
      <c r="D12" s="52">
        <f t="shared" si="1"/>
        <v>2724979</v>
      </c>
      <c r="E12" s="52">
        <f t="shared" si="2"/>
        <v>3120504</v>
      </c>
      <c r="F12" s="52">
        <f>SUM(G12:K12)</f>
        <v>458729</v>
      </c>
      <c r="G12" s="103">
        <v>191082</v>
      </c>
      <c r="H12" s="103">
        <v>261654</v>
      </c>
      <c r="I12" s="52"/>
      <c r="J12" s="103">
        <v>5993</v>
      </c>
      <c r="K12" s="53" t="s">
        <v>356</v>
      </c>
      <c r="L12" s="52">
        <f aca="true" t="shared" si="6" ref="L12:L18">SUM(M12,N12,O12,P12,R12,S12,T12,U12)</f>
        <v>2661775</v>
      </c>
      <c r="M12" s="103">
        <v>391595</v>
      </c>
      <c r="N12" s="103">
        <v>107228</v>
      </c>
      <c r="O12" s="103">
        <v>231464</v>
      </c>
      <c r="P12" s="103">
        <v>603468</v>
      </c>
      <c r="Q12" s="102" t="s">
        <v>357</v>
      </c>
      <c r="R12" s="53">
        <v>36</v>
      </c>
      <c r="S12" s="320" t="s">
        <v>356</v>
      </c>
      <c r="T12" s="103">
        <v>1327984</v>
      </c>
      <c r="U12" s="320" t="s">
        <v>356</v>
      </c>
      <c r="V12" s="105">
        <f aca="true" t="shared" si="7" ref="V12:V18">SUM(W12:Z12)</f>
        <v>791937</v>
      </c>
      <c r="W12" s="320" t="s">
        <v>356</v>
      </c>
      <c r="X12" s="103">
        <v>16890</v>
      </c>
      <c r="Y12" s="104"/>
      <c r="Z12" s="103">
        <v>775047</v>
      </c>
      <c r="AA12" s="104">
        <f aca="true" t="shared" si="8" ref="AA12:AA18">SUM(AB12:AC12)</f>
        <v>44047</v>
      </c>
      <c r="AB12" s="103">
        <v>3173</v>
      </c>
      <c r="AC12" s="103">
        <v>40874</v>
      </c>
      <c r="AD12" s="104">
        <f>SUM(AE12:AF12)</f>
        <v>30041</v>
      </c>
      <c r="AE12" s="103">
        <v>10884</v>
      </c>
      <c r="AF12" s="103">
        <v>19157</v>
      </c>
    </row>
    <row r="13" spans="1:32" s="97" customFormat="1" ht="41.25" customHeight="1">
      <c r="A13" s="102" t="s">
        <v>264</v>
      </c>
      <c r="B13" s="52">
        <f aca="true" t="shared" si="9" ref="B13:B18">SUM(C13:D13)</f>
        <v>337265</v>
      </c>
      <c r="C13" s="52">
        <f t="shared" si="0"/>
        <v>207356</v>
      </c>
      <c r="D13" s="52">
        <f t="shared" si="1"/>
        <v>129909</v>
      </c>
      <c r="E13" s="52">
        <f t="shared" si="2"/>
        <v>284443</v>
      </c>
      <c r="F13" s="52">
        <f aca="true" t="shared" si="10" ref="F13:F18">SUM(G13:K13)</f>
        <v>162813</v>
      </c>
      <c r="G13" s="103">
        <v>68870</v>
      </c>
      <c r="H13" s="103">
        <v>92047</v>
      </c>
      <c r="I13" s="52"/>
      <c r="J13" s="103">
        <v>1896</v>
      </c>
      <c r="K13" s="53" t="s">
        <v>356</v>
      </c>
      <c r="L13" s="52">
        <f t="shared" si="6"/>
        <v>121630</v>
      </c>
      <c r="M13" s="103">
        <v>16124</v>
      </c>
      <c r="N13" s="103">
        <v>40808</v>
      </c>
      <c r="O13" s="103">
        <v>64698</v>
      </c>
      <c r="P13" s="53" t="s">
        <v>169</v>
      </c>
      <c r="Q13" s="102" t="s">
        <v>358</v>
      </c>
      <c r="R13" s="53" t="s">
        <v>356</v>
      </c>
      <c r="S13" s="320" t="s">
        <v>356</v>
      </c>
      <c r="T13" s="320" t="s">
        <v>356</v>
      </c>
      <c r="U13" s="320" t="s">
        <v>356</v>
      </c>
      <c r="V13" s="105">
        <f t="shared" si="7"/>
        <v>40263</v>
      </c>
      <c r="W13" s="320" t="s">
        <v>356</v>
      </c>
      <c r="X13" s="103">
        <v>2081</v>
      </c>
      <c r="Y13" s="104"/>
      <c r="Z13" s="103">
        <v>38182</v>
      </c>
      <c r="AA13" s="104">
        <f t="shared" si="8"/>
        <v>659</v>
      </c>
      <c r="AB13" s="103">
        <v>659</v>
      </c>
      <c r="AC13" s="103" t="s">
        <v>169</v>
      </c>
      <c r="AD13" s="104">
        <f aca="true" t="shared" si="11" ref="AD13:AD18">SUM(AE13:AF13)</f>
        <v>11900</v>
      </c>
      <c r="AE13" s="103">
        <v>4280</v>
      </c>
      <c r="AF13" s="103">
        <v>7620</v>
      </c>
    </row>
    <row r="14" spans="1:32" s="97" customFormat="1" ht="41.25" customHeight="1">
      <c r="A14" s="102" t="s">
        <v>265</v>
      </c>
      <c r="B14" s="52">
        <f t="shared" si="9"/>
        <v>481616</v>
      </c>
      <c r="C14" s="52">
        <f t="shared" si="0"/>
        <v>241698</v>
      </c>
      <c r="D14" s="52">
        <f t="shared" si="1"/>
        <v>239918</v>
      </c>
      <c r="E14" s="52">
        <f t="shared" si="2"/>
        <v>411623</v>
      </c>
      <c r="F14" s="52">
        <f t="shared" si="10"/>
        <v>184455</v>
      </c>
      <c r="G14" s="103">
        <v>78208</v>
      </c>
      <c r="H14" s="103">
        <v>102629</v>
      </c>
      <c r="I14" s="52"/>
      <c r="J14" s="103">
        <v>3618</v>
      </c>
      <c r="K14" s="53" t="s">
        <v>356</v>
      </c>
      <c r="L14" s="52">
        <f t="shared" si="6"/>
        <v>227168</v>
      </c>
      <c r="M14" s="103">
        <v>91928</v>
      </c>
      <c r="N14" s="103">
        <v>49757</v>
      </c>
      <c r="O14" s="103">
        <v>85483</v>
      </c>
      <c r="P14" s="53" t="s">
        <v>169</v>
      </c>
      <c r="Q14" s="102" t="s">
        <v>359</v>
      </c>
      <c r="R14" s="53" t="s">
        <v>356</v>
      </c>
      <c r="S14" s="320" t="s">
        <v>356</v>
      </c>
      <c r="T14" s="320" t="s">
        <v>356</v>
      </c>
      <c r="U14" s="320" t="s">
        <v>356</v>
      </c>
      <c r="V14" s="105">
        <f t="shared" si="7"/>
        <v>51943</v>
      </c>
      <c r="W14" s="320" t="s">
        <v>356</v>
      </c>
      <c r="X14" s="103">
        <v>7202</v>
      </c>
      <c r="Y14" s="104"/>
      <c r="Z14" s="103">
        <v>44741</v>
      </c>
      <c r="AA14" s="104">
        <f t="shared" si="8"/>
        <v>5020</v>
      </c>
      <c r="AB14" s="103">
        <v>5012</v>
      </c>
      <c r="AC14" s="103">
        <v>8</v>
      </c>
      <c r="AD14" s="104">
        <f t="shared" si="11"/>
        <v>13030</v>
      </c>
      <c r="AE14" s="103">
        <v>5300</v>
      </c>
      <c r="AF14" s="103">
        <v>7730</v>
      </c>
    </row>
    <row r="15" spans="1:32" s="107" customFormat="1" ht="41.25" customHeight="1">
      <c r="A15" s="102" t="s">
        <v>266</v>
      </c>
      <c r="B15" s="52">
        <f t="shared" si="9"/>
        <v>1377644</v>
      </c>
      <c r="C15" s="52">
        <f t="shared" si="0"/>
        <v>794997</v>
      </c>
      <c r="D15" s="52">
        <f t="shared" si="1"/>
        <v>582647</v>
      </c>
      <c r="E15" s="52">
        <f t="shared" si="2"/>
        <v>1153220</v>
      </c>
      <c r="F15" s="52">
        <f t="shared" si="10"/>
        <v>663392</v>
      </c>
      <c r="G15" s="103">
        <v>371154</v>
      </c>
      <c r="H15" s="103">
        <v>286435</v>
      </c>
      <c r="I15" s="106"/>
      <c r="J15" s="103">
        <v>5803</v>
      </c>
      <c r="K15" s="321" t="s">
        <v>356</v>
      </c>
      <c r="L15" s="52">
        <f t="shared" si="6"/>
        <v>489828</v>
      </c>
      <c r="M15" s="103">
        <v>217281</v>
      </c>
      <c r="N15" s="103">
        <v>89631</v>
      </c>
      <c r="O15" s="103">
        <v>182916</v>
      </c>
      <c r="P15" s="321" t="s">
        <v>169</v>
      </c>
      <c r="Q15" s="102" t="s">
        <v>360</v>
      </c>
      <c r="R15" s="321" t="s">
        <v>356</v>
      </c>
      <c r="S15" s="321" t="s">
        <v>356</v>
      </c>
      <c r="T15" s="321" t="s">
        <v>356</v>
      </c>
      <c r="U15" s="321" t="s">
        <v>356</v>
      </c>
      <c r="V15" s="105">
        <f t="shared" si="7"/>
        <v>122985</v>
      </c>
      <c r="W15" s="321" t="s">
        <v>356</v>
      </c>
      <c r="X15" s="103">
        <v>21856</v>
      </c>
      <c r="Y15" s="106"/>
      <c r="Z15" s="103">
        <v>101129</v>
      </c>
      <c r="AA15" s="104">
        <f t="shared" si="8"/>
        <v>66499</v>
      </c>
      <c r="AB15" s="103">
        <v>28533</v>
      </c>
      <c r="AC15" s="103">
        <v>37966</v>
      </c>
      <c r="AD15" s="104">
        <f t="shared" si="11"/>
        <v>34940</v>
      </c>
      <c r="AE15" s="103">
        <v>8620</v>
      </c>
      <c r="AF15" s="103">
        <v>26320</v>
      </c>
    </row>
    <row r="16" spans="1:32" ht="41.25" customHeight="1">
      <c r="A16" s="102" t="s">
        <v>267</v>
      </c>
      <c r="B16" s="52">
        <f t="shared" si="9"/>
        <v>476854</v>
      </c>
      <c r="C16" s="52">
        <f t="shared" si="0"/>
        <v>306894</v>
      </c>
      <c r="D16" s="52">
        <f t="shared" si="1"/>
        <v>169960</v>
      </c>
      <c r="E16" s="52">
        <f t="shared" si="2"/>
        <v>394414</v>
      </c>
      <c r="F16" s="52">
        <f t="shared" si="10"/>
        <v>241835</v>
      </c>
      <c r="G16" s="103">
        <v>97109</v>
      </c>
      <c r="H16" s="103">
        <v>142630</v>
      </c>
      <c r="I16" s="100"/>
      <c r="J16" s="103">
        <v>2096</v>
      </c>
      <c r="K16" s="100" t="s">
        <v>356</v>
      </c>
      <c r="L16" s="52">
        <f t="shared" si="6"/>
        <v>152579</v>
      </c>
      <c r="M16" s="103">
        <v>50844</v>
      </c>
      <c r="N16" s="103">
        <v>36970</v>
      </c>
      <c r="O16" s="103">
        <v>64765</v>
      </c>
      <c r="P16" s="100" t="s">
        <v>169</v>
      </c>
      <c r="Q16" s="102" t="s">
        <v>361</v>
      </c>
      <c r="R16" s="99" t="s">
        <v>356</v>
      </c>
      <c r="S16" s="99" t="s">
        <v>356</v>
      </c>
      <c r="T16" s="99" t="s">
        <v>356</v>
      </c>
      <c r="U16" s="99" t="s">
        <v>356</v>
      </c>
      <c r="V16" s="105">
        <f t="shared" si="7"/>
        <v>52949</v>
      </c>
      <c r="W16" s="99" t="s">
        <v>356</v>
      </c>
      <c r="X16" s="103">
        <v>7523</v>
      </c>
      <c r="Y16" s="99"/>
      <c r="Z16" s="103">
        <v>45426</v>
      </c>
      <c r="AA16" s="104">
        <f t="shared" si="8"/>
        <v>8411</v>
      </c>
      <c r="AB16" s="103">
        <v>8411</v>
      </c>
      <c r="AC16" s="103" t="s">
        <v>169</v>
      </c>
      <c r="AD16" s="104">
        <f t="shared" si="11"/>
        <v>21080</v>
      </c>
      <c r="AE16" s="103">
        <v>12110</v>
      </c>
      <c r="AF16" s="103">
        <v>8970</v>
      </c>
    </row>
    <row r="17" spans="1:32" ht="41.25" customHeight="1">
      <c r="A17" s="102" t="s">
        <v>268</v>
      </c>
      <c r="B17" s="52">
        <f t="shared" si="9"/>
        <v>716581</v>
      </c>
      <c r="C17" s="52">
        <f t="shared" si="0"/>
        <v>422171</v>
      </c>
      <c r="D17" s="52">
        <f t="shared" si="1"/>
        <v>294410</v>
      </c>
      <c r="E17" s="52">
        <f t="shared" si="2"/>
        <v>578698</v>
      </c>
      <c r="F17" s="52">
        <f t="shared" si="10"/>
        <v>347572</v>
      </c>
      <c r="G17" s="103">
        <v>157421</v>
      </c>
      <c r="H17" s="103">
        <v>188170</v>
      </c>
      <c r="I17" s="100"/>
      <c r="J17" s="103">
        <v>1981</v>
      </c>
      <c r="K17" s="100" t="s">
        <v>356</v>
      </c>
      <c r="L17" s="52">
        <f t="shared" si="6"/>
        <v>231126</v>
      </c>
      <c r="M17" s="103">
        <v>65385</v>
      </c>
      <c r="N17" s="103">
        <v>36984</v>
      </c>
      <c r="O17" s="103">
        <v>74078</v>
      </c>
      <c r="P17" s="100" t="s">
        <v>169</v>
      </c>
      <c r="Q17" s="102" t="s">
        <v>362</v>
      </c>
      <c r="R17" s="100" t="s">
        <v>356</v>
      </c>
      <c r="S17" s="99" t="s">
        <v>356</v>
      </c>
      <c r="T17" s="99" t="s">
        <v>356</v>
      </c>
      <c r="U17" s="103">
        <v>54679</v>
      </c>
      <c r="V17" s="105">
        <f t="shared" si="7"/>
        <v>63869</v>
      </c>
      <c r="W17" s="99" t="s">
        <v>356</v>
      </c>
      <c r="X17" s="103">
        <v>5612</v>
      </c>
      <c r="Y17" s="99"/>
      <c r="Z17" s="103">
        <v>58257</v>
      </c>
      <c r="AA17" s="104">
        <f t="shared" si="8"/>
        <v>6414</v>
      </c>
      <c r="AB17" s="103">
        <v>5653</v>
      </c>
      <c r="AC17" s="103">
        <v>761</v>
      </c>
      <c r="AD17" s="104">
        <f t="shared" si="11"/>
        <v>67600</v>
      </c>
      <c r="AE17" s="103">
        <v>10730</v>
      </c>
      <c r="AF17" s="103">
        <v>56870</v>
      </c>
    </row>
    <row r="18" spans="1:32" ht="41.25" customHeight="1" thickBot="1">
      <c r="A18" s="109" t="s">
        <v>269</v>
      </c>
      <c r="B18" s="152">
        <f t="shared" si="9"/>
        <v>380092</v>
      </c>
      <c r="C18" s="110">
        <f t="shared" si="0"/>
        <v>262418</v>
      </c>
      <c r="D18" s="110">
        <f t="shared" si="1"/>
        <v>117674</v>
      </c>
      <c r="E18" s="110">
        <f t="shared" si="2"/>
        <v>335196</v>
      </c>
      <c r="F18" s="110">
        <f t="shared" si="10"/>
        <v>221760</v>
      </c>
      <c r="G18" s="111">
        <v>111200</v>
      </c>
      <c r="H18" s="111">
        <v>108280</v>
      </c>
      <c r="I18" s="100"/>
      <c r="J18" s="111">
        <v>2280</v>
      </c>
      <c r="K18" s="112" t="s">
        <v>356</v>
      </c>
      <c r="L18" s="110">
        <f t="shared" si="6"/>
        <v>113436</v>
      </c>
      <c r="M18" s="111">
        <v>37647</v>
      </c>
      <c r="N18" s="111">
        <v>24859</v>
      </c>
      <c r="O18" s="111">
        <v>50930</v>
      </c>
      <c r="P18" s="112" t="s">
        <v>169</v>
      </c>
      <c r="Q18" s="109" t="s">
        <v>363</v>
      </c>
      <c r="R18" s="113" t="s">
        <v>356</v>
      </c>
      <c r="S18" s="114" t="s">
        <v>356</v>
      </c>
      <c r="T18" s="114" t="s">
        <v>356</v>
      </c>
      <c r="U18" s="114" t="s">
        <v>356</v>
      </c>
      <c r="V18" s="115">
        <f t="shared" si="7"/>
        <v>36868</v>
      </c>
      <c r="W18" s="114" t="s">
        <v>356</v>
      </c>
      <c r="X18" s="111">
        <v>2346</v>
      </c>
      <c r="Y18" s="99"/>
      <c r="Z18" s="111">
        <v>34522</v>
      </c>
      <c r="AA18" s="116">
        <f t="shared" si="8"/>
        <v>1728</v>
      </c>
      <c r="AB18" s="111">
        <v>1728</v>
      </c>
      <c r="AC18" s="111" t="s">
        <v>396</v>
      </c>
      <c r="AD18" s="116">
        <f t="shared" si="11"/>
        <v>6300</v>
      </c>
      <c r="AE18" s="111">
        <v>3790</v>
      </c>
      <c r="AF18" s="111">
        <v>2510</v>
      </c>
    </row>
    <row r="19" spans="1:32" ht="18.75" customHeight="1" thickTop="1">
      <c r="A19" s="117" t="s">
        <v>270</v>
      </c>
      <c r="B19" s="118"/>
      <c r="C19" s="118"/>
      <c r="D19" s="118"/>
      <c r="E19" s="118"/>
      <c r="F19" s="118"/>
      <c r="G19" s="118"/>
      <c r="H19" s="119"/>
      <c r="I19" s="119"/>
      <c r="J19" s="120"/>
      <c r="K19" s="120"/>
      <c r="L19" s="120"/>
      <c r="M19" s="120"/>
      <c r="N19" s="119"/>
      <c r="O19" s="121"/>
      <c r="P19" s="121"/>
      <c r="Q19" s="117" t="s">
        <v>270</v>
      </c>
      <c r="R19" s="117"/>
      <c r="S19" s="117"/>
      <c r="T19" s="122"/>
      <c r="U19" s="123"/>
      <c r="V19" s="123"/>
      <c r="W19" s="124"/>
      <c r="X19" s="125"/>
      <c r="Y19" s="124"/>
      <c r="Z19" s="124"/>
      <c r="AA19" s="124"/>
      <c r="AB19" s="122"/>
      <c r="AC19" s="120"/>
      <c r="AD19" s="120"/>
      <c r="AE19" s="120"/>
      <c r="AF19" s="120"/>
    </row>
    <row r="20" spans="1:32" ht="15.75" customHeight="1">
      <c r="A20" s="117" t="s">
        <v>271</v>
      </c>
      <c r="B20" s="126"/>
      <c r="C20" s="126"/>
      <c r="D20" s="126"/>
      <c r="E20" s="126"/>
      <c r="F20" s="126"/>
      <c r="G20" s="126"/>
      <c r="H20" s="127"/>
      <c r="I20" s="127"/>
      <c r="J20" s="120"/>
      <c r="K20" s="120"/>
      <c r="L20" s="120"/>
      <c r="M20" s="120"/>
      <c r="N20" s="119"/>
      <c r="O20" s="121"/>
      <c r="P20" s="121"/>
      <c r="Q20" s="123"/>
      <c r="R20" s="123"/>
      <c r="S20" s="123"/>
      <c r="T20" s="122"/>
      <c r="U20" s="123"/>
      <c r="V20" s="123"/>
      <c r="W20" s="124"/>
      <c r="X20" s="124"/>
      <c r="Y20" s="124"/>
      <c r="Z20" s="124"/>
      <c r="AA20" s="124"/>
      <c r="AB20" s="122"/>
      <c r="AC20" s="120"/>
      <c r="AD20" s="120"/>
      <c r="AE20" s="120"/>
      <c r="AF20" s="120"/>
    </row>
    <row r="21" spans="2:32" ht="13.5">
      <c r="B21" s="118"/>
      <c r="C21" s="118"/>
      <c r="D21" s="118"/>
      <c r="E21" s="118"/>
      <c r="F21" s="118"/>
      <c r="G21" s="118"/>
      <c r="H21" s="119"/>
      <c r="I21" s="119"/>
      <c r="J21" s="120"/>
      <c r="K21" s="120"/>
      <c r="L21" s="120"/>
      <c r="M21" s="120"/>
      <c r="N21" s="119"/>
      <c r="O21" s="121"/>
      <c r="P21" s="121"/>
      <c r="Q21" s="123"/>
      <c r="R21" s="123"/>
      <c r="S21" s="123"/>
      <c r="T21" s="122"/>
      <c r="U21" s="123"/>
      <c r="V21" s="123"/>
      <c r="W21" s="124"/>
      <c r="X21" s="124"/>
      <c r="Y21" s="124"/>
      <c r="Z21" s="124"/>
      <c r="AA21" s="124"/>
      <c r="AB21" s="122"/>
      <c r="AC21" s="120"/>
      <c r="AD21" s="120"/>
      <c r="AE21" s="120"/>
      <c r="AF21" s="120"/>
    </row>
    <row r="22" spans="2:32" ht="13.5">
      <c r="B22" s="118"/>
      <c r="C22" s="118"/>
      <c r="D22" s="118"/>
      <c r="E22" s="118"/>
      <c r="F22" s="118"/>
      <c r="G22" s="118"/>
      <c r="H22" s="119"/>
      <c r="I22" s="119"/>
      <c r="J22" s="120"/>
      <c r="K22" s="120"/>
      <c r="L22" s="120"/>
      <c r="M22" s="120"/>
      <c r="N22" s="119"/>
      <c r="O22" s="121"/>
      <c r="P22" s="121"/>
      <c r="Q22" s="123"/>
      <c r="R22" s="123"/>
      <c r="S22" s="123"/>
      <c r="T22" s="122"/>
      <c r="U22" s="123"/>
      <c r="V22" s="123"/>
      <c r="W22" s="124"/>
      <c r="X22" s="124"/>
      <c r="Y22" s="124"/>
      <c r="Z22" s="124"/>
      <c r="AA22" s="124"/>
      <c r="AB22" s="122"/>
      <c r="AC22" s="120"/>
      <c r="AD22" s="120"/>
      <c r="AE22" s="120"/>
      <c r="AF22" s="120"/>
    </row>
    <row r="23" spans="2:32" ht="13.5">
      <c r="B23" s="118"/>
      <c r="C23" s="118"/>
      <c r="D23" s="118"/>
      <c r="E23" s="118"/>
      <c r="F23" s="118"/>
      <c r="G23" s="118"/>
      <c r="H23" s="119"/>
      <c r="I23" s="119"/>
      <c r="J23" s="120"/>
      <c r="K23" s="120"/>
      <c r="L23" s="120"/>
      <c r="M23" s="120"/>
      <c r="N23" s="119"/>
      <c r="O23" s="121"/>
      <c r="P23" s="121"/>
      <c r="Q23" s="123"/>
      <c r="R23" s="123"/>
      <c r="S23" s="123"/>
      <c r="T23" s="122"/>
      <c r="U23" s="123"/>
      <c r="V23" s="123"/>
      <c r="W23" s="124"/>
      <c r="X23" s="124"/>
      <c r="Y23" s="124"/>
      <c r="Z23" s="124"/>
      <c r="AA23" s="124"/>
      <c r="AB23" s="122"/>
      <c r="AC23" s="120"/>
      <c r="AD23" s="120"/>
      <c r="AE23" s="120"/>
      <c r="AF23" s="120"/>
    </row>
    <row r="24" spans="2:32" ht="13.5">
      <c r="B24" s="118"/>
      <c r="C24" s="118"/>
      <c r="D24" s="118"/>
      <c r="E24" s="118"/>
      <c r="F24" s="118"/>
      <c r="G24" s="118"/>
      <c r="H24" s="119"/>
      <c r="I24" s="119"/>
      <c r="J24" s="120"/>
      <c r="K24" s="120"/>
      <c r="L24" s="120"/>
      <c r="M24" s="120"/>
      <c r="N24" s="119"/>
      <c r="O24" s="121"/>
      <c r="P24" s="121"/>
      <c r="Q24" s="121"/>
      <c r="R24" s="121"/>
      <c r="S24" s="121"/>
      <c r="T24" s="119"/>
      <c r="U24" s="121"/>
      <c r="V24" s="121"/>
      <c r="W24" s="118"/>
      <c r="X24" s="118"/>
      <c r="Y24" s="118"/>
      <c r="Z24" s="118"/>
      <c r="AA24" s="118"/>
      <c r="AB24" s="119"/>
      <c r="AC24" s="120"/>
      <c r="AD24" s="120"/>
      <c r="AE24" s="120"/>
      <c r="AF24" s="120"/>
    </row>
    <row r="25" spans="2:32" ht="13.5">
      <c r="B25" s="118"/>
      <c r="C25" s="118"/>
      <c r="D25" s="118"/>
      <c r="E25" s="118"/>
      <c r="F25" s="118"/>
      <c r="G25" s="118"/>
      <c r="H25" s="119"/>
      <c r="I25" s="119"/>
      <c r="J25" s="120"/>
      <c r="K25" s="120"/>
      <c r="L25" s="120"/>
      <c r="M25" s="120"/>
      <c r="N25" s="119"/>
      <c r="O25" s="121"/>
      <c r="P25" s="121"/>
      <c r="Q25" s="121"/>
      <c r="R25" s="121"/>
      <c r="S25" s="121"/>
      <c r="T25" s="119"/>
      <c r="U25" s="121"/>
      <c r="V25" s="121"/>
      <c r="W25" s="118"/>
      <c r="X25" s="118"/>
      <c r="Y25" s="118"/>
      <c r="Z25" s="118"/>
      <c r="AA25" s="118"/>
      <c r="AB25" s="119"/>
      <c r="AC25" s="120"/>
      <c r="AD25" s="120"/>
      <c r="AE25" s="120"/>
      <c r="AF25" s="120"/>
    </row>
    <row r="26" spans="2:32" ht="13.5">
      <c r="B26" s="118"/>
      <c r="C26" s="118"/>
      <c r="D26" s="118"/>
      <c r="E26" s="118"/>
      <c r="F26" s="118"/>
      <c r="G26" s="118"/>
      <c r="H26" s="119"/>
      <c r="I26" s="119"/>
      <c r="J26" s="120"/>
      <c r="K26" s="120"/>
      <c r="L26" s="120"/>
      <c r="M26" s="120"/>
      <c r="N26" s="119"/>
      <c r="O26" s="121"/>
      <c r="P26" s="121"/>
      <c r="Q26" s="121"/>
      <c r="R26" s="121"/>
      <c r="S26" s="121"/>
      <c r="T26" s="119"/>
      <c r="U26" s="121"/>
      <c r="V26" s="121"/>
      <c r="W26" s="118"/>
      <c r="X26" s="118"/>
      <c r="Y26" s="118"/>
      <c r="Z26" s="118"/>
      <c r="AA26" s="118"/>
      <c r="AB26" s="119"/>
      <c r="AC26" s="120"/>
      <c r="AD26" s="120"/>
      <c r="AE26" s="120"/>
      <c r="AF26" s="120"/>
    </row>
    <row r="27" spans="2:32" ht="13.5">
      <c r="B27" s="118"/>
      <c r="C27" s="118"/>
      <c r="D27" s="118"/>
      <c r="E27" s="118"/>
      <c r="F27" s="118"/>
      <c r="G27" s="118"/>
      <c r="H27" s="119"/>
      <c r="I27" s="119"/>
      <c r="J27" s="120"/>
      <c r="K27" s="120"/>
      <c r="L27" s="120"/>
      <c r="M27" s="120"/>
      <c r="N27" s="119"/>
      <c r="O27" s="121"/>
      <c r="P27" s="121"/>
      <c r="Q27" s="121"/>
      <c r="R27" s="121"/>
      <c r="S27" s="121"/>
      <c r="T27" s="119"/>
      <c r="U27" s="121"/>
      <c r="V27" s="121"/>
      <c r="W27" s="118"/>
      <c r="X27" s="118"/>
      <c r="Y27" s="118"/>
      <c r="Z27" s="118"/>
      <c r="AA27" s="118"/>
      <c r="AB27" s="119"/>
      <c r="AC27" s="120"/>
      <c r="AD27" s="120"/>
      <c r="AE27" s="120"/>
      <c r="AF27" s="120"/>
    </row>
    <row r="28" spans="2:32" ht="13.5">
      <c r="B28" s="118"/>
      <c r="C28" s="118"/>
      <c r="D28" s="118"/>
      <c r="E28" s="118"/>
      <c r="F28" s="118"/>
      <c r="G28" s="118"/>
      <c r="H28" s="119"/>
      <c r="I28" s="119"/>
      <c r="J28" s="120"/>
      <c r="K28" s="120"/>
      <c r="L28" s="120"/>
      <c r="M28" s="120"/>
      <c r="N28" s="119"/>
      <c r="O28" s="121"/>
      <c r="P28" s="121"/>
      <c r="Q28" s="121"/>
      <c r="R28" s="121"/>
      <c r="S28" s="121"/>
      <c r="T28" s="119"/>
      <c r="U28" s="121"/>
      <c r="V28" s="121"/>
      <c r="W28" s="118"/>
      <c r="X28" s="118"/>
      <c r="Y28" s="118"/>
      <c r="Z28" s="118"/>
      <c r="AA28" s="118"/>
      <c r="AB28" s="119"/>
      <c r="AC28" s="120"/>
      <c r="AD28" s="120"/>
      <c r="AE28" s="120"/>
      <c r="AF28" s="120"/>
    </row>
    <row r="29" spans="2:32" ht="13.5">
      <c r="B29" s="118"/>
      <c r="C29" s="118"/>
      <c r="D29" s="118"/>
      <c r="E29" s="118"/>
      <c r="F29" s="118"/>
      <c r="G29" s="118"/>
      <c r="H29" s="119"/>
      <c r="I29" s="119"/>
      <c r="J29" s="120"/>
      <c r="K29" s="120"/>
      <c r="L29" s="120"/>
      <c r="M29" s="120"/>
      <c r="N29" s="119"/>
      <c r="O29" s="121"/>
      <c r="P29" s="121"/>
      <c r="Q29" s="121"/>
      <c r="R29" s="121"/>
      <c r="S29" s="121"/>
      <c r="T29" s="119"/>
      <c r="U29" s="121"/>
      <c r="V29" s="121"/>
      <c r="W29" s="118"/>
      <c r="X29" s="118"/>
      <c r="Y29" s="118"/>
      <c r="Z29" s="118"/>
      <c r="AA29" s="118"/>
      <c r="AB29" s="119"/>
      <c r="AC29" s="120"/>
      <c r="AD29" s="120"/>
      <c r="AE29" s="120"/>
      <c r="AF29" s="120"/>
    </row>
    <row r="30" spans="2:32" ht="13.5">
      <c r="B30" s="118"/>
      <c r="C30" s="118"/>
      <c r="D30" s="118"/>
      <c r="E30" s="118"/>
      <c r="F30" s="118"/>
      <c r="G30" s="118"/>
      <c r="H30" s="119"/>
      <c r="I30" s="119"/>
      <c r="J30" s="120"/>
      <c r="K30" s="120"/>
      <c r="L30" s="120"/>
      <c r="M30" s="120"/>
      <c r="N30" s="119"/>
      <c r="O30" s="121"/>
      <c r="P30" s="121"/>
      <c r="Q30" s="121"/>
      <c r="R30" s="121"/>
      <c r="S30" s="121"/>
      <c r="T30" s="119"/>
      <c r="U30" s="121"/>
      <c r="V30" s="121"/>
      <c r="W30" s="118"/>
      <c r="X30" s="118"/>
      <c r="Y30" s="118"/>
      <c r="Z30" s="118"/>
      <c r="AA30" s="118"/>
      <c r="AB30" s="119"/>
      <c r="AC30" s="120"/>
      <c r="AD30" s="120"/>
      <c r="AE30" s="120"/>
      <c r="AF30" s="120"/>
    </row>
    <row r="31" spans="2:32" ht="13.5">
      <c r="B31" s="118"/>
      <c r="C31" s="118"/>
      <c r="D31" s="118"/>
      <c r="E31" s="118"/>
      <c r="F31" s="118"/>
      <c r="G31" s="118"/>
      <c r="H31" s="119"/>
      <c r="I31" s="119"/>
      <c r="J31" s="120"/>
      <c r="K31" s="120"/>
      <c r="L31" s="120"/>
      <c r="M31" s="120"/>
      <c r="N31" s="119"/>
      <c r="O31" s="121"/>
      <c r="P31" s="121"/>
      <c r="Q31" s="121"/>
      <c r="R31" s="121"/>
      <c r="S31" s="121"/>
      <c r="T31" s="119"/>
      <c r="U31" s="121"/>
      <c r="V31" s="121"/>
      <c r="W31" s="118"/>
      <c r="X31" s="118"/>
      <c r="Y31" s="118"/>
      <c r="Z31" s="118"/>
      <c r="AA31" s="118"/>
      <c r="AB31" s="119"/>
      <c r="AC31" s="120"/>
      <c r="AD31" s="120"/>
      <c r="AE31" s="120"/>
      <c r="AF31" s="120"/>
    </row>
    <row r="32" spans="2:32" ht="13.5">
      <c r="B32" s="118"/>
      <c r="C32" s="118"/>
      <c r="D32" s="118"/>
      <c r="E32" s="118"/>
      <c r="F32" s="118"/>
      <c r="G32" s="118"/>
      <c r="H32" s="119"/>
      <c r="I32" s="119"/>
      <c r="J32" s="120"/>
      <c r="K32" s="120"/>
      <c r="L32" s="120"/>
      <c r="M32" s="120"/>
      <c r="N32" s="119"/>
      <c r="O32" s="121"/>
      <c r="P32" s="121"/>
      <c r="Q32" s="121"/>
      <c r="R32" s="121"/>
      <c r="S32" s="121"/>
      <c r="T32" s="119"/>
      <c r="U32" s="121"/>
      <c r="V32" s="121"/>
      <c r="W32" s="118"/>
      <c r="X32" s="118"/>
      <c r="Y32" s="118"/>
      <c r="Z32" s="118"/>
      <c r="AA32" s="118"/>
      <c r="AB32" s="119"/>
      <c r="AC32" s="120"/>
      <c r="AD32" s="120"/>
      <c r="AE32" s="120"/>
      <c r="AF32" s="120"/>
    </row>
    <row r="33" spans="2:32" ht="13.5">
      <c r="B33" s="118"/>
      <c r="C33" s="118"/>
      <c r="D33" s="118"/>
      <c r="E33" s="118"/>
      <c r="F33" s="118"/>
      <c r="G33" s="118"/>
      <c r="H33" s="119"/>
      <c r="I33" s="119"/>
      <c r="J33" s="120"/>
      <c r="K33" s="120"/>
      <c r="L33" s="120"/>
      <c r="M33" s="120"/>
      <c r="N33" s="119"/>
      <c r="O33" s="121"/>
      <c r="P33" s="121"/>
      <c r="Q33" s="121"/>
      <c r="R33" s="121"/>
      <c r="S33" s="121"/>
      <c r="T33" s="119"/>
      <c r="U33" s="121"/>
      <c r="V33" s="121"/>
      <c r="W33" s="118"/>
      <c r="X33" s="118"/>
      <c r="Y33" s="118"/>
      <c r="Z33" s="118"/>
      <c r="AA33" s="118"/>
      <c r="AB33" s="119"/>
      <c r="AC33" s="120"/>
      <c r="AD33" s="120"/>
      <c r="AE33" s="120"/>
      <c r="AF33" s="120"/>
    </row>
    <row r="34" spans="2:32" ht="13.5">
      <c r="B34" s="118"/>
      <c r="C34" s="118"/>
      <c r="D34" s="118"/>
      <c r="E34" s="118"/>
      <c r="F34" s="118"/>
      <c r="G34" s="118"/>
      <c r="H34" s="119"/>
      <c r="I34" s="119"/>
      <c r="J34" s="120"/>
      <c r="K34" s="120"/>
      <c r="L34" s="120"/>
      <c r="M34" s="120"/>
      <c r="N34" s="119"/>
      <c r="O34" s="121"/>
      <c r="P34" s="121"/>
      <c r="Q34" s="121"/>
      <c r="R34" s="121"/>
      <c r="S34" s="121"/>
      <c r="T34" s="119"/>
      <c r="U34" s="121"/>
      <c r="V34" s="121"/>
      <c r="W34" s="118"/>
      <c r="X34" s="118"/>
      <c r="Y34" s="118"/>
      <c r="Z34" s="118"/>
      <c r="AA34" s="118"/>
      <c r="AB34" s="119"/>
      <c r="AC34" s="120"/>
      <c r="AD34" s="120"/>
      <c r="AE34" s="120"/>
      <c r="AF34" s="120"/>
    </row>
    <row r="35" spans="2:32" ht="13.5">
      <c r="B35" s="118"/>
      <c r="C35" s="118"/>
      <c r="D35" s="118"/>
      <c r="E35" s="118"/>
      <c r="F35" s="118"/>
      <c r="G35" s="118"/>
      <c r="H35" s="119"/>
      <c r="I35" s="119"/>
      <c r="J35" s="120"/>
      <c r="K35" s="120"/>
      <c r="L35" s="120"/>
      <c r="M35" s="120"/>
      <c r="N35" s="119"/>
      <c r="O35" s="121"/>
      <c r="P35" s="121"/>
      <c r="Q35" s="121"/>
      <c r="R35" s="121"/>
      <c r="S35" s="121"/>
      <c r="T35" s="119"/>
      <c r="U35" s="121"/>
      <c r="V35" s="121"/>
      <c r="W35" s="118"/>
      <c r="X35" s="118"/>
      <c r="Y35" s="118"/>
      <c r="Z35" s="118"/>
      <c r="AA35" s="118"/>
      <c r="AB35" s="119"/>
      <c r="AC35" s="120"/>
      <c r="AD35" s="120"/>
      <c r="AE35" s="120"/>
      <c r="AF35" s="120"/>
    </row>
    <row r="36" spans="2:32" ht="13.5">
      <c r="B36" s="118"/>
      <c r="C36" s="118"/>
      <c r="D36" s="118"/>
      <c r="E36" s="118"/>
      <c r="F36" s="118"/>
      <c r="G36" s="118"/>
      <c r="H36" s="119"/>
      <c r="I36" s="119"/>
      <c r="J36" s="119"/>
      <c r="K36" s="120"/>
      <c r="L36" s="120"/>
      <c r="M36" s="120"/>
      <c r="N36" s="120"/>
      <c r="O36" s="119"/>
      <c r="P36" s="121"/>
      <c r="Q36" s="121"/>
      <c r="R36" s="121"/>
      <c r="S36" s="121"/>
      <c r="T36" s="119"/>
      <c r="U36" s="121"/>
      <c r="V36" s="121"/>
      <c r="W36" s="118"/>
      <c r="X36" s="118"/>
      <c r="Y36" s="118"/>
      <c r="Z36" s="118"/>
      <c r="AA36" s="118"/>
      <c r="AB36" s="119"/>
      <c r="AC36" s="120"/>
      <c r="AD36" s="120"/>
      <c r="AE36" s="120"/>
      <c r="AF36" s="120"/>
    </row>
    <row r="37" spans="2:32" ht="13.5">
      <c r="B37" s="118"/>
      <c r="C37" s="118"/>
      <c r="D37" s="118"/>
      <c r="E37" s="118"/>
      <c r="F37" s="118"/>
      <c r="G37" s="118"/>
      <c r="H37" s="119"/>
      <c r="I37" s="119"/>
      <c r="J37" s="119"/>
      <c r="K37" s="120"/>
      <c r="L37" s="120"/>
      <c r="M37" s="120"/>
      <c r="N37" s="120"/>
      <c r="O37" s="119"/>
      <c r="P37" s="121"/>
      <c r="Q37" s="121"/>
      <c r="R37" s="121"/>
      <c r="S37" s="121"/>
      <c r="T37" s="119"/>
      <c r="U37" s="121"/>
      <c r="V37" s="121"/>
      <c r="W37" s="118"/>
      <c r="X37" s="118"/>
      <c r="Y37" s="118"/>
      <c r="Z37" s="118"/>
      <c r="AA37" s="118"/>
      <c r="AB37" s="119"/>
      <c r="AC37" s="120"/>
      <c r="AD37" s="120"/>
      <c r="AE37" s="120"/>
      <c r="AF37" s="120"/>
    </row>
    <row r="38" spans="2:32" ht="13.5">
      <c r="B38" s="118"/>
      <c r="C38" s="118"/>
      <c r="D38" s="118"/>
      <c r="E38" s="118"/>
      <c r="F38" s="118"/>
      <c r="G38" s="118"/>
      <c r="H38" s="118"/>
      <c r="I38" s="118"/>
      <c r="J38" s="119"/>
      <c r="K38" s="120"/>
      <c r="L38" s="120"/>
      <c r="M38" s="120"/>
      <c r="N38" s="120"/>
      <c r="O38" s="119"/>
      <c r="P38" s="121"/>
      <c r="Q38" s="121"/>
      <c r="R38" s="121"/>
      <c r="S38" s="121"/>
      <c r="T38" s="119"/>
      <c r="U38" s="121"/>
      <c r="V38" s="121"/>
      <c r="W38" s="118"/>
      <c r="X38" s="118"/>
      <c r="Y38" s="118"/>
      <c r="Z38" s="118"/>
      <c r="AA38" s="118"/>
      <c r="AB38" s="119"/>
      <c r="AC38" s="120"/>
      <c r="AD38" s="120"/>
      <c r="AE38" s="120"/>
      <c r="AF38" s="120"/>
    </row>
    <row r="39" spans="2:32" ht="13.5">
      <c r="B39" s="118"/>
      <c r="C39" s="118"/>
      <c r="D39" s="118"/>
      <c r="E39" s="118"/>
      <c r="F39" s="118"/>
      <c r="G39" s="118"/>
      <c r="H39" s="118"/>
      <c r="I39" s="118"/>
      <c r="J39" s="119"/>
      <c r="K39" s="120"/>
      <c r="L39" s="120"/>
      <c r="M39" s="120"/>
      <c r="N39" s="120"/>
      <c r="O39" s="119"/>
      <c r="P39" s="121"/>
      <c r="Q39" s="121"/>
      <c r="R39" s="121"/>
      <c r="S39" s="121"/>
      <c r="T39" s="119"/>
      <c r="U39" s="121"/>
      <c r="V39" s="121"/>
      <c r="W39" s="118"/>
      <c r="X39" s="118"/>
      <c r="Y39" s="118"/>
      <c r="Z39" s="118"/>
      <c r="AA39" s="118"/>
      <c r="AB39" s="119"/>
      <c r="AC39" s="120"/>
      <c r="AD39" s="120"/>
      <c r="AE39" s="120"/>
      <c r="AF39" s="120"/>
    </row>
    <row r="40" spans="2:32" ht="13.5">
      <c r="B40" s="118"/>
      <c r="C40" s="118"/>
      <c r="D40" s="118"/>
      <c r="E40" s="118"/>
      <c r="F40" s="118"/>
      <c r="G40" s="118"/>
      <c r="H40" s="118"/>
      <c r="I40" s="118"/>
      <c r="J40" s="119"/>
      <c r="K40" s="120"/>
      <c r="L40" s="120"/>
      <c r="M40" s="120"/>
      <c r="N40" s="120"/>
      <c r="O40" s="119"/>
      <c r="P40" s="121"/>
      <c r="Q40" s="121"/>
      <c r="R40" s="121"/>
      <c r="S40" s="121"/>
      <c r="T40" s="119"/>
      <c r="U40" s="121"/>
      <c r="V40" s="121"/>
      <c r="W40" s="118"/>
      <c r="X40" s="118"/>
      <c r="Y40" s="118"/>
      <c r="Z40" s="118"/>
      <c r="AA40" s="118"/>
      <c r="AB40" s="119"/>
      <c r="AC40" s="120"/>
      <c r="AD40" s="120"/>
      <c r="AE40" s="120"/>
      <c r="AF40" s="120"/>
    </row>
    <row r="41" spans="2:32" ht="13.5">
      <c r="B41" s="118"/>
      <c r="C41" s="118"/>
      <c r="D41" s="118"/>
      <c r="E41" s="118"/>
      <c r="F41" s="118"/>
      <c r="G41" s="118"/>
      <c r="H41" s="118"/>
      <c r="I41" s="118"/>
      <c r="J41" s="119"/>
      <c r="K41" s="120"/>
      <c r="L41" s="120"/>
      <c r="M41" s="120"/>
      <c r="N41" s="120"/>
      <c r="O41" s="119"/>
      <c r="P41" s="121"/>
      <c r="Q41" s="121"/>
      <c r="R41" s="121"/>
      <c r="S41" s="121"/>
      <c r="T41" s="119"/>
      <c r="U41" s="121"/>
      <c r="V41" s="121"/>
      <c r="W41" s="118"/>
      <c r="X41" s="118"/>
      <c r="Y41" s="118"/>
      <c r="Z41" s="118"/>
      <c r="AA41" s="118"/>
      <c r="AB41" s="119"/>
      <c r="AC41" s="120"/>
      <c r="AD41" s="120"/>
      <c r="AE41" s="120"/>
      <c r="AF41" s="120"/>
    </row>
    <row r="42" spans="2:32" ht="13.5">
      <c r="B42" s="118"/>
      <c r="C42" s="118"/>
      <c r="D42" s="118"/>
      <c r="E42" s="118"/>
      <c r="F42" s="118"/>
      <c r="G42" s="118"/>
      <c r="H42" s="118"/>
      <c r="I42" s="118"/>
      <c r="J42" s="119"/>
      <c r="K42" s="120"/>
      <c r="L42" s="120"/>
      <c r="M42" s="120"/>
      <c r="N42" s="120"/>
      <c r="O42" s="119"/>
      <c r="P42" s="121"/>
      <c r="Q42" s="121"/>
      <c r="R42" s="121"/>
      <c r="S42" s="121"/>
      <c r="T42" s="119"/>
      <c r="U42" s="121"/>
      <c r="V42" s="121"/>
      <c r="W42" s="118"/>
      <c r="X42" s="118"/>
      <c r="Y42" s="118"/>
      <c r="Z42" s="118"/>
      <c r="AA42" s="118"/>
      <c r="AB42" s="119"/>
      <c r="AC42" s="120"/>
      <c r="AD42" s="120"/>
      <c r="AE42" s="120"/>
      <c r="AF42" s="120"/>
    </row>
    <row r="43" spans="2:32" ht="13.5">
      <c r="B43" s="118"/>
      <c r="C43" s="118"/>
      <c r="D43" s="118"/>
      <c r="E43" s="118"/>
      <c r="F43" s="118"/>
      <c r="G43" s="118"/>
      <c r="H43" s="118"/>
      <c r="I43" s="118"/>
      <c r="J43" s="119"/>
      <c r="K43" s="120"/>
      <c r="L43" s="120"/>
      <c r="M43" s="120"/>
      <c r="N43" s="120"/>
      <c r="O43" s="119"/>
      <c r="P43" s="121"/>
      <c r="Q43" s="121"/>
      <c r="R43" s="121"/>
      <c r="S43" s="121"/>
      <c r="T43" s="119"/>
      <c r="U43" s="121"/>
      <c r="V43" s="121"/>
      <c r="W43" s="118"/>
      <c r="X43" s="118"/>
      <c r="Y43" s="118"/>
      <c r="Z43" s="118"/>
      <c r="AA43" s="118"/>
      <c r="AB43" s="119"/>
      <c r="AC43" s="120"/>
      <c r="AD43" s="120"/>
      <c r="AE43" s="120"/>
      <c r="AF43" s="120"/>
    </row>
    <row r="44" spans="2:32" ht="13.5">
      <c r="B44" s="118"/>
      <c r="C44" s="118"/>
      <c r="D44" s="118"/>
      <c r="E44" s="118"/>
      <c r="F44" s="118"/>
      <c r="G44" s="118"/>
      <c r="H44" s="118"/>
      <c r="I44" s="118"/>
      <c r="J44" s="119"/>
      <c r="K44" s="120"/>
      <c r="L44" s="120"/>
      <c r="M44" s="120"/>
      <c r="N44" s="120"/>
      <c r="O44" s="119"/>
      <c r="P44" s="121"/>
      <c r="Q44" s="121"/>
      <c r="R44" s="121"/>
      <c r="S44" s="121"/>
      <c r="T44" s="119"/>
      <c r="U44" s="121"/>
      <c r="V44" s="121"/>
      <c r="W44" s="118"/>
      <c r="X44" s="118"/>
      <c r="Y44" s="118"/>
      <c r="Z44" s="118"/>
      <c r="AA44" s="118"/>
      <c r="AB44" s="119"/>
      <c r="AC44" s="120"/>
      <c r="AD44" s="120"/>
      <c r="AE44" s="120"/>
      <c r="AF44" s="120"/>
    </row>
    <row r="45" spans="2:32" ht="13.5">
      <c r="B45" s="118"/>
      <c r="C45" s="118"/>
      <c r="D45" s="118"/>
      <c r="E45" s="118"/>
      <c r="F45" s="118"/>
      <c r="G45" s="118"/>
      <c r="H45" s="118"/>
      <c r="I45" s="118"/>
      <c r="J45" s="119"/>
      <c r="K45" s="120"/>
      <c r="L45" s="120"/>
      <c r="M45" s="120"/>
      <c r="N45" s="120"/>
      <c r="O45" s="119"/>
      <c r="P45" s="121"/>
      <c r="Q45" s="121"/>
      <c r="R45" s="121"/>
      <c r="S45" s="121"/>
      <c r="T45" s="119"/>
      <c r="U45" s="121"/>
      <c r="V45" s="121"/>
      <c r="W45" s="118"/>
      <c r="X45" s="118"/>
      <c r="Y45" s="118"/>
      <c r="Z45" s="118"/>
      <c r="AA45" s="118"/>
      <c r="AB45" s="119"/>
      <c r="AC45" s="120"/>
      <c r="AD45" s="120"/>
      <c r="AE45" s="120"/>
      <c r="AF45" s="120"/>
    </row>
    <row r="46" spans="2:32" ht="13.5">
      <c r="B46" s="118"/>
      <c r="C46" s="118"/>
      <c r="D46" s="118"/>
      <c r="E46" s="118"/>
      <c r="F46" s="118"/>
      <c r="G46" s="118"/>
      <c r="H46" s="118"/>
      <c r="I46" s="118"/>
      <c r="J46" s="119"/>
      <c r="K46" s="120"/>
      <c r="L46" s="120"/>
      <c r="M46" s="120"/>
      <c r="N46" s="120"/>
      <c r="O46" s="119"/>
      <c r="P46" s="121"/>
      <c r="Q46" s="121"/>
      <c r="R46" s="121"/>
      <c r="S46" s="121"/>
      <c r="T46" s="119"/>
      <c r="U46" s="121"/>
      <c r="V46" s="121"/>
      <c r="W46" s="118"/>
      <c r="X46" s="118"/>
      <c r="Y46" s="118"/>
      <c r="Z46" s="118"/>
      <c r="AA46" s="118"/>
      <c r="AB46" s="119"/>
      <c r="AC46" s="120"/>
      <c r="AD46" s="120"/>
      <c r="AE46" s="120"/>
      <c r="AF46" s="120"/>
    </row>
    <row r="47" spans="2:32" ht="13.5">
      <c r="B47" s="118"/>
      <c r="C47" s="118"/>
      <c r="D47" s="118"/>
      <c r="E47" s="118"/>
      <c r="F47" s="118"/>
      <c r="G47" s="118"/>
      <c r="H47" s="118"/>
      <c r="I47" s="118"/>
      <c r="J47" s="119"/>
      <c r="K47" s="120"/>
      <c r="L47" s="120"/>
      <c r="M47" s="120"/>
      <c r="N47" s="120"/>
      <c r="O47" s="119"/>
      <c r="P47" s="121"/>
      <c r="Q47" s="121"/>
      <c r="R47" s="121"/>
      <c r="S47" s="121"/>
      <c r="T47" s="119"/>
      <c r="U47" s="121"/>
      <c r="V47" s="121"/>
      <c r="W47" s="118"/>
      <c r="X47" s="118"/>
      <c r="Y47" s="118"/>
      <c r="Z47" s="118"/>
      <c r="AA47" s="118"/>
      <c r="AB47" s="119"/>
      <c r="AC47" s="120"/>
      <c r="AD47" s="120"/>
      <c r="AE47" s="120"/>
      <c r="AF47" s="120"/>
    </row>
    <row r="48" spans="2:32" ht="13.5">
      <c r="B48" s="118"/>
      <c r="C48" s="118"/>
      <c r="D48" s="118"/>
      <c r="E48" s="118"/>
      <c r="F48" s="118"/>
      <c r="G48" s="118"/>
      <c r="H48" s="118"/>
      <c r="I48" s="118"/>
      <c r="J48" s="119"/>
      <c r="K48" s="120"/>
      <c r="L48" s="120"/>
      <c r="M48" s="120"/>
      <c r="N48" s="120"/>
      <c r="O48" s="119"/>
      <c r="P48" s="121"/>
      <c r="Q48" s="121"/>
      <c r="R48" s="121"/>
      <c r="S48" s="121"/>
      <c r="T48" s="119"/>
      <c r="U48" s="121"/>
      <c r="V48" s="121"/>
      <c r="W48" s="118"/>
      <c r="X48" s="118"/>
      <c r="Y48" s="118"/>
      <c r="Z48" s="118"/>
      <c r="AA48" s="118"/>
      <c r="AB48" s="119"/>
      <c r="AC48" s="120"/>
      <c r="AD48" s="120"/>
      <c r="AE48" s="120"/>
      <c r="AF48" s="120"/>
    </row>
    <row r="49" spans="2:32" ht="13.5">
      <c r="B49" s="118"/>
      <c r="C49" s="118"/>
      <c r="D49" s="118"/>
      <c r="E49" s="118"/>
      <c r="F49" s="118"/>
      <c r="G49" s="118"/>
      <c r="H49" s="118"/>
      <c r="I49" s="118"/>
      <c r="J49" s="119"/>
      <c r="K49" s="120"/>
      <c r="L49" s="120"/>
      <c r="M49" s="120"/>
      <c r="N49" s="120"/>
      <c r="O49" s="119"/>
      <c r="P49" s="121"/>
      <c r="Q49" s="121"/>
      <c r="R49" s="121"/>
      <c r="S49" s="121"/>
      <c r="T49" s="119"/>
      <c r="U49" s="121"/>
      <c r="V49" s="121"/>
      <c r="W49" s="118"/>
      <c r="X49" s="118"/>
      <c r="Y49" s="118"/>
      <c r="Z49" s="118"/>
      <c r="AA49" s="118"/>
      <c r="AB49" s="119"/>
      <c r="AC49" s="120"/>
      <c r="AD49" s="120"/>
      <c r="AE49" s="120"/>
      <c r="AF49" s="120"/>
    </row>
    <row r="50" spans="2:32" ht="13.5">
      <c r="B50" s="118"/>
      <c r="C50" s="118"/>
      <c r="D50" s="118"/>
      <c r="E50" s="118"/>
      <c r="F50" s="118"/>
      <c r="G50" s="118"/>
      <c r="H50" s="118"/>
      <c r="I50" s="118"/>
      <c r="J50" s="119"/>
      <c r="K50" s="120"/>
      <c r="L50" s="120"/>
      <c r="M50" s="120"/>
      <c r="N50" s="120"/>
      <c r="O50" s="119"/>
      <c r="P50" s="121"/>
      <c r="Q50" s="121"/>
      <c r="R50" s="121"/>
      <c r="S50" s="121"/>
      <c r="T50" s="119"/>
      <c r="U50" s="121"/>
      <c r="V50" s="121"/>
      <c r="W50" s="118"/>
      <c r="X50" s="118"/>
      <c r="Y50" s="118"/>
      <c r="Z50" s="118"/>
      <c r="AA50" s="118"/>
      <c r="AB50" s="119"/>
      <c r="AC50" s="120"/>
      <c r="AD50" s="120"/>
      <c r="AE50" s="120"/>
      <c r="AF50" s="120"/>
    </row>
  </sheetData>
  <mergeCells count="18">
    <mergeCell ref="AD4:AF4"/>
    <mergeCell ref="Z3:AC3"/>
    <mergeCell ref="L4:P4"/>
    <mergeCell ref="R4:U4"/>
    <mergeCell ref="V3:X3"/>
    <mergeCell ref="AA4:AC4"/>
    <mergeCell ref="V4:X4"/>
    <mergeCell ref="R3:U3"/>
    <mergeCell ref="F4:H4"/>
    <mergeCell ref="J4:K4"/>
    <mergeCell ref="J1:P1"/>
    <mergeCell ref="J3:P3"/>
    <mergeCell ref="E3:H3"/>
    <mergeCell ref="Z1:AF1"/>
    <mergeCell ref="B3:D3"/>
    <mergeCell ref="A1:H1"/>
    <mergeCell ref="Q1:X1"/>
    <mergeCell ref="AD3:AF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&amp;L&amp;"굴림체,굵게"&amp;12재   정&amp;R&amp;"Times New Roman,보통"&amp;12Public Finance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2"/>
  <sheetViews>
    <sheetView zoomScaleSheetLayoutView="100" workbookViewId="0" topLeftCell="F9">
      <selection activeCell="H11" sqref="H11"/>
    </sheetView>
  </sheetViews>
  <sheetFormatPr defaultColWidth="8.88671875" defaultRowHeight="13.5"/>
  <cols>
    <col min="1" max="1" width="9.77734375" style="11" customWidth="1"/>
    <col min="2" max="2" width="11.77734375" style="11" customWidth="1"/>
    <col min="3" max="7" width="11.77734375" style="8" customWidth="1"/>
    <col min="8" max="8" width="2.77734375" style="9" customWidth="1"/>
    <col min="9" max="14" width="12.10546875" style="8" customWidth="1"/>
    <col min="15" max="16384" width="8.88671875" style="8" customWidth="1"/>
  </cols>
  <sheetData>
    <row r="1" spans="1:14" s="1" customFormat="1" ht="45" customHeight="1">
      <c r="A1" s="367" t="s">
        <v>333</v>
      </c>
      <c r="B1" s="367"/>
      <c r="C1" s="367"/>
      <c r="D1" s="367"/>
      <c r="E1" s="367"/>
      <c r="F1" s="367"/>
      <c r="G1" s="367"/>
      <c r="H1" s="159"/>
      <c r="I1" s="335" t="s">
        <v>53</v>
      </c>
      <c r="J1" s="335"/>
      <c r="K1" s="335"/>
      <c r="L1" s="335"/>
      <c r="M1" s="335"/>
      <c r="N1" s="335"/>
    </row>
    <row r="2" spans="1:14" s="6" customFormat="1" ht="25.5" customHeight="1" thickBot="1">
      <c r="A2" s="2" t="s">
        <v>92</v>
      </c>
      <c r="B2" s="3"/>
      <c r="C2" s="2"/>
      <c r="D2" s="2"/>
      <c r="E2" s="2"/>
      <c r="F2" s="2"/>
      <c r="G2" s="2"/>
      <c r="H2" s="4"/>
      <c r="I2" s="2"/>
      <c r="J2" s="2"/>
      <c r="K2" s="2"/>
      <c r="L2" s="2"/>
      <c r="M2" s="2"/>
      <c r="N2" s="5" t="s">
        <v>0</v>
      </c>
    </row>
    <row r="3" spans="1:14" s="6" customFormat="1" ht="16.5" customHeight="1" thickTop="1">
      <c r="A3" s="153"/>
      <c r="B3" s="336" t="s">
        <v>98</v>
      </c>
      <c r="C3" s="337"/>
      <c r="D3" s="338"/>
      <c r="E3" s="336" t="s">
        <v>99</v>
      </c>
      <c r="F3" s="337"/>
      <c r="G3" s="337"/>
      <c r="H3" s="154"/>
      <c r="I3" s="337" t="s">
        <v>100</v>
      </c>
      <c r="J3" s="337"/>
      <c r="K3" s="338"/>
      <c r="L3" s="336" t="s">
        <v>101</v>
      </c>
      <c r="M3" s="337"/>
      <c r="N3" s="337"/>
    </row>
    <row r="4" spans="1:14" s="6" customFormat="1" ht="16.5" customHeight="1">
      <c r="A4" s="18" t="s">
        <v>93</v>
      </c>
      <c r="B4" s="153" t="s">
        <v>1</v>
      </c>
      <c r="C4" s="153" t="s">
        <v>102</v>
      </c>
      <c r="D4" s="153" t="s">
        <v>103</v>
      </c>
      <c r="E4" s="153" t="s">
        <v>40</v>
      </c>
      <c r="F4" s="153" t="s">
        <v>104</v>
      </c>
      <c r="G4" s="154" t="s">
        <v>105</v>
      </c>
      <c r="H4" s="154"/>
      <c r="I4" s="153" t="s">
        <v>40</v>
      </c>
      <c r="J4" s="153" t="s">
        <v>104</v>
      </c>
      <c r="K4" s="153" t="s">
        <v>105</v>
      </c>
      <c r="L4" s="153" t="s">
        <v>40</v>
      </c>
      <c r="M4" s="153" t="s">
        <v>104</v>
      </c>
      <c r="N4" s="154" t="s">
        <v>105</v>
      </c>
    </row>
    <row r="5" spans="1:14" s="6" customFormat="1" ht="16.5" customHeight="1">
      <c r="A5" s="18" t="s">
        <v>131</v>
      </c>
      <c r="B5" s="153"/>
      <c r="C5" s="153" t="s">
        <v>54</v>
      </c>
      <c r="D5" s="153" t="s">
        <v>55</v>
      </c>
      <c r="E5" s="153"/>
      <c r="F5" s="153" t="s">
        <v>54</v>
      </c>
      <c r="G5" s="155" t="s">
        <v>55</v>
      </c>
      <c r="H5" s="154"/>
      <c r="I5" s="153"/>
      <c r="J5" s="153" t="s">
        <v>54</v>
      </c>
      <c r="K5" s="153" t="s">
        <v>55</v>
      </c>
      <c r="L5" s="153"/>
      <c r="M5" s="153" t="s">
        <v>54</v>
      </c>
      <c r="N5" s="154" t="s">
        <v>55</v>
      </c>
    </row>
    <row r="6" spans="1:14" s="6" customFormat="1" ht="16.5" customHeight="1">
      <c r="A6" s="156"/>
      <c r="B6" s="156" t="s">
        <v>2</v>
      </c>
      <c r="C6" s="156" t="s">
        <v>56</v>
      </c>
      <c r="D6" s="156" t="s">
        <v>56</v>
      </c>
      <c r="E6" s="156" t="s">
        <v>2</v>
      </c>
      <c r="F6" s="156" t="s">
        <v>56</v>
      </c>
      <c r="G6" s="157" t="s">
        <v>56</v>
      </c>
      <c r="H6" s="154"/>
      <c r="I6" s="156" t="s">
        <v>2</v>
      </c>
      <c r="J6" s="156" t="s">
        <v>56</v>
      </c>
      <c r="K6" s="156" t="s">
        <v>56</v>
      </c>
      <c r="L6" s="156" t="s">
        <v>2</v>
      </c>
      <c r="M6" s="156" t="s">
        <v>56</v>
      </c>
      <c r="N6" s="158" t="s">
        <v>56</v>
      </c>
    </row>
    <row r="7" spans="1:14" s="6" customFormat="1" ht="99.75" customHeight="1">
      <c r="A7" s="12">
        <v>2002</v>
      </c>
      <c r="B7" s="14">
        <f>SUM(C7,D7)</f>
        <v>168010</v>
      </c>
      <c r="C7" s="15">
        <v>156812</v>
      </c>
      <c r="D7" s="15">
        <v>11198</v>
      </c>
      <c r="E7" s="15">
        <f>SUM(F7+G7)</f>
        <v>166045</v>
      </c>
      <c r="F7" s="15">
        <v>155775</v>
      </c>
      <c r="G7" s="15">
        <v>10270</v>
      </c>
      <c r="H7" s="15"/>
      <c r="I7" s="15">
        <f>SUM(J7+K7)</f>
        <v>102864</v>
      </c>
      <c r="J7" s="15">
        <v>95743</v>
      </c>
      <c r="K7" s="15">
        <v>7121</v>
      </c>
      <c r="L7" s="15">
        <f>SUM(M7+N7)</f>
        <v>61671</v>
      </c>
      <c r="M7" s="15">
        <v>58522</v>
      </c>
      <c r="N7" s="15">
        <v>3149</v>
      </c>
    </row>
    <row r="8" spans="1:14" s="6" customFormat="1" ht="99.75" customHeight="1">
      <c r="A8" s="12">
        <v>2003</v>
      </c>
      <c r="B8" s="14">
        <f>SUM(C8,D8)</f>
        <v>197947</v>
      </c>
      <c r="C8" s="15">
        <v>179133</v>
      </c>
      <c r="D8" s="15">
        <v>18814</v>
      </c>
      <c r="E8" s="15">
        <f>SUM(F8+G8)</f>
        <v>196268</v>
      </c>
      <c r="F8" s="15">
        <v>177724</v>
      </c>
      <c r="G8" s="15">
        <v>18544</v>
      </c>
      <c r="H8" s="15"/>
      <c r="I8" s="15">
        <f>SUM(J8+K8)</f>
        <v>152925</v>
      </c>
      <c r="J8" s="15">
        <v>140843</v>
      </c>
      <c r="K8" s="15">
        <v>12082</v>
      </c>
      <c r="L8" s="15">
        <f>SUM(M8+N8)</f>
        <v>43343</v>
      </c>
      <c r="M8" s="15">
        <v>36881</v>
      </c>
      <c r="N8" s="15">
        <v>6462</v>
      </c>
    </row>
    <row r="9" spans="1:14" s="6" customFormat="1" ht="99.75" customHeight="1">
      <c r="A9" s="12">
        <v>2004</v>
      </c>
      <c r="B9" s="14">
        <f>SUM(C9,D9)</f>
        <v>173301</v>
      </c>
      <c r="C9" s="15">
        <v>152834</v>
      </c>
      <c r="D9" s="15">
        <v>20467</v>
      </c>
      <c r="E9" s="15">
        <f>SUM(F9+G9)</f>
        <v>173382</v>
      </c>
      <c r="F9" s="15">
        <v>153000</v>
      </c>
      <c r="G9" s="15">
        <v>20382</v>
      </c>
      <c r="H9" s="15"/>
      <c r="I9" s="15">
        <f>SUM(J9+K9)</f>
        <v>130348</v>
      </c>
      <c r="J9" s="15">
        <v>112585</v>
      </c>
      <c r="K9" s="15">
        <v>17763</v>
      </c>
      <c r="L9" s="15">
        <f>SUM(M9+N9)</f>
        <v>43034</v>
      </c>
      <c r="M9" s="15">
        <v>40415</v>
      </c>
      <c r="N9" s="15">
        <v>2619</v>
      </c>
    </row>
    <row r="10" spans="1:14" s="6" customFormat="1" ht="99.75" customHeight="1">
      <c r="A10" s="12">
        <v>2005</v>
      </c>
      <c r="B10" s="15">
        <f>C10+D10</f>
        <v>304547</v>
      </c>
      <c r="C10" s="15">
        <v>289733</v>
      </c>
      <c r="D10" s="15">
        <v>14814</v>
      </c>
      <c r="E10" s="15">
        <f>F10+G10</f>
        <v>303386</v>
      </c>
      <c r="F10" s="15">
        <v>288484</v>
      </c>
      <c r="G10" s="15">
        <v>14902</v>
      </c>
      <c r="H10" s="15"/>
      <c r="I10" s="15">
        <f>J10+K10</f>
        <v>155562</v>
      </c>
      <c r="J10" s="328">
        <v>143876</v>
      </c>
      <c r="K10" s="328">
        <v>11686</v>
      </c>
      <c r="L10" s="15">
        <f>M10+N10</f>
        <v>147824</v>
      </c>
      <c r="M10" s="15">
        <f>F10-J10</f>
        <v>144608</v>
      </c>
      <c r="N10" s="15">
        <f>G10-K10</f>
        <v>3216</v>
      </c>
    </row>
    <row r="11" spans="1:14" s="7" customFormat="1" ht="99.75" customHeight="1" thickBot="1">
      <c r="A11" s="13">
        <v>2006</v>
      </c>
      <c r="B11" s="16">
        <v>309249</v>
      </c>
      <c r="C11" s="16">
        <v>293359</v>
      </c>
      <c r="D11" s="16">
        <v>15890</v>
      </c>
      <c r="E11" s="16">
        <v>309796</v>
      </c>
      <c r="F11" s="16">
        <v>293703</v>
      </c>
      <c r="G11" s="16">
        <v>16093</v>
      </c>
      <c r="H11" s="346"/>
      <c r="I11" s="16">
        <f>SUM(J11:K11)</f>
        <v>254945</v>
      </c>
      <c r="J11" s="17">
        <v>243117</v>
      </c>
      <c r="K11" s="17">
        <v>11828</v>
      </c>
      <c r="L11" s="16">
        <f>SUM(M11:N11)</f>
        <v>54849</v>
      </c>
      <c r="M11" s="16">
        <v>50585</v>
      </c>
      <c r="N11" s="16">
        <v>4264</v>
      </c>
    </row>
    <row r="12" ht="15.75" customHeight="1" thickTop="1">
      <c r="A12" s="10" t="s">
        <v>91</v>
      </c>
    </row>
  </sheetData>
  <mergeCells count="6">
    <mergeCell ref="A1:G1"/>
    <mergeCell ref="I1:N1"/>
    <mergeCell ref="B3:D3"/>
    <mergeCell ref="E3:G3"/>
    <mergeCell ref="I3:K3"/>
    <mergeCell ref="L3:N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&amp;L&amp;"굴림체,굵게"&amp;12재   정&amp;R&amp;"Times New Roman,보통"&amp;12Public Finance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24"/>
  <sheetViews>
    <sheetView zoomScaleSheetLayoutView="100" workbookViewId="0" topLeftCell="H10">
      <selection activeCell="A15" sqref="A15"/>
    </sheetView>
  </sheetViews>
  <sheetFormatPr defaultColWidth="8.88671875" defaultRowHeight="13.5"/>
  <cols>
    <col min="1" max="1" width="9.77734375" style="65" customWidth="1"/>
    <col min="2" max="5" width="6.5546875" style="70" customWidth="1"/>
    <col min="6" max="7" width="6.5546875" style="65" customWidth="1"/>
    <col min="8" max="8" width="6.5546875" style="188" customWidth="1"/>
    <col min="9" max="9" width="6.88671875" style="70" customWidth="1"/>
    <col min="10" max="10" width="6.5546875" style="70" customWidth="1"/>
    <col min="11" max="11" width="4.3359375" style="70" hidden="1" customWidth="1"/>
    <col min="12" max="12" width="6.4453125" style="70" customWidth="1"/>
    <col min="13" max="13" width="6.3359375" style="70" customWidth="1"/>
    <col min="14" max="14" width="2.77734375" style="70" customWidth="1"/>
    <col min="15" max="17" width="6.3359375" style="70" customWidth="1"/>
    <col min="18" max="18" width="7.21484375" style="65" customWidth="1"/>
    <col min="19" max="20" width="6.3359375" style="69" customWidth="1"/>
    <col min="21" max="21" width="7.77734375" style="69" customWidth="1"/>
    <col min="22" max="22" width="6.4453125" style="69" customWidth="1"/>
    <col min="23" max="23" width="6.6640625" style="69" customWidth="1"/>
    <col min="24" max="25" width="6.4453125" style="69" customWidth="1"/>
    <col min="26" max="16384" width="8.88671875" style="69" customWidth="1"/>
  </cols>
  <sheetData>
    <row r="1" spans="1:25" s="19" customFormat="1" ht="45" customHeight="1">
      <c r="A1" s="354" t="s">
        <v>334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189"/>
      <c r="O1" s="342" t="s">
        <v>57</v>
      </c>
      <c r="P1" s="342"/>
      <c r="Q1" s="342"/>
      <c r="R1" s="342"/>
      <c r="S1" s="342"/>
      <c r="T1" s="342"/>
      <c r="U1" s="342"/>
      <c r="V1" s="342"/>
      <c r="W1" s="342"/>
      <c r="X1" s="342"/>
      <c r="Y1" s="342"/>
    </row>
    <row r="2" spans="1:25" s="28" customFormat="1" ht="25.5" customHeight="1" thickBot="1">
      <c r="A2" s="20" t="s">
        <v>106</v>
      </c>
      <c r="B2" s="21"/>
      <c r="C2" s="21"/>
      <c r="D2" s="21"/>
      <c r="E2" s="21"/>
      <c r="F2" s="160"/>
      <c r="G2" s="160"/>
      <c r="H2" s="161"/>
      <c r="I2" s="21"/>
      <c r="J2" s="21"/>
      <c r="K2" s="21"/>
      <c r="L2" s="21"/>
      <c r="M2" s="21"/>
      <c r="N2" s="162"/>
      <c r="O2" s="21"/>
      <c r="P2" s="21"/>
      <c r="Q2" s="21"/>
      <c r="R2" s="27"/>
      <c r="S2" s="20"/>
      <c r="T2" s="20"/>
      <c r="U2" s="20"/>
      <c r="V2" s="20"/>
      <c r="W2" s="20"/>
      <c r="X2" s="27"/>
      <c r="Y2" s="27" t="s">
        <v>0</v>
      </c>
    </row>
    <row r="3" spans="1:25" s="84" customFormat="1" ht="16.5" customHeight="1" thickTop="1">
      <c r="A3" s="191"/>
      <c r="B3" s="81" t="s">
        <v>66</v>
      </c>
      <c r="C3" s="81" t="s">
        <v>23</v>
      </c>
      <c r="D3" s="344" t="s">
        <v>279</v>
      </c>
      <c r="E3" s="345"/>
      <c r="F3" s="345"/>
      <c r="G3" s="345"/>
      <c r="H3" s="345"/>
      <c r="I3" s="345"/>
      <c r="J3" s="345"/>
      <c r="K3" s="345"/>
      <c r="L3" s="345"/>
      <c r="M3" s="345"/>
      <c r="N3" s="192"/>
      <c r="O3" s="333" t="s">
        <v>280</v>
      </c>
      <c r="P3" s="333"/>
      <c r="Q3" s="333"/>
      <c r="R3" s="333"/>
      <c r="S3" s="333"/>
      <c r="T3" s="333"/>
      <c r="U3" s="334"/>
      <c r="V3" s="193" t="s">
        <v>146</v>
      </c>
      <c r="W3" s="193" t="s">
        <v>155</v>
      </c>
      <c r="X3" s="193" t="s">
        <v>69</v>
      </c>
      <c r="Y3" s="163" t="s">
        <v>70</v>
      </c>
    </row>
    <row r="4" spans="1:25" s="84" customFormat="1" ht="16.5" customHeight="1">
      <c r="A4" s="31"/>
      <c r="B4" s="194"/>
      <c r="C4" s="195"/>
      <c r="D4" s="196"/>
      <c r="E4" s="370" t="s">
        <v>291</v>
      </c>
      <c r="F4" s="371"/>
      <c r="G4" s="371"/>
      <c r="H4" s="371"/>
      <c r="I4" s="371"/>
      <c r="J4" s="372"/>
      <c r="K4" s="197"/>
      <c r="L4" s="343" t="s">
        <v>304</v>
      </c>
      <c r="M4" s="343"/>
      <c r="N4" s="214"/>
      <c r="O4" s="368" t="s">
        <v>292</v>
      </c>
      <c r="P4" s="368"/>
      <c r="Q4" s="368"/>
      <c r="R4" s="368"/>
      <c r="S4" s="368"/>
      <c r="T4" s="368"/>
      <c r="U4" s="369"/>
      <c r="V4" s="198" t="s">
        <v>281</v>
      </c>
      <c r="W4" s="198" t="s">
        <v>158</v>
      </c>
      <c r="X4" s="198"/>
      <c r="Y4" s="199"/>
    </row>
    <row r="5" spans="1:25" s="84" customFormat="1" ht="16.5" customHeight="1">
      <c r="A5" s="31" t="s">
        <v>112</v>
      </c>
      <c r="B5" s="200"/>
      <c r="C5" s="195"/>
      <c r="D5" s="196"/>
      <c r="E5" s="81" t="s">
        <v>134</v>
      </c>
      <c r="F5" s="81" t="s">
        <v>71</v>
      </c>
      <c r="G5" s="81" t="s">
        <v>74</v>
      </c>
      <c r="H5" s="81" t="s">
        <v>282</v>
      </c>
      <c r="I5" s="81" t="s">
        <v>135</v>
      </c>
      <c r="J5" s="81" t="s">
        <v>351</v>
      </c>
      <c r="K5" s="339"/>
      <c r="L5" s="81" t="s">
        <v>137</v>
      </c>
      <c r="M5" s="134" t="s">
        <v>79</v>
      </c>
      <c r="N5" s="192"/>
      <c r="O5" s="135" t="s">
        <v>81</v>
      </c>
      <c r="P5" s="81" t="s">
        <v>82</v>
      </c>
      <c r="Q5" s="201" t="s">
        <v>293</v>
      </c>
      <c r="R5" s="81" t="s">
        <v>350</v>
      </c>
      <c r="S5" s="81" t="s">
        <v>83</v>
      </c>
      <c r="T5" s="81" t="s">
        <v>84</v>
      </c>
      <c r="U5" s="81" t="s">
        <v>345</v>
      </c>
      <c r="V5" s="200"/>
      <c r="W5" s="166" t="s">
        <v>156</v>
      </c>
      <c r="X5" s="200"/>
      <c r="Y5" s="202"/>
    </row>
    <row r="6" spans="1:25" s="164" customFormat="1" ht="16.5" customHeight="1">
      <c r="A6" s="31" t="s">
        <v>170</v>
      </c>
      <c r="B6" s="200"/>
      <c r="C6" s="200"/>
      <c r="D6" s="196"/>
      <c r="E6" s="196" t="s">
        <v>132</v>
      </c>
      <c r="F6" s="196" t="s">
        <v>72</v>
      </c>
      <c r="G6" s="196" t="s">
        <v>72</v>
      </c>
      <c r="H6" s="196" t="s">
        <v>132</v>
      </c>
      <c r="I6" s="196" t="s">
        <v>136</v>
      </c>
      <c r="J6" s="203" t="s">
        <v>349</v>
      </c>
      <c r="K6" s="340"/>
      <c r="L6" s="196" t="s">
        <v>138</v>
      </c>
      <c r="M6" s="192" t="s">
        <v>80</v>
      </c>
      <c r="N6" s="192"/>
      <c r="O6" s="204" t="s">
        <v>344</v>
      </c>
      <c r="P6" s="205"/>
      <c r="Q6" s="166" t="s">
        <v>143</v>
      </c>
      <c r="R6" s="196" t="s">
        <v>349</v>
      </c>
      <c r="S6" s="205"/>
      <c r="T6" s="203"/>
      <c r="U6" s="196" t="s">
        <v>346</v>
      </c>
      <c r="V6" s="166" t="s">
        <v>294</v>
      </c>
      <c r="W6" s="222" t="s">
        <v>295</v>
      </c>
      <c r="Y6" s="167" t="s">
        <v>294</v>
      </c>
    </row>
    <row r="7" spans="1:25" s="164" customFormat="1" ht="16.5" customHeight="1">
      <c r="A7" s="206"/>
      <c r="B7" s="200"/>
      <c r="C7" s="196" t="s">
        <v>67</v>
      </c>
      <c r="D7" s="196"/>
      <c r="E7" s="215" t="s">
        <v>283</v>
      </c>
      <c r="F7" s="165"/>
      <c r="G7" s="165"/>
      <c r="H7" s="215" t="s">
        <v>352</v>
      </c>
      <c r="I7" s="166" t="s">
        <v>76</v>
      </c>
      <c r="K7" s="340"/>
      <c r="L7" s="207" t="s">
        <v>283</v>
      </c>
      <c r="M7" s="216" t="s">
        <v>141</v>
      </c>
      <c r="N7" s="216"/>
      <c r="O7" s="217" t="s">
        <v>343</v>
      </c>
      <c r="P7" s="166" t="s">
        <v>284</v>
      </c>
      <c r="Q7" s="166" t="s">
        <v>285</v>
      </c>
      <c r="R7" s="166" t="s">
        <v>286</v>
      </c>
      <c r="S7" s="166" t="s">
        <v>302</v>
      </c>
      <c r="T7" s="166" t="s">
        <v>287</v>
      </c>
      <c r="U7" s="166" t="s">
        <v>348</v>
      </c>
      <c r="V7" s="212" t="s">
        <v>296</v>
      </c>
      <c r="W7" s="207" t="s">
        <v>297</v>
      </c>
      <c r="X7" s="207" t="s">
        <v>298</v>
      </c>
      <c r="Y7" s="208" t="s">
        <v>299</v>
      </c>
    </row>
    <row r="8" spans="1:25" s="164" customFormat="1" ht="16.5" customHeight="1">
      <c r="A8" s="209"/>
      <c r="B8" s="210" t="s">
        <v>2</v>
      </c>
      <c r="C8" s="210" t="s">
        <v>68</v>
      </c>
      <c r="D8" s="210"/>
      <c r="E8" s="218" t="s">
        <v>73</v>
      </c>
      <c r="F8" s="219" t="s">
        <v>73</v>
      </c>
      <c r="G8" s="219" t="s">
        <v>75</v>
      </c>
      <c r="H8" s="218" t="s">
        <v>133</v>
      </c>
      <c r="I8" s="219" t="s">
        <v>77</v>
      </c>
      <c r="J8" s="219" t="s">
        <v>78</v>
      </c>
      <c r="K8" s="341"/>
      <c r="L8" s="168" t="s">
        <v>139</v>
      </c>
      <c r="M8" s="220" t="s">
        <v>288</v>
      </c>
      <c r="N8" s="216"/>
      <c r="O8" s="221" t="s">
        <v>140</v>
      </c>
      <c r="P8" s="168" t="s">
        <v>142</v>
      </c>
      <c r="Q8" s="168" t="s">
        <v>144</v>
      </c>
      <c r="R8" s="168" t="s">
        <v>145</v>
      </c>
      <c r="S8" s="168" t="s">
        <v>303</v>
      </c>
      <c r="T8" s="168" t="s">
        <v>289</v>
      </c>
      <c r="U8" s="168" t="s">
        <v>347</v>
      </c>
      <c r="V8" s="168" t="s">
        <v>300</v>
      </c>
      <c r="W8" s="168" t="s">
        <v>157</v>
      </c>
      <c r="X8" s="213" t="s">
        <v>301</v>
      </c>
      <c r="Y8" s="211" t="s">
        <v>290</v>
      </c>
    </row>
    <row r="9" spans="1:25" s="164" customFormat="1" ht="92.25" customHeight="1">
      <c r="A9" s="48">
        <v>2003</v>
      </c>
      <c r="B9" s="82">
        <f>SUM(C9,D9,V9,X9,Y9)</f>
        <v>92030</v>
      </c>
      <c r="C9" s="171">
        <v>3409</v>
      </c>
      <c r="D9" s="172">
        <v>8015</v>
      </c>
      <c r="E9" s="172" t="s">
        <v>169</v>
      </c>
      <c r="F9" s="172" t="s">
        <v>169</v>
      </c>
      <c r="G9" s="172" t="s">
        <v>169</v>
      </c>
      <c r="H9" s="172" t="s">
        <v>169</v>
      </c>
      <c r="I9" s="172" t="s">
        <v>169</v>
      </c>
      <c r="J9" s="172" t="s">
        <v>169</v>
      </c>
      <c r="K9" s="172"/>
      <c r="L9" s="172" t="s">
        <v>169</v>
      </c>
      <c r="M9" s="172" t="s">
        <v>169</v>
      </c>
      <c r="N9" s="173"/>
      <c r="O9" s="172" t="s">
        <v>169</v>
      </c>
      <c r="P9" s="172" t="s">
        <v>169</v>
      </c>
      <c r="Q9" s="172" t="s">
        <v>169</v>
      </c>
      <c r="R9" s="172" t="s">
        <v>169</v>
      </c>
      <c r="S9" s="172" t="s">
        <v>169</v>
      </c>
      <c r="T9" s="172" t="s">
        <v>169</v>
      </c>
      <c r="U9" s="172" t="s">
        <v>169</v>
      </c>
      <c r="V9" s="174">
        <v>49000</v>
      </c>
      <c r="W9" s="172" t="s">
        <v>169</v>
      </c>
      <c r="X9" s="174">
        <v>30806</v>
      </c>
      <c r="Y9" s="174">
        <v>800</v>
      </c>
    </row>
    <row r="10" spans="1:25" s="176" customFormat="1" ht="92.25" customHeight="1">
      <c r="A10" s="48">
        <v>2004</v>
      </c>
      <c r="B10" s="82">
        <f>SUM(C10,D10,V10,X10,Y10)</f>
        <v>167797</v>
      </c>
      <c r="C10" s="171">
        <v>4134</v>
      </c>
      <c r="D10" s="172">
        <v>68176</v>
      </c>
      <c r="E10" s="172" t="s">
        <v>169</v>
      </c>
      <c r="F10" s="172" t="s">
        <v>169</v>
      </c>
      <c r="G10" s="172" t="s">
        <v>169</v>
      </c>
      <c r="H10" s="172" t="s">
        <v>169</v>
      </c>
      <c r="I10" s="172" t="s">
        <v>169</v>
      </c>
      <c r="J10" s="172" t="s">
        <v>169</v>
      </c>
      <c r="K10" s="172"/>
      <c r="L10" s="172" t="s">
        <v>169</v>
      </c>
      <c r="M10" s="172" t="s">
        <v>169</v>
      </c>
      <c r="N10" s="173"/>
      <c r="O10" s="172" t="s">
        <v>169</v>
      </c>
      <c r="P10" s="172" t="s">
        <v>169</v>
      </c>
      <c r="Q10" s="172" t="s">
        <v>169</v>
      </c>
      <c r="R10" s="172" t="s">
        <v>169</v>
      </c>
      <c r="S10" s="172" t="s">
        <v>169</v>
      </c>
      <c r="T10" s="172" t="s">
        <v>169</v>
      </c>
      <c r="U10" s="172" t="s">
        <v>169</v>
      </c>
      <c r="V10" s="174">
        <v>58668</v>
      </c>
      <c r="W10" s="172" t="s">
        <v>169</v>
      </c>
      <c r="X10" s="174">
        <v>36819</v>
      </c>
      <c r="Y10" s="175" t="s">
        <v>169</v>
      </c>
    </row>
    <row r="11" spans="1:25" s="176" customFormat="1" ht="92.25" customHeight="1">
      <c r="A11" s="48">
        <v>2005</v>
      </c>
      <c r="B11" s="82">
        <f>SUM(C11,D11,V11,W11,X11)</f>
        <v>125961</v>
      </c>
      <c r="C11" s="172">
        <v>3605</v>
      </c>
      <c r="D11" s="83">
        <f>SUM(E11:U11)</f>
        <v>7822</v>
      </c>
      <c r="E11" s="172">
        <v>45</v>
      </c>
      <c r="F11" s="172">
        <v>493</v>
      </c>
      <c r="G11" s="172">
        <v>1167</v>
      </c>
      <c r="H11" s="172">
        <v>350</v>
      </c>
      <c r="I11" s="83">
        <v>57</v>
      </c>
      <c r="J11" s="172">
        <v>1518</v>
      </c>
      <c r="K11" s="172"/>
      <c r="L11" s="172">
        <v>33</v>
      </c>
      <c r="M11" s="173">
        <v>3500</v>
      </c>
      <c r="N11" s="173"/>
      <c r="O11" s="172">
        <v>500</v>
      </c>
      <c r="P11" s="174">
        <v>70</v>
      </c>
      <c r="Q11" s="174" t="s">
        <v>169</v>
      </c>
      <c r="R11" s="83" t="s">
        <v>169</v>
      </c>
      <c r="S11" s="174" t="s">
        <v>169</v>
      </c>
      <c r="T11" s="174">
        <v>69</v>
      </c>
      <c r="U11" s="174">
        <v>20</v>
      </c>
      <c r="V11" s="174">
        <v>66445</v>
      </c>
      <c r="W11" s="174">
        <v>800</v>
      </c>
      <c r="X11" s="174">
        <v>47289</v>
      </c>
      <c r="Y11" s="175" t="s">
        <v>169</v>
      </c>
    </row>
    <row r="12" spans="1:25" s="176" customFormat="1" ht="92.25" customHeight="1">
      <c r="A12" s="48">
        <v>2006</v>
      </c>
      <c r="B12" s="329">
        <f>SUM(C12,D12,V12,W12,X12)</f>
        <v>135330</v>
      </c>
      <c r="C12" s="172">
        <v>3827</v>
      </c>
      <c r="D12" s="83">
        <f>SUM(E12:U12)</f>
        <v>7367</v>
      </c>
      <c r="E12" s="172">
        <v>66</v>
      </c>
      <c r="F12" s="172">
        <v>378</v>
      </c>
      <c r="G12" s="172">
        <v>156</v>
      </c>
      <c r="H12" s="172">
        <v>1430</v>
      </c>
      <c r="I12" s="83">
        <v>62</v>
      </c>
      <c r="J12" s="172">
        <v>1618</v>
      </c>
      <c r="K12" s="172"/>
      <c r="L12" s="172">
        <v>38</v>
      </c>
      <c r="M12" s="173">
        <v>3000</v>
      </c>
      <c r="N12" s="173"/>
      <c r="O12" s="172">
        <v>214</v>
      </c>
      <c r="P12" s="174">
        <v>70</v>
      </c>
      <c r="Q12" s="174" t="s">
        <v>169</v>
      </c>
      <c r="R12" s="83" t="s">
        <v>169</v>
      </c>
      <c r="S12" s="174">
        <v>200</v>
      </c>
      <c r="T12" s="174">
        <v>65</v>
      </c>
      <c r="U12" s="174">
        <v>70</v>
      </c>
      <c r="V12" s="174">
        <v>74564</v>
      </c>
      <c r="W12" s="174">
        <v>800</v>
      </c>
      <c r="X12" s="174">
        <v>48772</v>
      </c>
      <c r="Y12" s="174" t="s">
        <v>169</v>
      </c>
    </row>
    <row r="13" spans="1:25" s="176" customFormat="1" ht="92.25" customHeight="1" thickBot="1">
      <c r="A13" s="311">
        <v>2007</v>
      </c>
      <c r="B13" s="177">
        <v>153137</v>
      </c>
      <c r="C13" s="178">
        <v>4103</v>
      </c>
      <c r="D13" s="179">
        <v>9444</v>
      </c>
      <c r="E13" s="178">
        <v>56</v>
      </c>
      <c r="F13" s="178">
        <v>479</v>
      </c>
      <c r="G13" s="178">
        <v>196</v>
      </c>
      <c r="H13" s="178">
        <v>1616</v>
      </c>
      <c r="I13" s="179">
        <v>72</v>
      </c>
      <c r="J13" s="178">
        <v>1800</v>
      </c>
      <c r="K13" s="178"/>
      <c r="L13" s="178">
        <v>173</v>
      </c>
      <c r="M13" s="180">
        <v>4500</v>
      </c>
      <c r="N13" s="181"/>
      <c r="O13" s="178" t="s">
        <v>169</v>
      </c>
      <c r="P13" s="182">
        <v>300</v>
      </c>
      <c r="Q13" s="182" t="s">
        <v>342</v>
      </c>
      <c r="R13" s="179">
        <v>55</v>
      </c>
      <c r="S13" s="182" t="s">
        <v>169</v>
      </c>
      <c r="T13" s="182">
        <v>97</v>
      </c>
      <c r="U13" s="182">
        <v>100</v>
      </c>
      <c r="V13" s="182">
        <v>79679</v>
      </c>
      <c r="W13" s="182">
        <v>900</v>
      </c>
      <c r="X13" s="182">
        <v>59011</v>
      </c>
      <c r="Y13" s="183" t="s">
        <v>342</v>
      </c>
    </row>
    <row r="14" spans="1:25" ht="19.5" customHeight="1" thickTop="1">
      <c r="A14" s="184" t="s">
        <v>395</v>
      </c>
      <c r="B14" s="185"/>
      <c r="C14" s="185"/>
      <c r="D14" s="185"/>
      <c r="E14" s="185"/>
      <c r="F14" s="186"/>
      <c r="G14" s="186"/>
      <c r="H14" s="187"/>
      <c r="I14" s="185"/>
      <c r="J14" s="185"/>
      <c r="K14" s="185"/>
      <c r="L14" s="185"/>
      <c r="M14" s="185"/>
      <c r="N14" s="185"/>
      <c r="O14" s="185"/>
      <c r="P14" s="185"/>
      <c r="Q14" s="185"/>
      <c r="R14" s="127"/>
      <c r="Y14" s="176"/>
    </row>
    <row r="15" ht="13.5">
      <c r="Y15" s="176"/>
    </row>
    <row r="16" ht="13.5">
      <c r="Y16" s="176"/>
    </row>
    <row r="17" ht="13.5">
      <c r="Y17" s="176"/>
    </row>
    <row r="18" ht="13.5">
      <c r="Y18" s="176"/>
    </row>
    <row r="19" ht="13.5">
      <c r="Y19" s="176"/>
    </row>
    <row r="20" ht="13.5">
      <c r="Y20" s="176"/>
    </row>
    <row r="21" ht="13.5">
      <c r="Y21" s="176"/>
    </row>
    <row r="22" ht="13.5">
      <c r="Y22" s="176"/>
    </row>
    <row r="23" ht="13.5">
      <c r="Y23" s="176"/>
    </row>
    <row r="24" ht="13.5">
      <c r="Y24" s="176"/>
    </row>
  </sheetData>
  <sheetProtection/>
  <mergeCells count="8">
    <mergeCell ref="K5:K8"/>
    <mergeCell ref="O1:Y1"/>
    <mergeCell ref="A1:M1"/>
    <mergeCell ref="L4:M4"/>
    <mergeCell ref="D3:M3"/>
    <mergeCell ref="O3:U3"/>
    <mergeCell ref="O4:U4"/>
    <mergeCell ref="E4:J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&amp;L&amp;"굴림체,굵게"&amp;12재   정&amp;R&amp;"Times New Roman,보통"&amp;12Public Finance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zoomScaleSheetLayoutView="100" workbookViewId="0" topLeftCell="A1">
      <pane xSplit="1" ySplit="5" topLeftCell="B1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0" sqref="A20:IV20"/>
    </sheetView>
  </sheetViews>
  <sheetFormatPr defaultColWidth="8.88671875" defaultRowHeight="13.5"/>
  <cols>
    <col min="1" max="1" width="26.4453125" style="65" customWidth="1"/>
    <col min="2" max="2" width="25.3359375" style="70" customWidth="1"/>
    <col min="3" max="3" width="25.3359375" style="65" customWidth="1"/>
    <col min="4" max="4" width="2.77734375" style="188" customWidth="1"/>
    <col min="5" max="5" width="21.4453125" style="28" customWidth="1"/>
    <col min="6" max="7" width="21.4453125" style="69" customWidth="1"/>
    <col min="8" max="16384" width="8.88671875" style="69" customWidth="1"/>
  </cols>
  <sheetData>
    <row r="1" spans="1:7" s="19" customFormat="1" ht="45" customHeight="1">
      <c r="A1" s="354" t="s">
        <v>335</v>
      </c>
      <c r="B1" s="354"/>
      <c r="C1" s="354"/>
      <c r="D1" s="318"/>
      <c r="E1" s="373" t="s">
        <v>58</v>
      </c>
      <c r="F1" s="373"/>
      <c r="G1" s="373"/>
    </row>
    <row r="2" spans="1:7" s="28" customFormat="1" ht="25.5" customHeight="1" thickBot="1">
      <c r="A2" s="20" t="s">
        <v>107</v>
      </c>
      <c r="B2" s="21"/>
      <c r="C2" s="160"/>
      <c r="D2" s="188"/>
      <c r="E2" s="20"/>
      <c r="F2" s="20"/>
      <c r="G2" s="27" t="s">
        <v>0</v>
      </c>
    </row>
    <row r="3" spans="1:7" s="28" customFormat="1" ht="16.5" customHeight="1" thickTop="1">
      <c r="A3" s="37" t="s">
        <v>112</v>
      </c>
      <c r="B3" s="352" t="s">
        <v>108</v>
      </c>
      <c r="C3" s="353"/>
      <c r="D3" s="37"/>
      <c r="E3" s="353" t="s">
        <v>109</v>
      </c>
      <c r="F3" s="366"/>
      <c r="G3" s="75" t="s">
        <v>110</v>
      </c>
    </row>
    <row r="4" spans="1:7" s="28" customFormat="1" ht="16.5" customHeight="1">
      <c r="A4" s="37" t="s">
        <v>114</v>
      </c>
      <c r="B4" s="136" t="s">
        <v>148</v>
      </c>
      <c r="C4" s="37" t="s">
        <v>20</v>
      </c>
      <c r="D4" s="37"/>
      <c r="E4" s="133" t="s">
        <v>149</v>
      </c>
      <c r="F4" s="31" t="s">
        <v>147</v>
      </c>
      <c r="G4" s="36" t="s">
        <v>111</v>
      </c>
    </row>
    <row r="5" spans="1:7" s="28" customFormat="1" ht="16.5" customHeight="1">
      <c r="A5" s="80" t="s">
        <v>115</v>
      </c>
      <c r="B5" s="42" t="s">
        <v>305</v>
      </c>
      <c r="C5" s="45" t="s">
        <v>22</v>
      </c>
      <c r="D5" s="30"/>
      <c r="E5" s="44" t="s">
        <v>305</v>
      </c>
      <c r="F5" s="42" t="s">
        <v>22</v>
      </c>
      <c r="G5" s="225" t="s">
        <v>306</v>
      </c>
    </row>
    <row r="6" spans="1:7" s="28" customFormat="1" ht="27.75" customHeight="1">
      <c r="A6" s="226">
        <v>2002</v>
      </c>
      <c r="B6" s="50">
        <v>156813</v>
      </c>
      <c r="C6" s="50">
        <v>100</v>
      </c>
      <c r="D6" s="50"/>
      <c r="E6" s="50">
        <v>155775</v>
      </c>
      <c r="F6" s="50">
        <v>100</v>
      </c>
      <c r="G6" s="227">
        <f>E6/B6*100</f>
        <v>99.33806508388973</v>
      </c>
    </row>
    <row r="7" spans="1:7" s="28" customFormat="1" ht="27.75" customHeight="1">
      <c r="A7" s="226">
        <v>2003</v>
      </c>
      <c r="B7" s="50">
        <v>179133</v>
      </c>
      <c r="C7" s="50">
        <v>100</v>
      </c>
      <c r="D7" s="50"/>
      <c r="E7" s="50">
        <v>178493</v>
      </c>
      <c r="F7" s="50">
        <v>100</v>
      </c>
      <c r="G7" s="227">
        <f>E7/B7*100</f>
        <v>99.64272356293927</v>
      </c>
    </row>
    <row r="8" spans="1:7" s="28" customFormat="1" ht="27.75" customHeight="1">
      <c r="A8" s="226">
        <v>2004</v>
      </c>
      <c r="B8" s="50">
        <v>152834</v>
      </c>
      <c r="C8" s="50">
        <v>100</v>
      </c>
      <c r="D8" s="50"/>
      <c r="E8" s="50">
        <v>153000</v>
      </c>
      <c r="F8" s="50">
        <v>100</v>
      </c>
      <c r="G8" s="228">
        <f>E8/B8*100</f>
        <v>100.10861457529083</v>
      </c>
    </row>
    <row r="9" spans="1:7" s="28" customFormat="1" ht="27.75" customHeight="1">
      <c r="A9" s="226">
        <v>2005</v>
      </c>
      <c r="B9" s="50">
        <v>289733</v>
      </c>
      <c r="C9" s="50">
        <v>100</v>
      </c>
      <c r="D9" s="50"/>
      <c r="E9" s="50">
        <v>288484</v>
      </c>
      <c r="F9" s="50">
        <v>100</v>
      </c>
      <c r="G9" s="228">
        <v>99.6</v>
      </c>
    </row>
    <row r="10" spans="1:7" s="231" customFormat="1" ht="27.75" customHeight="1">
      <c r="A10" s="229">
        <v>2006</v>
      </c>
      <c r="B10" s="169">
        <v>293359</v>
      </c>
      <c r="C10" s="169">
        <f>SUM(C11,C12,C15,C16,C17,C20,C21)</f>
        <v>100.00000000000001</v>
      </c>
      <c r="D10" s="169"/>
      <c r="E10" s="169">
        <v>293702</v>
      </c>
      <c r="F10" s="169">
        <f>SUM(F11,F12,F15,F17,F20)</f>
        <v>100</v>
      </c>
      <c r="G10" s="230">
        <f>E10/B10*100</f>
        <v>100.1169215875429</v>
      </c>
    </row>
    <row r="11" spans="1:7" s="392" customFormat="1" ht="27.75" customHeight="1">
      <c r="A11" s="232" t="s">
        <v>151</v>
      </c>
      <c r="B11" s="169">
        <v>4075</v>
      </c>
      <c r="C11" s="389">
        <f>B11/$B$10*100</f>
        <v>1.3890830006919848</v>
      </c>
      <c r="D11" s="169"/>
      <c r="E11" s="169">
        <v>4259</v>
      </c>
      <c r="F11" s="390">
        <f>E11/$E$10*100</f>
        <v>1.4501092944549239</v>
      </c>
      <c r="G11" s="391">
        <f aca="true" t="shared" si="0" ref="G11:G20">E11/B11*100</f>
        <v>104.5153374233129</v>
      </c>
    </row>
    <row r="12" spans="1:7" s="393" customFormat="1" ht="27.75" customHeight="1">
      <c r="A12" s="236" t="s">
        <v>128</v>
      </c>
      <c r="B12" s="169">
        <v>152024</v>
      </c>
      <c r="C12" s="389">
        <f>B12/$B$10*100</f>
        <v>51.821829226306335</v>
      </c>
      <c r="D12" s="169"/>
      <c r="E12" s="169">
        <v>152400</v>
      </c>
      <c r="F12" s="390">
        <f aca="true" t="shared" si="1" ref="F12:F20">E12/$E$10*100</f>
        <v>51.88933000115764</v>
      </c>
      <c r="G12" s="391">
        <f t="shared" si="0"/>
        <v>100.247329369047</v>
      </c>
    </row>
    <row r="13" spans="1:7" s="237" customFormat="1" ht="27.75" customHeight="1">
      <c r="A13" s="238" t="s">
        <v>307</v>
      </c>
      <c r="B13" s="174">
        <v>5700</v>
      </c>
      <c r="C13" s="233">
        <f aca="true" t="shared" si="2" ref="C13:C20">B13/$B$10*100</f>
        <v>1.9430118046489113</v>
      </c>
      <c r="D13" s="174"/>
      <c r="E13" s="174">
        <v>5946</v>
      </c>
      <c r="F13" s="234">
        <f t="shared" si="1"/>
        <v>2.0245010248483153</v>
      </c>
      <c r="G13" s="230">
        <f t="shared" si="0"/>
        <v>104.3157894736842</v>
      </c>
    </row>
    <row r="14" spans="1:7" s="237" customFormat="1" ht="27.75" customHeight="1">
      <c r="A14" s="238" t="s">
        <v>308</v>
      </c>
      <c r="B14" s="174">
        <v>146324</v>
      </c>
      <c r="C14" s="233">
        <f t="shared" si="2"/>
        <v>49.87881742165742</v>
      </c>
      <c r="D14" s="174"/>
      <c r="E14" s="174">
        <v>146454</v>
      </c>
      <c r="F14" s="234">
        <f t="shared" si="1"/>
        <v>49.86482897630932</v>
      </c>
      <c r="G14" s="230">
        <f t="shared" si="0"/>
        <v>100.08884393537629</v>
      </c>
    </row>
    <row r="15" spans="1:7" s="393" customFormat="1" ht="27.75" customHeight="1">
      <c r="A15" s="236" t="s">
        <v>152</v>
      </c>
      <c r="B15" s="169">
        <v>80573</v>
      </c>
      <c r="C15" s="389">
        <f t="shared" si="2"/>
        <v>27.46566493613627</v>
      </c>
      <c r="D15" s="169"/>
      <c r="E15" s="169">
        <v>80591</v>
      </c>
      <c r="F15" s="390">
        <f t="shared" si="1"/>
        <v>27.439717809207977</v>
      </c>
      <c r="G15" s="391">
        <f t="shared" si="0"/>
        <v>100.02233998982288</v>
      </c>
    </row>
    <row r="16" spans="1:7" s="393" customFormat="1" ht="27.75" customHeight="1">
      <c r="A16" s="236" t="s">
        <v>153</v>
      </c>
      <c r="B16" s="169" t="s">
        <v>169</v>
      </c>
      <c r="C16" s="389" t="s">
        <v>169</v>
      </c>
      <c r="D16" s="169"/>
      <c r="E16" s="169" t="s">
        <v>169</v>
      </c>
      <c r="F16" s="390" t="s">
        <v>169</v>
      </c>
      <c r="G16" s="391" t="s">
        <v>169</v>
      </c>
    </row>
    <row r="17" spans="1:7" s="393" customFormat="1" ht="27.75" customHeight="1">
      <c r="A17" s="236" t="s">
        <v>129</v>
      </c>
      <c r="B17" s="169">
        <v>55510</v>
      </c>
      <c r="C17" s="394">
        <f t="shared" si="2"/>
        <v>18.92220794316861</v>
      </c>
      <c r="D17" s="169"/>
      <c r="E17" s="169">
        <v>55327</v>
      </c>
      <c r="F17" s="390">
        <f t="shared" si="1"/>
        <v>18.837801581194544</v>
      </c>
      <c r="G17" s="391">
        <f t="shared" si="0"/>
        <v>99.67032967032966</v>
      </c>
    </row>
    <row r="18" spans="1:7" s="237" customFormat="1" ht="27.75" customHeight="1">
      <c r="A18" s="238" t="s">
        <v>309</v>
      </c>
      <c r="B18" s="174">
        <v>44771</v>
      </c>
      <c r="C18" s="233">
        <f t="shared" si="2"/>
        <v>15.261505527357267</v>
      </c>
      <c r="D18" s="174"/>
      <c r="E18" s="174">
        <v>44689</v>
      </c>
      <c r="F18" s="234">
        <f t="shared" si="1"/>
        <v>15.215762916153109</v>
      </c>
      <c r="G18" s="230">
        <f t="shared" si="0"/>
        <v>99.81684572602802</v>
      </c>
    </row>
    <row r="19" spans="1:7" s="237" customFormat="1" ht="27.75" customHeight="1">
      <c r="A19" s="238" t="s">
        <v>310</v>
      </c>
      <c r="B19" s="174">
        <v>10739</v>
      </c>
      <c r="C19" s="233">
        <f t="shared" si="2"/>
        <v>3.660702415811344</v>
      </c>
      <c r="D19" s="174"/>
      <c r="E19" s="174">
        <v>10638</v>
      </c>
      <c r="F19" s="234">
        <f t="shared" si="1"/>
        <v>3.622038665041437</v>
      </c>
      <c r="G19" s="230">
        <f t="shared" si="0"/>
        <v>99.05950274699693</v>
      </c>
    </row>
    <row r="20" spans="1:7" s="393" customFormat="1" ht="27.75" customHeight="1">
      <c r="A20" s="236" t="s">
        <v>154</v>
      </c>
      <c r="B20" s="169">
        <v>1177</v>
      </c>
      <c r="C20" s="389">
        <f t="shared" si="2"/>
        <v>0.4012148936968015</v>
      </c>
      <c r="D20" s="169"/>
      <c r="E20" s="169">
        <v>1125</v>
      </c>
      <c r="F20" s="390">
        <f t="shared" si="1"/>
        <v>0.3830413139849235</v>
      </c>
      <c r="G20" s="391">
        <f t="shared" si="0"/>
        <v>95.5819881053526</v>
      </c>
    </row>
    <row r="21" spans="1:7" s="237" customFormat="1" ht="27.75" customHeight="1">
      <c r="A21" s="236" t="s">
        <v>130</v>
      </c>
      <c r="B21" s="174" t="s">
        <v>354</v>
      </c>
      <c r="C21" s="174" t="s">
        <v>354</v>
      </c>
      <c r="D21" s="174"/>
      <c r="E21" s="174" t="s">
        <v>354</v>
      </c>
      <c r="F21" s="234" t="s">
        <v>354</v>
      </c>
      <c r="G21" s="323" t="s">
        <v>354</v>
      </c>
    </row>
    <row r="22" spans="1:7" s="237" customFormat="1" ht="27.75" customHeight="1">
      <c r="A22" s="238" t="s">
        <v>311</v>
      </c>
      <c r="B22" s="174" t="s">
        <v>354</v>
      </c>
      <c r="C22" s="174" t="s">
        <v>354</v>
      </c>
      <c r="D22" s="174"/>
      <c r="E22" s="174" t="s">
        <v>354</v>
      </c>
      <c r="F22" s="234" t="s">
        <v>354</v>
      </c>
      <c r="G22" s="323" t="s">
        <v>354</v>
      </c>
    </row>
    <row r="23" spans="1:7" s="237" customFormat="1" ht="27.75" customHeight="1">
      <c r="A23" s="238" t="s">
        <v>126</v>
      </c>
      <c r="B23" s="174" t="s">
        <v>354</v>
      </c>
      <c r="C23" s="174" t="s">
        <v>354</v>
      </c>
      <c r="D23" s="174"/>
      <c r="E23" s="174" t="s">
        <v>354</v>
      </c>
      <c r="F23" s="234" t="s">
        <v>354</v>
      </c>
      <c r="G23" s="324" t="s">
        <v>354</v>
      </c>
    </row>
    <row r="24" spans="1:7" s="237" customFormat="1" ht="27.75" customHeight="1" thickBot="1">
      <c r="A24" s="239" t="s">
        <v>127</v>
      </c>
      <c r="B24" s="183" t="s">
        <v>354</v>
      </c>
      <c r="C24" s="183" t="s">
        <v>354</v>
      </c>
      <c r="D24" s="174"/>
      <c r="E24" s="183" t="s">
        <v>354</v>
      </c>
      <c r="F24" s="240" t="s">
        <v>354</v>
      </c>
      <c r="G24" s="325" t="s">
        <v>354</v>
      </c>
    </row>
    <row r="25" spans="1:7" s="244" customFormat="1" ht="15.75" customHeight="1" thickTop="1">
      <c r="A25" s="59" t="s">
        <v>91</v>
      </c>
      <c r="B25" s="241"/>
      <c r="C25" s="241"/>
      <c r="D25" s="66"/>
      <c r="E25" s="242"/>
      <c r="F25" s="243"/>
      <c r="G25" s="243"/>
    </row>
    <row r="26" spans="1:7" s="244" customFormat="1" ht="14.25">
      <c r="A26" s="245"/>
      <c r="B26" s="241"/>
      <c r="C26" s="241"/>
      <c r="D26" s="66"/>
      <c r="E26" s="242"/>
      <c r="F26" s="243"/>
      <c r="G26" s="243"/>
    </row>
    <row r="27" spans="1:7" s="244" customFormat="1" ht="14.25">
      <c r="A27" s="245"/>
      <c r="B27" s="241"/>
      <c r="C27" s="241"/>
      <c r="D27" s="66"/>
      <c r="E27" s="242"/>
      <c r="F27" s="243"/>
      <c r="G27" s="243"/>
    </row>
    <row r="28" spans="1:7" s="244" customFormat="1" ht="14.25">
      <c r="A28" s="245"/>
      <c r="B28" s="241"/>
      <c r="C28" s="241"/>
      <c r="D28" s="66"/>
      <c r="E28" s="242"/>
      <c r="F28" s="243"/>
      <c r="G28" s="243"/>
    </row>
    <row r="29" spans="1:7" s="244" customFormat="1" ht="14.25">
      <c r="A29" s="245"/>
      <c r="B29" s="241"/>
      <c r="C29" s="241"/>
      <c r="D29" s="66"/>
      <c r="E29" s="242"/>
      <c r="F29" s="243"/>
      <c r="G29" s="243"/>
    </row>
    <row r="30" spans="1:7" s="244" customFormat="1" ht="14.25">
      <c r="A30" s="245"/>
      <c r="B30" s="241"/>
      <c r="C30" s="241"/>
      <c r="D30" s="66"/>
      <c r="E30" s="242"/>
      <c r="F30" s="243"/>
      <c r="G30" s="243"/>
    </row>
    <row r="31" spans="1:7" s="244" customFormat="1" ht="14.25">
      <c r="A31" s="245"/>
      <c r="B31" s="246"/>
      <c r="C31" s="245"/>
      <c r="D31" s="247"/>
      <c r="E31" s="248"/>
      <c r="F31" s="243"/>
      <c r="G31" s="243"/>
    </row>
    <row r="32" spans="1:7" ht="13.5">
      <c r="A32" s="186"/>
      <c r="B32" s="185"/>
      <c r="C32" s="186"/>
      <c r="D32" s="187"/>
      <c r="E32" s="248"/>
      <c r="F32" s="249"/>
      <c r="G32" s="249"/>
    </row>
    <row r="33" spans="1:7" ht="13.5">
      <c r="A33" s="186"/>
      <c r="B33" s="185"/>
      <c r="C33" s="186"/>
      <c r="D33" s="187"/>
      <c r="E33" s="248"/>
      <c r="F33" s="249"/>
      <c r="G33" s="249"/>
    </row>
    <row r="34" spans="1:7" ht="13.5">
      <c r="A34" s="186"/>
      <c r="B34" s="185"/>
      <c r="C34" s="186"/>
      <c r="D34" s="187"/>
      <c r="E34" s="248"/>
      <c r="F34" s="249"/>
      <c r="G34" s="249"/>
    </row>
    <row r="35" spans="1:7" ht="13.5">
      <c r="A35" s="186"/>
      <c r="B35" s="185"/>
      <c r="C35" s="186"/>
      <c r="D35" s="187"/>
      <c r="E35" s="248"/>
      <c r="F35" s="249"/>
      <c r="G35" s="249"/>
    </row>
    <row r="36" spans="1:7" ht="13.5">
      <c r="A36" s="186"/>
      <c r="B36" s="185"/>
      <c r="C36" s="186"/>
      <c r="D36" s="187"/>
      <c r="E36" s="248"/>
      <c r="F36" s="249"/>
      <c r="G36" s="249"/>
    </row>
  </sheetData>
  <mergeCells count="4">
    <mergeCell ref="A1:C1"/>
    <mergeCell ref="E1:G1"/>
    <mergeCell ref="B3:C3"/>
    <mergeCell ref="E3:F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&amp;L&amp;"굴림체,굵게"&amp;12재   정&amp;R&amp;"Times New Roman,보통"&amp;12Public Finance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3"/>
  <sheetViews>
    <sheetView zoomScaleSheetLayoutView="100" workbookViewId="0" topLeftCell="A1">
      <pane xSplit="1" ySplit="6" topLeftCell="D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11" sqref="E11"/>
    </sheetView>
  </sheetViews>
  <sheetFormatPr defaultColWidth="8.88671875" defaultRowHeight="13.5"/>
  <cols>
    <col min="1" max="1" width="9.77734375" style="65" customWidth="1"/>
    <col min="2" max="4" width="23.4453125" style="70" customWidth="1"/>
    <col min="5" max="5" width="2.77734375" style="188" customWidth="1"/>
    <col min="6" max="6" width="23.21484375" style="65" customWidth="1"/>
    <col min="7" max="8" width="23.21484375" style="70" customWidth="1"/>
    <col min="9" max="16384" width="8.88671875" style="69" customWidth="1"/>
  </cols>
  <sheetData>
    <row r="1" spans="1:8" s="19" customFormat="1" ht="45" customHeight="1">
      <c r="A1" s="354" t="s">
        <v>338</v>
      </c>
      <c r="B1" s="354"/>
      <c r="C1" s="354"/>
      <c r="D1" s="354"/>
      <c r="E1" s="190"/>
      <c r="F1" s="342" t="s">
        <v>59</v>
      </c>
      <c r="G1" s="342"/>
      <c r="H1" s="342"/>
    </row>
    <row r="2" spans="1:8" s="28" customFormat="1" ht="25.5" customHeight="1" thickBot="1">
      <c r="A2" s="20" t="s">
        <v>106</v>
      </c>
      <c r="B2" s="21"/>
      <c r="C2" s="21"/>
      <c r="D2" s="21"/>
      <c r="E2" s="188"/>
      <c r="F2" s="160"/>
      <c r="G2" s="21"/>
      <c r="H2" s="27" t="s">
        <v>0</v>
      </c>
    </row>
    <row r="3" spans="1:8" s="28" customFormat="1" ht="16.5" customHeight="1" thickTop="1">
      <c r="A3" s="31"/>
      <c r="B3" s="132" t="s">
        <v>40</v>
      </c>
      <c r="C3" s="132" t="s">
        <v>41</v>
      </c>
      <c r="D3" s="252" t="s">
        <v>42</v>
      </c>
      <c r="E3" s="37"/>
      <c r="F3" s="32" t="s">
        <v>43</v>
      </c>
      <c r="G3" s="75" t="s">
        <v>44</v>
      </c>
      <c r="H3" s="75" t="s">
        <v>45</v>
      </c>
    </row>
    <row r="4" spans="1:8" s="28" customFormat="1" ht="16.5" customHeight="1">
      <c r="A4" s="31" t="s">
        <v>93</v>
      </c>
      <c r="B4" s="38"/>
      <c r="C4" s="38"/>
      <c r="D4" s="40"/>
      <c r="E4" s="37"/>
      <c r="F4" s="37"/>
      <c r="G4" s="40"/>
      <c r="H4" s="40"/>
    </row>
    <row r="5" spans="1:8" s="28" customFormat="1" ht="16.5" customHeight="1">
      <c r="A5" s="31" t="s">
        <v>170</v>
      </c>
      <c r="B5" s="37"/>
      <c r="C5" s="38"/>
      <c r="D5" s="40"/>
      <c r="E5" s="37"/>
      <c r="F5" s="37"/>
      <c r="G5" s="38"/>
      <c r="H5" s="40"/>
    </row>
    <row r="6" spans="1:8" s="28" customFormat="1" ht="16.5" customHeight="1">
      <c r="A6" s="141"/>
      <c r="B6" s="42" t="s">
        <v>2</v>
      </c>
      <c r="C6" s="42" t="s">
        <v>60</v>
      </c>
      <c r="D6" s="45" t="s">
        <v>47</v>
      </c>
      <c r="E6" s="30"/>
      <c r="F6" s="80" t="s">
        <v>48</v>
      </c>
      <c r="G6" s="42" t="s">
        <v>46</v>
      </c>
      <c r="H6" s="45" t="s">
        <v>61</v>
      </c>
    </row>
    <row r="7" spans="1:8" s="164" customFormat="1" ht="99.75" customHeight="1">
      <c r="A7" s="48">
        <v>2003</v>
      </c>
      <c r="B7" s="82">
        <f>SUM(C7:H7)</f>
        <v>106953</v>
      </c>
      <c r="C7" s="82">
        <v>26889</v>
      </c>
      <c r="D7" s="82">
        <v>41092</v>
      </c>
      <c r="E7" s="82"/>
      <c r="F7" s="82">
        <v>37582</v>
      </c>
      <c r="G7" s="82">
        <v>222</v>
      </c>
      <c r="H7" s="82">
        <v>1168</v>
      </c>
    </row>
    <row r="8" spans="1:8" s="164" customFormat="1" ht="99.75" customHeight="1">
      <c r="A8" s="48">
        <v>2004</v>
      </c>
      <c r="B8" s="82">
        <f>SUM(C8:H8)</f>
        <v>110742</v>
      </c>
      <c r="C8" s="174">
        <v>27957</v>
      </c>
      <c r="D8" s="174">
        <v>44497</v>
      </c>
      <c r="E8" s="174"/>
      <c r="F8" s="174">
        <v>36868</v>
      </c>
      <c r="G8" s="174">
        <v>166</v>
      </c>
      <c r="H8" s="174">
        <v>1254</v>
      </c>
    </row>
    <row r="9" spans="1:8" s="170" customFormat="1" ht="99.75" customHeight="1">
      <c r="A9" s="48">
        <v>2005</v>
      </c>
      <c r="B9" s="82">
        <f>SUM(C9:H9)</f>
        <v>125961</v>
      </c>
      <c r="C9" s="82">
        <v>30163</v>
      </c>
      <c r="D9" s="82">
        <v>39739</v>
      </c>
      <c r="E9" s="82"/>
      <c r="F9" s="82">
        <v>54543</v>
      </c>
      <c r="G9" s="82">
        <v>133</v>
      </c>
      <c r="H9" s="82">
        <v>1383</v>
      </c>
    </row>
    <row r="10" spans="1:8" s="170" customFormat="1" ht="99.75" customHeight="1">
      <c r="A10" s="48">
        <v>2006</v>
      </c>
      <c r="B10" s="329">
        <f>SUM(C10:H10)</f>
        <v>135330</v>
      </c>
      <c r="C10" s="82">
        <v>31202</v>
      </c>
      <c r="D10" s="82">
        <v>44758</v>
      </c>
      <c r="E10" s="82"/>
      <c r="F10" s="82">
        <v>57047</v>
      </c>
      <c r="G10" s="82">
        <v>840</v>
      </c>
      <c r="H10" s="82">
        <v>1483</v>
      </c>
    </row>
    <row r="11" spans="1:8" s="170" customFormat="1" ht="99.75" customHeight="1" thickBot="1">
      <c r="A11" s="311">
        <v>2007</v>
      </c>
      <c r="B11" s="177">
        <f>SUM(C11:H11)</f>
        <v>153137</v>
      </c>
      <c r="C11" s="250">
        <v>33393</v>
      </c>
      <c r="D11" s="250">
        <v>56061</v>
      </c>
      <c r="E11" s="347"/>
      <c r="F11" s="250">
        <v>59823</v>
      </c>
      <c r="G11" s="250">
        <v>686</v>
      </c>
      <c r="H11" s="250">
        <v>3174</v>
      </c>
    </row>
    <row r="12" spans="1:8" ht="19.5" customHeight="1" thickTop="1">
      <c r="A12" s="251" t="s">
        <v>395</v>
      </c>
      <c r="B12" s="185"/>
      <c r="C12" s="185"/>
      <c r="D12" s="185"/>
      <c r="E12" s="187"/>
      <c r="F12" s="186"/>
      <c r="G12" s="185"/>
      <c r="H12" s="185"/>
    </row>
    <row r="13" spans="1:8" ht="13.5">
      <c r="A13" s="186"/>
      <c r="B13" s="185"/>
      <c r="C13" s="185"/>
      <c r="D13" s="185"/>
      <c r="E13" s="187"/>
      <c r="F13" s="186"/>
      <c r="G13" s="185"/>
      <c r="H13" s="185"/>
    </row>
  </sheetData>
  <mergeCells count="2">
    <mergeCell ref="A1:D1"/>
    <mergeCell ref="F1:H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&amp;L&amp;"굴림체,굵게"&amp;12재   정&amp;R&amp;"Times New Roman,보통"&amp;12Public Finance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80"/>
  <sheetViews>
    <sheetView zoomScaleSheetLayoutView="100" workbookViewId="0" topLeftCell="B10">
      <selection activeCell="B11" sqref="B11"/>
    </sheetView>
  </sheetViews>
  <sheetFormatPr defaultColWidth="8.88671875" defaultRowHeight="13.5"/>
  <cols>
    <col min="1" max="1" width="21.77734375" style="74" customWidth="1"/>
    <col min="2" max="2" width="29.77734375" style="70" customWidth="1"/>
    <col min="3" max="3" width="29.77734375" style="74" customWidth="1"/>
    <col min="4" max="4" width="2.77734375" style="74" customWidth="1"/>
    <col min="5" max="5" width="24.4453125" style="28" customWidth="1"/>
    <col min="6" max="7" width="24.4453125" style="98" customWidth="1"/>
    <col min="8" max="8" width="8.88671875" style="65" customWidth="1"/>
    <col min="9" max="16384" width="8.88671875" style="69" customWidth="1"/>
  </cols>
  <sheetData>
    <row r="1" spans="1:8" s="19" customFormat="1" ht="45" customHeight="1">
      <c r="A1" s="374" t="s">
        <v>339</v>
      </c>
      <c r="B1" s="374"/>
      <c r="C1" s="374"/>
      <c r="D1" s="317"/>
      <c r="E1" s="342" t="s">
        <v>125</v>
      </c>
      <c r="F1" s="342"/>
      <c r="G1" s="342"/>
      <c r="H1" s="291"/>
    </row>
    <row r="2" spans="1:8" s="28" customFormat="1" ht="25.5" customHeight="1" thickBot="1">
      <c r="A2" s="255" t="s">
        <v>92</v>
      </c>
      <c r="B2" s="21"/>
      <c r="C2" s="25"/>
      <c r="D2" s="98"/>
      <c r="E2" s="20"/>
      <c r="F2" s="26"/>
      <c r="G2" s="27" t="s">
        <v>24</v>
      </c>
      <c r="H2" s="65"/>
    </row>
    <row r="3" spans="1:8" s="28" customFormat="1" ht="16.5" customHeight="1" thickTop="1">
      <c r="A3" s="37" t="s">
        <v>112</v>
      </c>
      <c r="B3" s="352" t="s">
        <v>327</v>
      </c>
      <c r="C3" s="353"/>
      <c r="D3" s="37"/>
      <c r="E3" s="353" t="s">
        <v>328</v>
      </c>
      <c r="F3" s="366"/>
      <c r="G3" s="32" t="s">
        <v>113</v>
      </c>
      <c r="H3" s="65"/>
    </row>
    <row r="4" spans="1:8" s="28" customFormat="1" ht="16.5" customHeight="1">
      <c r="A4" s="37" t="s">
        <v>114</v>
      </c>
      <c r="B4" s="136" t="s">
        <v>148</v>
      </c>
      <c r="C4" s="37" t="s">
        <v>25</v>
      </c>
      <c r="D4" s="37"/>
      <c r="E4" s="77" t="s">
        <v>149</v>
      </c>
      <c r="F4" s="31" t="s">
        <v>26</v>
      </c>
      <c r="G4" s="37" t="s">
        <v>111</v>
      </c>
      <c r="H4" s="65"/>
    </row>
    <row r="5" spans="1:8" s="28" customFormat="1" ht="16.5" customHeight="1">
      <c r="A5" s="37" t="s">
        <v>38</v>
      </c>
      <c r="B5" s="38"/>
      <c r="C5" s="36" t="s">
        <v>21</v>
      </c>
      <c r="D5" s="37"/>
      <c r="E5" s="31"/>
      <c r="F5" s="36" t="s">
        <v>21</v>
      </c>
      <c r="G5" s="36" t="s">
        <v>64</v>
      </c>
      <c r="H5" s="65"/>
    </row>
    <row r="6" spans="1:8" s="28" customFormat="1" ht="16.5" customHeight="1">
      <c r="A6" s="80" t="s">
        <v>329</v>
      </c>
      <c r="B6" s="42" t="s">
        <v>305</v>
      </c>
      <c r="C6" s="45" t="s">
        <v>62</v>
      </c>
      <c r="D6" s="30"/>
      <c r="E6" s="44" t="s">
        <v>305</v>
      </c>
      <c r="F6" s="42" t="s">
        <v>62</v>
      </c>
      <c r="G6" s="80" t="s">
        <v>63</v>
      </c>
      <c r="H6" s="65"/>
    </row>
    <row r="7" spans="1:8" s="28" customFormat="1" ht="49.5" customHeight="1">
      <c r="A7" s="226">
        <v>2002</v>
      </c>
      <c r="B7" s="30">
        <v>156812</v>
      </c>
      <c r="C7" s="292">
        <v>100</v>
      </c>
      <c r="D7" s="293"/>
      <c r="E7" s="30">
        <v>95743</v>
      </c>
      <c r="F7" s="294">
        <v>100</v>
      </c>
      <c r="G7" s="230">
        <f>E7/B7*100</f>
        <v>61.05591408820753</v>
      </c>
      <c r="H7" s="244"/>
    </row>
    <row r="8" spans="1:8" s="28" customFormat="1" ht="49.5" customHeight="1">
      <c r="A8" s="226">
        <v>2003</v>
      </c>
      <c r="B8" s="30">
        <v>140843</v>
      </c>
      <c r="C8" s="292">
        <v>100</v>
      </c>
      <c r="D8" s="293"/>
      <c r="E8" s="30">
        <v>140843</v>
      </c>
      <c r="F8" s="294">
        <v>100</v>
      </c>
      <c r="G8" s="295">
        <f>E8/B8*100</f>
        <v>100</v>
      </c>
      <c r="H8" s="244"/>
    </row>
    <row r="9" spans="1:8" s="28" customFormat="1" ht="49.5" customHeight="1">
      <c r="A9" s="226">
        <v>2004</v>
      </c>
      <c r="B9" s="30">
        <v>152834</v>
      </c>
      <c r="C9" s="292">
        <v>100</v>
      </c>
      <c r="D9" s="293"/>
      <c r="E9" s="30">
        <v>112585</v>
      </c>
      <c r="F9" s="294">
        <v>100</v>
      </c>
      <c r="G9" s="230">
        <f>E9/B9*100</f>
        <v>73.66489131999424</v>
      </c>
      <c r="H9" s="244"/>
    </row>
    <row r="10" spans="1:8" s="28" customFormat="1" ht="49.5" customHeight="1">
      <c r="A10" s="226">
        <v>2005</v>
      </c>
      <c r="B10" s="30">
        <v>289733</v>
      </c>
      <c r="C10" s="292">
        <v>100</v>
      </c>
      <c r="D10" s="293"/>
      <c r="E10" s="30">
        <v>143876</v>
      </c>
      <c r="F10" s="294">
        <v>100</v>
      </c>
      <c r="G10" s="230">
        <v>49.7</v>
      </c>
      <c r="H10" s="244"/>
    </row>
    <row r="11" spans="1:8" s="231" customFormat="1" ht="49.5" customHeight="1">
      <c r="A11" s="229">
        <v>2006</v>
      </c>
      <c r="B11" s="296">
        <f>SUM(B12:B16)</f>
        <v>293359</v>
      </c>
      <c r="C11" s="297">
        <v>100</v>
      </c>
      <c r="D11" s="298"/>
      <c r="E11" s="296">
        <f>SUM(E12:E16)</f>
        <v>243116</v>
      </c>
      <c r="F11" s="330" t="s">
        <v>364</v>
      </c>
      <c r="G11" s="230">
        <f aca="true" t="shared" si="0" ref="G11:G16">E11/B11*100</f>
        <v>82.87320314017977</v>
      </c>
      <c r="H11" s="299"/>
    </row>
    <row r="12" spans="1:8" s="235" customFormat="1" ht="49.5" customHeight="1">
      <c r="A12" s="300" t="s">
        <v>365</v>
      </c>
      <c r="B12" s="295">
        <v>32850</v>
      </c>
      <c r="C12" s="331" t="s">
        <v>366</v>
      </c>
      <c r="D12" s="293"/>
      <c r="E12" s="295">
        <v>31314</v>
      </c>
      <c r="F12" s="331" t="s">
        <v>367</v>
      </c>
      <c r="G12" s="230">
        <f t="shared" si="0"/>
        <v>95.32420091324201</v>
      </c>
      <c r="H12" s="301"/>
    </row>
    <row r="13" spans="1:8" s="235" customFormat="1" ht="49.5" customHeight="1">
      <c r="A13" s="300" t="s">
        <v>368</v>
      </c>
      <c r="B13" s="295">
        <v>75776</v>
      </c>
      <c r="C13" s="331" t="s">
        <v>369</v>
      </c>
      <c r="D13" s="293"/>
      <c r="E13" s="295">
        <v>58697</v>
      </c>
      <c r="F13" s="331" t="s">
        <v>370</v>
      </c>
      <c r="G13" s="230">
        <f t="shared" si="0"/>
        <v>77.4612014358108</v>
      </c>
      <c r="H13" s="301"/>
    </row>
    <row r="14" spans="1:8" s="235" customFormat="1" ht="49.5" customHeight="1">
      <c r="A14" s="300" t="s">
        <v>371</v>
      </c>
      <c r="B14" s="295">
        <v>181806</v>
      </c>
      <c r="C14" s="331" t="s">
        <v>372</v>
      </c>
      <c r="D14" s="293"/>
      <c r="E14" s="295">
        <v>151989</v>
      </c>
      <c r="F14" s="331" t="s">
        <v>373</v>
      </c>
      <c r="G14" s="230">
        <f t="shared" si="0"/>
        <v>83.59955116992839</v>
      </c>
      <c r="H14" s="301"/>
    </row>
    <row r="15" spans="1:8" s="235" customFormat="1" ht="49.5" customHeight="1">
      <c r="A15" s="300" t="s">
        <v>374</v>
      </c>
      <c r="B15" s="295">
        <v>1190</v>
      </c>
      <c r="C15" s="331" t="s">
        <v>375</v>
      </c>
      <c r="D15" s="293"/>
      <c r="E15" s="295">
        <v>732</v>
      </c>
      <c r="F15" s="331" t="s">
        <v>376</v>
      </c>
      <c r="G15" s="295">
        <f t="shared" si="0"/>
        <v>61.51260504201681</v>
      </c>
      <c r="H15" s="301"/>
    </row>
    <row r="16" spans="1:8" s="235" customFormat="1" ht="49.5" customHeight="1" thickBot="1">
      <c r="A16" s="302" t="s">
        <v>377</v>
      </c>
      <c r="B16" s="303">
        <v>1737</v>
      </c>
      <c r="C16" s="332" t="s">
        <v>378</v>
      </c>
      <c r="D16" s="293"/>
      <c r="E16" s="303">
        <v>384</v>
      </c>
      <c r="F16" s="332" t="s">
        <v>379</v>
      </c>
      <c r="G16" s="304">
        <f t="shared" si="0"/>
        <v>22.107081174438687</v>
      </c>
      <c r="H16" s="301"/>
    </row>
    <row r="17" spans="1:7" s="244" customFormat="1" ht="15.75" customHeight="1" thickTop="1">
      <c r="A17" s="59" t="s">
        <v>91</v>
      </c>
      <c r="B17" s="241"/>
      <c r="C17" s="241"/>
      <c r="D17" s="241"/>
      <c r="E17" s="242"/>
      <c r="F17" s="248"/>
      <c r="G17" s="243"/>
    </row>
    <row r="18" spans="1:8" s="244" customFormat="1" ht="14.25">
      <c r="A18" s="305"/>
      <c r="B18" s="306"/>
      <c r="C18" s="305"/>
      <c r="D18" s="305"/>
      <c r="E18" s="307"/>
      <c r="F18" s="68"/>
      <c r="G18" s="68"/>
      <c r="H18" s="308"/>
    </row>
    <row r="19" spans="1:8" s="244" customFormat="1" ht="14.25">
      <c r="A19" s="305"/>
      <c r="B19" s="306"/>
      <c r="C19" s="305"/>
      <c r="D19" s="305"/>
      <c r="E19" s="307"/>
      <c r="F19" s="68"/>
      <c r="G19" s="68"/>
      <c r="H19" s="308"/>
    </row>
    <row r="20" spans="1:8" s="244" customFormat="1" ht="14.25">
      <c r="A20" s="305"/>
      <c r="B20" s="306"/>
      <c r="C20" s="305"/>
      <c r="D20" s="305"/>
      <c r="E20" s="307"/>
      <c r="F20" s="68"/>
      <c r="G20" s="68"/>
      <c r="H20" s="308"/>
    </row>
    <row r="21" spans="1:8" s="244" customFormat="1" ht="14.25">
      <c r="A21" s="305"/>
      <c r="B21" s="306"/>
      <c r="C21" s="305"/>
      <c r="D21" s="305"/>
      <c r="E21" s="307"/>
      <c r="F21" s="68"/>
      <c r="G21" s="68"/>
      <c r="H21" s="308"/>
    </row>
    <row r="22" spans="1:8" s="244" customFormat="1" ht="14.25">
      <c r="A22" s="305"/>
      <c r="B22" s="306"/>
      <c r="C22" s="305"/>
      <c r="D22" s="305"/>
      <c r="E22" s="307"/>
      <c r="F22" s="68"/>
      <c r="G22" s="68"/>
      <c r="H22" s="308"/>
    </row>
    <row r="23" spans="1:8" s="244" customFormat="1" ht="14.25">
      <c r="A23" s="305"/>
      <c r="B23" s="306"/>
      <c r="C23" s="305"/>
      <c r="D23" s="305"/>
      <c r="E23" s="307"/>
      <c r="F23" s="68"/>
      <c r="G23" s="68"/>
      <c r="H23" s="308"/>
    </row>
    <row r="24" spans="1:8" s="244" customFormat="1" ht="14.25">
      <c r="A24" s="305"/>
      <c r="B24" s="306"/>
      <c r="C24" s="305"/>
      <c r="D24" s="305"/>
      <c r="E24" s="307"/>
      <c r="F24" s="68"/>
      <c r="G24" s="68"/>
      <c r="H24" s="308"/>
    </row>
    <row r="25" spans="1:8" s="244" customFormat="1" ht="14.25">
      <c r="A25" s="305"/>
      <c r="B25" s="306"/>
      <c r="C25" s="305"/>
      <c r="D25" s="305"/>
      <c r="E25" s="307"/>
      <c r="F25" s="68"/>
      <c r="G25" s="68"/>
      <c r="H25" s="308"/>
    </row>
    <row r="26" spans="1:8" s="244" customFormat="1" ht="14.25">
      <c r="A26" s="305"/>
      <c r="B26" s="306"/>
      <c r="C26" s="305"/>
      <c r="D26" s="305"/>
      <c r="E26" s="307"/>
      <c r="F26" s="68"/>
      <c r="G26" s="68"/>
      <c r="H26" s="308"/>
    </row>
    <row r="27" spans="1:8" s="244" customFormat="1" ht="14.25">
      <c r="A27" s="305"/>
      <c r="B27" s="306"/>
      <c r="C27" s="305"/>
      <c r="D27" s="305"/>
      <c r="E27" s="307"/>
      <c r="F27" s="68"/>
      <c r="G27" s="68"/>
      <c r="H27" s="308"/>
    </row>
    <row r="28" spans="1:8" s="244" customFormat="1" ht="14.25">
      <c r="A28" s="305"/>
      <c r="B28" s="306"/>
      <c r="C28" s="305"/>
      <c r="D28" s="305"/>
      <c r="E28" s="307"/>
      <c r="F28" s="68"/>
      <c r="G28" s="68"/>
      <c r="H28" s="308"/>
    </row>
    <row r="29" spans="1:8" s="244" customFormat="1" ht="14.25">
      <c r="A29" s="305"/>
      <c r="B29" s="306"/>
      <c r="C29" s="305"/>
      <c r="D29" s="305"/>
      <c r="E29" s="307"/>
      <c r="F29" s="68"/>
      <c r="G29" s="68"/>
      <c r="H29" s="308"/>
    </row>
    <row r="30" spans="1:8" s="244" customFormat="1" ht="14.25">
      <c r="A30" s="305"/>
      <c r="B30" s="306"/>
      <c r="C30" s="305"/>
      <c r="D30" s="305"/>
      <c r="E30" s="120"/>
      <c r="F30" s="309"/>
      <c r="G30" s="309"/>
      <c r="H30" s="308"/>
    </row>
    <row r="31" spans="1:8" s="244" customFormat="1" ht="14.25">
      <c r="A31" s="305"/>
      <c r="B31" s="306"/>
      <c r="C31" s="305"/>
      <c r="D31" s="305"/>
      <c r="E31" s="120"/>
      <c r="F31" s="309"/>
      <c r="G31" s="309"/>
      <c r="H31" s="308"/>
    </row>
    <row r="32" spans="1:8" s="244" customFormat="1" ht="14.25">
      <c r="A32" s="305"/>
      <c r="B32" s="306"/>
      <c r="C32" s="305"/>
      <c r="D32" s="305"/>
      <c r="E32" s="120"/>
      <c r="F32" s="309"/>
      <c r="G32" s="309"/>
      <c r="H32" s="308"/>
    </row>
    <row r="33" spans="1:8" s="244" customFormat="1" ht="14.25">
      <c r="A33" s="305"/>
      <c r="B33" s="306"/>
      <c r="C33" s="305"/>
      <c r="D33" s="305"/>
      <c r="E33" s="120"/>
      <c r="F33" s="309"/>
      <c r="G33" s="309"/>
      <c r="H33" s="308"/>
    </row>
    <row r="34" spans="1:8" s="244" customFormat="1" ht="14.25">
      <c r="A34" s="305"/>
      <c r="B34" s="306"/>
      <c r="C34" s="305"/>
      <c r="D34" s="305"/>
      <c r="E34" s="120"/>
      <c r="F34" s="309"/>
      <c r="G34" s="309"/>
      <c r="H34" s="308"/>
    </row>
    <row r="35" spans="1:8" s="244" customFormat="1" ht="14.25">
      <c r="A35" s="305"/>
      <c r="B35" s="306"/>
      <c r="C35" s="305"/>
      <c r="D35" s="305"/>
      <c r="E35" s="120"/>
      <c r="F35" s="309"/>
      <c r="G35" s="309"/>
      <c r="H35" s="308"/>
    </row>
    <row r="36" spans="1:8" s="244" customFormat="1" ht="14.25">
      <c r="A36" s="305"/>
      <c r="B36" s="306"/>
      <c r="C36" s="305"/>
      <c r="D36" s="305"/>
      <c r="E36" s="120"/>
      <c r="F36" s="309"/>
      <c r="G36" s="309"/>
      <c r="H36" s="308"/>
    </row>
    <row r="37" spans="1:8" s="244" customFormat="1" ht="14.25">
      <c r="A37" s="305"/>
      <c r="B37" s="306"/>
      <c r="C37" s="305"/>
      <c r="D37" s="305"/>
      <c r="E37" s="120"/>
      <c r="F37" s="309"/>
      <c r="G37" s="309"/>
      <c r="H37" s="308"/>
    </row>
    <row r="38" spans="1:8" s="244" customFormat="1" ht="14.25">
      <c r="A38" s="305"/>
      <c r="B38" s="306"/>
      <c r="C38" s="305"/>
      <c r="D38" s="305"/>
      <c r="E38" s="120"/>
      <c r="F38" s="309"/>
      <c r="G38" s="309"/>
      <c r="H38" s="308"/>
    </row>
    <row r="39" spans="1:8" s="244" customFormat="1" ht="14.25">
      <c r="A39" s="305"/>
      <c r="B39" s="306"/>
      <c r="C39" s="305"/>
      <c r="D39" s="305"/>
      <c r="E39" s="120"/>
      <c r="F39" s="309"/>
      <c r="G39" s="309"/>
      <c r="H39" s="308"/>
    </row>
    <row r="40" spans="1:8" s="244" customFormat="1" ht="14.25">
      <c r="A40" s="305"/>
      <c r="B40" s="306"/>
      <c r="C40" s="305"/>
      <c r="D40" s="305"/>
      <c r="E40" s="120"/>
      <c r="F40" s="309"/>
      <c r="G40" s="309"/>
      <c r="H40" s="308"/>
    </row>
    <row r="41" spans="1:8" s="244" customFormat="1" ht="14.25">
      <c r="A41" s="305"/>
      <c r="B41" s="306"/>
      <c r="C41" s="305"/>
      <c r="D41" s="305"/>
      <c r="E41" s="120"/>
      <c r="F41" s="309"/>
      <c r="G41" s="309"/>
      <c r="H41" s="308"/>
    </row>
    <row r="42" spans="1:8" s="244" customFormat="1" ht="14.25">
      <c r="A42" s="305"/>
      <c r="B42" s="306"/>
      <c r="C42" s="305"/>
      <c r="D42" s="305"/>
      <c r="E42" s="120"/>
      <c r="F42" s="309"/>
      <c r="G42" s="309"/>
      <c r="H42" s="308"/>
    </row>
    <row r="43" spans="1:8" s="244" customFormat="1" ht="14.25">
      <c r="A43" s="305"/>
      <c r="B43" s="306"/>
      <c r="C43" s="305"/>
      <c r="D43" s="305"/>
      <c r="E43" s="120"/>
      <c r="F43" s="309"/>
      <c r="G43" s="309"/>
      <c r="H43" s="308"/>
    </row>
    <row r="44" spans="1:8" s="244" customFormat="1" ht="14.25">
      <c r="A44" s="305"/>
      <c r="B44" s="306"/>
      <c r="C44" s="305"/>
      <c r="D44" s="305"/>
      <c r="E44" s="120"/>
      <c r="F44" s="309"/>
      <c r="G44" s="309"/>
      <c r="H44" s="308"/>
    </row>
    <row r="45" spans="1:8" s="244" customFormat="1" ht="14.25">
      <c r="A45" s="305"/>
      <c r="B45" s="306"/>
      <c r="C45" s="305"/>
      <c r="D45" s="305"/>
      <c r="E45" s="120"/>
      <c r="F45" s="309"/>
      <c r="G45" s="309"/>
      <c r="H45" s="308"/>
    </row>
    <row r="46" spans="1:8" s="244" customFormat="1" ht="14.25">
      <c r="A46" s="305"/>
      <c r="B46" s="306"/>
      <c r="C46" s="305"/>
      <c r="D46" s="305"/>
      <c r="E46" s="120"/>
      <c r="F46" s="309"/>
      <c r="G46" s="309"/>
      <c r="H46" s="308"/>
    </row>
    <row r="47" spans="1:8" s="244" customFormat="1" ht="14.25">
      <c r="A47" s="305"/>
      <c r="B47" s="306"/>
      <c r="C47" s="305"/>
      <c r="D47" s="305"/>
      <c r="E47" s="120"/>
      <c r="F47" s="309"/>
      <c r="G47" s="309"/>
      <c r="H47" s="308"/>
    </row>
    <row r="48" spans="1:8" s="244" customFormat="1" ht="14.25">
      <c r="A48" s="305"/>
      <c r="B48" s="306"/>
      <c r="C48" s="305"/>
      <c r="D48" s="305"/>
      <c r="E48" s="120"/>
      <c r="F48" s="309"/>
      <c r="G48" s="309"/>
      <c r="H48" s="308"/>
    </row>
    <row r="49" spans="1:8" s="244" customFormat="1" ht="14.25">
      <c r="A49" s="305"/>
      <c r="B49" s="306"/>
      <c r="C49" s="305"/>
      <c r="D49" s="305"/>
      <c r="E49" s="120"/>
      <c r="F49" s="309"/>
      <c r="G49" s="309"/>
      <c r="H49" s="308"/>
    </row>
    <row r="50" spans="1:8" s="244" customFormat="1" ht="14.25">
      <c r="A50" s="305"/>
      <c r="B50" s="306"/>
      <c r="C50" s="305"/>
      <c r="D50" s="305"/>
      <c r="E50" s="120"/>
      <c r="F50" s="309"/>
      <c r="G50" s="309"/>
      <c r="H50" s="308"/>
    </row>
    <row r="51" spans="1:8" s="244" customFormat="1" ht="14.25">
      <c r="A51" s="305"/>
      <c r="B51" s="306"/>
      <c r="C51" s="305"/>
      <c r="D51" s="305"/>
      <c r="E51" s="120"/>
      <c r="F51" s="309"/>
      <c r="G51" s="309"/>
      <c r="H51" s="308"/>
    </row>
    <row r="52" spans="1:8" s="244" customFormat="1" ht="14.25">
      <c r="A52" s="305"/>
      <c r="B52" s="306"/>
      <c r="C52" s="305"/>
      <c r="D52" s="305"/>
      <c r="E52" s="120"/>
      <c r="F52" s="309"/>
      <c r="G52" s="309"/>
      <c r="H52" s="308"/>
    </row>
    <row r="53" spans="1:8" s="244" customFormat="1" ht="14.25">
      <c r="A53" s="305"/>
      <c r="B53" s="306"/>
      <c r="C53" s="305"/>
      <c r="D53" s="305"/>
      <c r="E53" s="120"/>
      <c r="F53" s="309"/>
      <c r="G53" s="309"/>
      <c r="H53" s="308"/>
    </row>
    <row r="54" spans="1:8" s="244" customFormat="1" ht="14.25">
      <c r="A54" s="305"/>
      <c r="B54" s="306"/>
      <c r="C54" s="305"/>
      <c r="D54" s="305"/>
      <c r="E54" s="120"/>
      <c r="F54" s="309"/>
      <c r="G54" s="309"/>
      <c r="H54" s="308"/>
    </row>
    <row r="55" spans="1:8" s="244" customFormat="1" ht="14.25">
      <c r="A55" s="305"/>
      <c r="B55" s="306"/>
      <c r="C55" s="305"/>
      <c r="D55" s="305"/>
      <c r="E55" s="120"/>
      <c r="F55" s="309"/>
      <c r="G55" s="309"/>
      <c r="H55" s="308"/>
    </row>
    <row r="56" spans="1:8" s="244" customFormat="1" ht="14.25">
      <c r="A56" s="305"/>
      <c r="B56" s="306"/>
      <c r="C56" s="305"/>
      <c r="D56" s="305"/>
      <c r="E56" s="120"/>
      <c r="F56" s="309"/>
      <c r="G56" s="309"/>
      <c r="H56" s="308"/>
    </row>
    <row r="57" spans="1:8" s="244" customFormat="1" ht="14.25">
      <c r="A57" s="305"/>
      <c r="B57" s="306"/>
      <c r="C57" s="305"/>
      <c r="D57" s="305"/>
      <c r="E57" s="120"/>
      <c r="F57" s="309"/>
      <c r="G57" s="309"/>
      <c r="H57" s="308"/>
    </row>
    <row r="58" spans="1:8" s="244" customFormat="1" ht="14.25">
      <c r="A58" s="305"/>
      <c r="B58" s="306"/>
      <c r="C58" s="305"/>
      <c r="D58" s="305"/>
      <c r="E58" s="120"/>
      <c r="F58" s="309"/>
      <c r="G58" s="309"/>
      <c r="H58" s="308"/>
    </row>
    <row r="59" spans="1:8" s="244" customFormat="1" ht="14.25">
      <c r="A59" s="305"/>
      <c r="B59" s="306"/>
      <c r="C59" s="305"/>
      <c r="D59" s="305"/>
      <c r="E59" s="120"/>
      <c r="F59" s="309"/>
      <c r="G59" s="309"/>
      <c r="H59" s="308"/>
    </row>
    <row r="60" spans="1:8" s="244" customFormat="1" ht="14.25">
      <c r="A60" s="305"/>
      <c r="B60" s="306"/>
      <c r="C60" s="305"/>
      <c r="D60" s="305"/>
      <c r="E60" s="120"/>
      <c r="F60" s="309"/>
      <c r="G60" s="309"/>
      <c r="H60" s="308"/>
    </row>
    <row r="61" spans="1:8" s="244" customFormat="1" ht="14.25">
      <c r="A61" s="305"/>
      <c r="B61" s="306"/>
      <c r="C61" s="305"/>
      <c r="D61" s="305"/>
      <c r="E61" s="120"/>
      <c r="F61" s="309"/>
      <c r="G61" s="309"/>
      <c r="H61" s="308"/>
    </row>
    <row r="62" spans="1:8" s="244" customFormat="1" ht="14.25">
      <c r="A62" s="305"/>
      <c r="B62" s="306"/>
      <c r="C62" s="305"/>
      <c r="D62" s="305"/>
      <c r="E62" s="120"/>
      <c r="F62" s="309"/>
      <c r="G62" s="309"/>
      <c r="H62" s="308"/>
    </row>
    <row r="63" spans="1:8" s="244" customFormat="1" ht="14.25">
      <c r="A63" s="305"/>
      <c r="B63" s="310"/>
      <c r="C63" s="305"/>
      <c r="D63" s="305"/>
      <c r="E63" s="28"/>
      <c r="F63" s="309"/>
      <c r="G63" s="309"/>
      <c r="H63" s="308"/>
    </row>
    <row r="64" spans="1:8" s="244" customFormat="1" ht="14.25">
      <c r="A64" s="305"/>
      <c r="B64" s="310"/>
      <c r="C64" s="305"/>
      <c r="D64" s="305"/>
      <c r="E64" s="28"/>
      <c r="F64" s="309"/>
      <c r="G64" s="309"/>
      <c r="H64" s="308"/>
    </row>
    <row r="65" spans="1:8" s="244" customFormat="1" ht="14.25">
      <c r="A65" s="305"/>
      <c r="B65" s="310"/>
      <c r="C65" s="305"/>
      <c r="D65" s="305"/>
      <c r="E65" s="28"/>
      <c r="F65" s="309"/>
      <c r="G65" s="309"/>
      <c r="H65" s="308"/>
    </row>
    <row r="66" spans="1:8" s="244" customFormat="1" ht="14.25">
      <c r="A66" s="305"/>
      <c r="B66" s="310"/>
      <c r="C66" s="305"/>
      <c r="D66" s="305"/>
      <c r="E66" s="28"/>
      <c r="F66" s="309"/>
      <c r="G66" s="309"/>
      <c r="H66" s="308"/>
    </row>
    <row r="67" spans="1:8" s="244" customFormat="1" ht="14.25">
      <c r="A67" s="305"/>
      <c r="B67" s="310"/>
      <c r="C67" s="305"/>
      <c r="D67" s="305"/>
      <c r="E67" s="28"/>
      <c r="F67" s="309"/>
      <c r="G67" s="309"/>
      <c r="H67" s="308"/>
    </row>
    <row r="68" spans="1:8" s="244" customFormat="1" ht="14.25">
      <c r="A68" s="305"/>
      <c r="B68" s="310"/>
      <c r="C68" s="305"/>
      <c r="D68" s="305"/>
      <c r="E68" s="28"/>
      <c r="F68" s="309"/>
      <c r="G68" s="309"/>
      <c r="H68" s="308"/>
    </row>
    <row r="69" spans="1:8" s="244" customFormat="1" ht="14.25">
      <c r="A69" s="305"/>
      <c r="B69" s="310"/>
      <c r="C69" s="305"/>
      <c r="D69" s="305"/>
      <c r="E69" s="28"/>
      <c r="F69" s="309"/>
      <c r="G69" s="309"/>
      <c r="H69" s="308"/>
    </row>
    <row r="70" spans="1:8" s="244" customFormat="1" ht="14.25">
      <c r="A70" s="305"/>
      <c r="B70" s="310"/>
      <c r="C70" s="305"/>
      <c r="D70" s="305"/>
      <c r="E70" s="28"/>
      <c r="F70" s="309"/>
      <c r="G70" s="309"/>
      <c r="H70" s="308"/>
    </row>
    <row r="71" spans="1:8" s="244" customFormat="1" ht="14.25">
      <c r="A71" s="305"/>
      <c r="B71" s="310"/>
      <c r="C71" s="305"/>
      <c r="D71" s="305"/>
      <c r="E71" s="28"/>
      <c r="F71" s="309"/>
      <c r="G71" s="309"/>
      <c r="H71" s="308"/>
    </row>
    <row r="72" spans="1:8" s="244" customFormat="1" ht="14.25">
      <c r="A72" s="305"/>
      <c r="B72" s="310"/>
      <c r="C72" s="305"/>
      <c r="D72" s="305"/>
      <c r="E72" s="28"/>
      <c r="F72" s="309"/>
      <c r="G72" s="309"/>
      <c r="H72" s="308"/>
    </row>
    <row r="73" spans="1:8" s="244" customFormat="1" ht="14.25">
      <c r="A73" s="305"/>
      <c r="B73" s="310"/>
      <c r="C73" s="305"/>
      <c r="D73" s="305"/>
      <c r="E73" s="28"/>
      <c r="F73" s="309"/>
      <c r="G73" s="309"/>
      <c r="H73" s="308"/>
    </row>
    <row r="74" spans="1:8" s="244" customFormat="1" ht="14.25">
      <c r="A74" s="305"/>
      <c r="B74" s="310"/>
      <c r="C74" s="305"/>
      <c r="D74" s="305"/>
      <c r="E74" s="28"/>
      <c r="F74" s="309"/>
      <c r="G74" s="309"/>
      <c r="H74" s="308"/>
    </row>
    <row r="75" spans="1:8" s="244" customFormat="1" ht="14.25">
      <c r="A75" s="305"/>
      <c r="B75" s="310"/>
      <c r="C75" s="305"/>
      <c r="D75" s="305"/>
      <c r="E75" s="28"/>
      <c r="F75" s="309"/>
      <c r="G75" s="309"/>
      <c r="H75" s="308"/>
    </row>
    <row r="76" spans="1:8" s="244" customFormat="1" ht="14.25">
      <c r="A76" s="305"/>
      <c r="B76" s="310"/>
      <c r="C76" s="305"/>
      <c r="D76" s="305"/>
      <c r="E76" s="28"/>
      <c r="F76" s="309"/>
      <c r="G76" s="309"/>
      <c r="H76" s="308"/>
    </row>
    <row r="77" spans="1:8" s="244" customFormat="1" ht="14.25">
      <c r="A77" s="305"/>
      <c r="B77" s="310"/>
      <c r="C77" s="305"/>
      <c r="D77" s="305"/>
      <c r="E77" s="28"/>
      <c r="F77" s="309"/>
      <c r="G77" s="309"/>
      <c r="H77" s="308"/>
    </row>
    <row r="78" spans="1:8" s="244" customFormat="1" ht="14.25">
      <c r="A78" s="305"/>
      <c r="B78" s="310"/>
      <c r="C78" s="305"/>
      <c r="D78" s="305"/>
      <c r="E78" s="28"/>
      <c r="F78" s="309"/>
      <c r="G78" s="309"/>
      <c r="H78" s="308"/>
    </row>
    <row r="79" spans="1:8" s="244" customFormat="1" ht="14.25">
      <c r="A79" s="305"/>
      <c r="B79" s="310"/>
      <c r="C79" s="305"/>
      <c r="D79" s="305"/>
      <c r="E79" s="28"/>
      <c r="F79" s="309"/>
      <c r="G79" s="309"/>
      <c r="H79" s="308"/>
    </row>
    <row r="80" spans="1:8" s="244" customFormat="1" ht="14.25">
      <c r="A80" s="305"/>
      <c r="B80" s="310"/>
      <c r="C80" s="305"/>
      <c r="D80" s="305"/>
      <c r="E80" s="28"/>
      <c r="F80" s="309"/>
      <c r="G80" s="309"/>
      <c r="H80" s="308"/>
    </row>
  </sheetData>
  <mergeCells count="4">
    <mergeCell ref="B3:C3"/>
    <mergeCell ref="E3:F3"/>
    <mergeCell ref="E1:G1"/>
    <mergeCell ref="A1:C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&amp;L&amp;"굴림체,굵게"&amp;12재   정&amp;R&amp;"Times New Roman,보통"&amp;12Public Finance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장순덕1</cp:lastModifiedBy>
  <cp:lastPrinted>2007-11-20T08:12:20Z</cp:lastPrinted>
  <dcterms:created xsi:type="dcterms:W3CDTF">1999-03-29T06:21:14Z</dcterms:created>
  <dcterms:modified xsi:type="dcterms:W3CDTF">2008-03-05T04:40:03Z</dcterms:modified>
  <cp:category/>
  <cp:version/>
  <cp:contentType/>
  <cp:contentStatus/>
</cp:coreProperties>
</file>