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5055" windowWidth="25290" windowHeight="5580" tabRatio="831" firstSheet="2" activeTab="7"/>
  </bookViews>
  <sheets>
    <sheet name="----" sheetId="1" state="veryHidden" r:id="rId1"/>
    <sheet name="1.주택 현황 및 보급률" sheetId="2" r:id="rId2"/>
    <sheet name="2.건축허가" sheetId="3" r:id="rId3"/>
    <sheet name="3.아파트건립" sheetId="4" r:id="rId4"/>
    <sheet name="4.토지거래허가" sheetId="5" r:id="rId5"/>
    <sheet name="5.토지거래현황" sheetId="6" r:id="rId6"/>
    <sheet name="6.용도지역" sheetId="7" r:id="rId7"/>
    <sheet name="7.용도지구 " sheetId="8" r:id="rId8"/>
    <sheet name="8.공원" sheetId="9" r:id="rId9"/>
    <sheet name="9.하천" sheetId="10" r:id="rId10"/>
    <sheet name="10.하천부지점용" sheetId="11" r:id="rId11"/>
    <sheet name="11.도로" sheetId="12" r:id="rId12"/>
    <sheet name="12.도로시설물" sheetId="13" r:id="rId13"/>
    <sheet name="13.교량" sheetId="14" r:id="rId14"/>
    <sheet name="14.건설장비" sheetId="15" r:id="rId15"/>
  </sheets>
  <definedNames>
    <definedName name="_xlnm.Print_Area" localSheetId="12">'12.도로시설물'!$A$1:$AG$12</definedName>
    <definedName name="_xlnm.Print_Area" localSheetId="5">'5.토지거래현황'!$A$1:$AJ$14</definedName>
    <definedName name="_xlnm.Print_Area" localSheetId="6">'6.용도지역'!$A$1:$AN$13</definedName>
    <definedName name="_xlnm.Print_Area" localSheetId="8">'8.공원'!$A$1:$AH$21</definedName>
    <definedName name="Z_67A18DBC_2D64_4E25_8E3C_9456A2F4F651_.wvu.PrintArea" localSheetId="6" hidden="1">'6.용도지역'!$A$1:$AB$13</definedName>
    <definedName name="Z_7E1863F6_2CC8_4542_A46B_9CE83F9C0F89_.wvu.PrintArea" localSheetId="1" hidden="1">'1.주택 현황 및 보급률'!$A$1:$J$19</definedName>
    <definedName name="Z_7E1863F6_2CC8_4542_A46B_9CE83F9C0F89_.wvu.PrintArea" localSheetId="11" hidden="1">'11.도로'!$A$1:$Y$12</definedName>
    <definedName name="Z_7E1863F6_2CC8_4542_A46B_9CE83F9C0F89_.wvu.PrintArea" localSheetId="14" hidden="1">'14.건설장비'!$A$1:$Q$8</definedName>
    <definedName name="Z_7E1863F6_2CC8_4542_A46B_9CE83F9C0F89_.wvu.PrintArea" localSheetId="5" hidden="1">'5.토지거래현황'!$A$1:$AJ$13</definedName>
    <definedName name="Z_9625C21C_AD26_48EF_A1CB_9CB3A24212B3_.wvu.PrintArea" localSheetId="6" hidden="1">'6.용도지역'!$A$1:$AN$13</definedName>
  </definedNames>
  <calcPr fullCalcOnLoad="1"/>
</workbook>
</file>

<file path=xl/sharedStrings.xml><?xml version="1.0" encoding="utf-8"?>
<sst xmlns="http://schemas.openxmlformats.org/spreadsheetml/2006/main" count="2025" uniqueCount="639">
  <si>
    <t>단위 :  ㎞</t>
  </si>
  <si>
    <t>Unit : ㎞</t>
  </si>
  <si>
    <t>하천수 (개소)</t>
  </si>
  <si>
    <t>총   연   장</t>
  </si>
  <si>
    <t>요   개   수</t>
  </si>
  <si>
    <t>기   개   수</t>
  </si>
  <si>
    <t>미   개   수</t>
  </si>
  <si>
    <t>개  수   율(%)</t>
  </si>
  <si>
    <t>단위 : ㎡, 천원</t>
  </si>
  <si>
    <t>건       수</t>
  </si>
  <si>
    <t>징    수</t>
  </si>
  <si>
    <t>지  하  차  도</t>
  </si>
  <si>
    <t>고  가  도  로</t>
  </si>
  <si>
    <t>개 소</t>
  </si>
  <si>
    <t>연 장</t>
  </si>
  <si>
    <t>면 적</t>
  </si>
  <si>
    <t>단위 : 대</t>
  </si>
  <si>
    <t>합    계</t>
  </si>
  <si>
    <t>기 중 기</t>
  </si>
  <si>
    <t>로 울 러</t>
  </si>
  <si>
    <t>콘  크  리  트        Concrete</t>
  </si>
  <si>
    <t>펌   프</t>
  </si>
  <si>
    <t>아스팔트        Asphalt</t>
  </si>
  <si>
    <t>항타 및 항발기</t>
  </si>
  <si>
    <t>단독주택</t>
  </si>
  <si>
    <t>Detached</t>
  </si>
  <si>
    <t>Total</t>
  </si>
  <si>
    <t>dwelling</t>
  </si>
  <si>
    <t>연   별</t>
  </si>
  <si>
    <t>계</t>
  </si>
  <si>
    <t>concrete</t>
  </si>
  <si>
    <t>Wooden</t>
  </si>
  <si>
    <t>Others</t>
  </si>
  <si>
    <t>동  수</t>
  </si>
  <si>
    <t>연면적</t>
  </si>
  <si>
    <t>Building</t>
  </si>
  <si>
    <t>건수</t>
  </si>
  <si>
    <t>면적</t>
  </si>
  <si>
    <t>도립공원</t>
  </si>
  <si>
    <t>어린이공원</t>
  </si>
  <si>
    <t>근린공원</t>
  </si>
  <si>
    <t>체육공원</t>
  </si>
  <si>
    <t xml:space="preserve"> Total</t>
  </si>
  <si>
    <t>Neighbour hood</t>
  </si>
  <si>
    <t>개소</t>
  </si>
  <si>
    <t>Area</t>
  </si>
  <si>
    <t>Rate of improved</t>
  </si>
  <si>
    <t>Collection of</t>
  </si>
  <si>
    <t>gravel and sand</t>
  </si>
  <si>
    <t>Collected</t>
  </si>
  <si>
    <t>고속도로</t>
  </si>
  <si>
    <t>포장율</t>
  </si>
  <si>
    <t>Length</t>
  </si>
  <si>
    <t>불도우저</t>
  </si>
  <si>
    <t>굴삭기</t>
  </si>
  <si>
    <t>로우더</t>
  </si>
  <si>
    <t>지게차</t>
  </si>
  <si>
    <t>스크레이퍼</t>
  </si>
  <si>
    <t>덤프트럭</t>
  </si>
  <si>
    <t>배칭프렌트</t>
  </si>
  <si>
    <t>살포기</t>
  </si>
  <si>
    <t>믹서트럭</t>
  </si>
  <si>
    <t>Betching</t>
  </si>
  <si>
    <t>골재살포기</t>
  </si>
  <si>
    <t>쇄석기</t>
  </si>
  <si>
    <t>공기압축기</t>
  </si>
  <si>
    <t>천공기</t>
  </si>
  <si>
    <t>사리채취기</t>
  </si>
  <si>
    <t>준설선</t>
  </si>
  <si>
    <t>노상안정기</t>
  </si>
  <si>
    <t>믹싱프랜트</t>
  </si>
  <si>
    <t>Road</t>
  </si>
  <si>
    <t>Machine</t>
  </si>
  <si>
    <t>합             계               Total</t>
  </si>
  <si>
    <t>합      계</t>
  </si>
  <si>
    <t>합               계                      Total</t>
  </si>
  <si>
    <t>신               축                   New   building</t>
  </si>
  <si>
    <t>연     별</t>
  </si>
  <si>
    <t>조 적 조</t>
  </si>
  <si>
    <t>기      타</t>
  </si>
  <si>
    <t>용 도 별</t>
  </si>
  <si>
    <t>단위 : 건, 천㎡</t>
  </si>
  <si>
    <t>Eup Myeon</t>
  </si>
  <si>
    <t>Protec</t>
  </si>
  <si>
    <t>도      시      공      원     조     성</t>
  </si>
  <si>
    <t>-</t>
  </si>
  <si>
    <t>Housing</t>
  </si>
  <si>
    <t>supply rate</t>
  </si>
  <si>
    <t>생산</t>
  </si>
  <si>
    <t>Agricultural</t>
  </si>
  <si>
    <t>자연</t>
  </si>
  <si>
    <t>Natural</t>
  </si>
  <si>
    <t>area</t>
  </si>
  <si>
    <t>-</t>
  </si>
  <si>
    <t>SPECIFIC  USE  AREA</t>
  </si>
  <si>
    <t>용 도 지 역(속1)</t>
  </si>
  <si>
    <t>SPECIFIC  USE  AREA(Cont'd 1)</t>
  </si>
  <si>
    <t>용 도 지 역(속2)</t>
  </si>
  <si>
    <t>SPECIFIC  USE  AREA(Cont'd 2)</t>
  </si>
  <si>
    <t>인   구  Population</t>
  </si>
  <si>
    <t>용도지역</t>
  </si>
  <si>
    <t>도시지역</t>
  </si>
  <si>
    <t>도    시    지    역        Urban of area</t>
  </si>
  <si>
    <t>도    시    지    역        Urban of area</t>
  </si>
  <si>
    <t>도 시 지 역   Urban of area</t>
  </si>
  <si>
    <t>미지정
undesignated</t>
  </si>
  <si>
    <t>비 도 시 지 역</t>
  </si>
  <si>
    <t>비    도    시    지    역         Rural area</t>
  </si>
  <si>
    <t>연   별</t>
  </si>
  <si>
    <t>합   계</t>
  </si>
  <si>
    <t>도시지역인구</t>
  </si>
  <si>
    <t>비도시지역인구</t>
  </si>
  <si>
    <t>총합계</t>
  </si>
  <si>
    <t>주  거  지  역        Residential zone</t>
  </si>
  <si>
    <t>준주거지역</t>
  </si>
  <si>
    <t>상   업   지   역     Commercial zone</t>
  </si>
  <si>
    <t>공  업  지  역  Industrial zone</t>
  </si>
  <si>
    <t>녹 지 지 역   Green belt</t>
  </si>
  <si>
    <t>합      계(A)</t>
  </si>
  <si>
    <t>계획관리지역</t>
  </si>
  <si>
    <t>생산관리지역</t>
  </si>
  <si>
    <t>보전관리지역</t>
  </si>
  <si>
    <t>미세분지역</t>
  </si>
  <si>
    <t>농림지역</t>
  </si>
  <si>
    <t>자연환경보전지역(B)</t>
  </si>
  <si>
    <t>전용주거지역 Residential zone</t>
  </si>
  <si>
    <t>일반주거지역 General residential</t>
  </si>
  <si>
    <t>읍면별</t>
  </si>
  <si>
    <t>소   계</t>
  </si>
  <si>
    <t>중심</t>
  </si>
  <si>
    <t>일반</t>
  </si>
  <si>
    <t>근린</t>
  </si>
  <si>
    <t>유통</t>
  </si>
  <si>
    <t>소 계</t>
  </si>
  <si>
    <t>전용</t>
  </si>
  <si>
    <t>일반</t>
  </si>
  <si>
    <t>준공업</t>
  </si>
  <si>
    <t>보전</t>
  </si>
  <si>
    <t xml:space="preserve">Natural Environment Preservation  </t>
  </si>
  <si>
    <t>Year</t>
  </si>
  <si>
    <t>Specific Use Area</t>
  </si>
  <si>
    <t>소  계</t>
  </si>
  <si>
    <t>제1종전용</t>
  </si>
  <si>
    <t>제2종전용</t>
  </si>
  <si>
    <t>소  계</t>
  </si>
  <si>
    <t>제1종일반</t>
  </si>
  <si>
    <t>제2종일반</t>
  </si>
  <si>
    <t>제3종일반</t>
  </si>
  <si>
    <t>Semi-</t>
  </si>
  <si>
    <t>Year &amp;</t>
  </si>
  <si>
    <t>Plan</t>
  </si>
  <si>
    <t>Production</t>
  </si>
  <si>
    <t>Preservationed</t>
  </si>
  <si>
    <t>Agricultural  &amp;</t>
  </si>
  <si>
    <t>지정비율(B/A)*100</t>
  </si>
  <si>
    <t>Total</t>
  </si>
  <si>
    <t>Urban</t>
  </si>
  <si>
    <t>Rural</t>
  </si>
  <si>
    <t>Grand Total</t>
  </si>
  <si>
    <t>Sub-total</t>
  </si>
  <si>
    <t>1st Exclusive</t>
  </si>
  <si>
    <t>2st Exclusive</t>
  </si>
  <si>
    <t>Sub-total</t>
  </si>
  <si>
    <t>1st General</t>
  </si>
  <si>
    <t>2st General</t>
  </si>
  <si>
    <t>3st General</t>
  </si>
  <si>
    <t>residential</t>
  </si>
  <si>
    <t>Central</t>
  </si>
  <si>
    <t>General</t>
  </si>
  <si>
    <t>Neighborhood</t>
  </si>
  <si>
    <t>Distributional</t>
  </si>
  <si>
    <t>Exclusive</t>
  </si>
  <si>
    <t>Mixed</t>
  </si>
  <si>
    <t>Preserved</t>
  </si>
  <si>
    <t>Toral</t>
  </si>
  <si>
    <t>Management area</t>
  </si>
  <si>
    <t>Forest  area</t>
  </si>
  <si>
    <t>Designation rate</t>
  </si>
  <si>
    <t>자료 : 건설과</t>
  </si>
  <si>
    <t>자료: 건설과</t>
  </si>
  <si>
    <t>Rice paddy</t>
  </si>
  <si>
    <t>Misc land</t>
  </si>
  <si>
    <t>단위 : 명,  ㎢</t>
  </si>
  <si>
    <t>Unit : person,  ㎢</t>
  </si>
  <si>
    <t xml:space="preserve">                            Unit : person,  ㎢</t>
  </si>
  <si>
    <t>6.  용 도 지 역</t>
  </si>
  <si>
    <t>7. 용 도 지 구</t>
  </si>
  <si>
    <t>LAND BY PURPOSE</t>
  </si>
  <si>
    <t>용 도 지 구(속)</t>
  </si>
  <si>
    <t>LAND BY PURPOSE(Cont'd)</t>
  </si>
  <si>
    <t>단위 : ㎢</t>
  </si>
  <si>
    <t>Unit: ㎢</t>
  </si>
  <si>
    <t>합  계</t>
  </si>
  <si>
    <t>경관지구 Scenery</t>
  </si>
  <si>
    <t>미관지구    Landscape</t>
  </si>
  <si>
    <t>고도지구 Height</t>
  </si>
  <si>
    <t>방화지구</t>
  </si>
  <si>
    <t>방재지구</t>
  </si>
  <si>
    <t>보존지구 Reservation</t>
  </si>
  <si>
    <t>연   별</t>
  </si>
  <si>
    <t>시설보호지구 Protection of facilities</t>
  </si>
  <si>
    <r>
      <t xml:space="preserve"> 취락지구 Community</t>
    </r>
  </si>
  <si>
    <t xml:space="preserve"> 개발진흥지구 Development Promotion</t>
  </si>
  <si>
    <t>특정용도</t>
  </si>
  <si>
    <t>기타</t>
  </si>
  <si>
    <t>소계</t>
  </si>
  <si>
    <t>자연</t>
  </si>
  <si>
    <t>수변</t>
  </si>
  <si>
    <t>시가지</t>
  </si>
  <si>
    <t>중심지</t>
  </si>
  <si>
    <t>역사문화</t>
  </si>
  <si>
    <t>일반</t>
  </si>
  <si>
    <t>소계</t>
  </si>
  <si>
    <t>최고</t>
  </si>
  <si>
    <t>최저</t>
  </si>
  <si>
    <t>문화자원</t>
  </si>
  <si>
    <t>중요시설물</t>
  </si>
  <si>
    <t>생태계</t>
  </si>
  <si>
    <t>읍면별</t>
  </si>
  <si>
    <t>학교</t>
  </si>
  <si>
    <t>공용</t>
  </si>
  <si>
    <t>항만</t>
  </si>
  <si>
    <t>공항</t>
  </si>
  <si>
    <t>자연</t>
  </si>
  <si>
    <t>집단</t>
  </si>
  <si>
    <t>주거</t>
  </si>
  <si>
    <t>관광휴양</t>
  </si>
  <si>
    <t>복합</t>
  </si>
  <si>
    <t>제한지구</t>
  </si>
  <si>
    <t>Year</t>
  </si>
  <si>
    <t>Historical</t>
  </si>
  <si>
    <t>Fire</t>
  </si>
  <si>
    <t>Prevention</t>
  </si>
  <si>
    <t>Cultural</t>
  </si>
  <si>
    <t>Major</t>
  </si>
  <si>
    <t>Year &amp;</t>
  </si>
  <si>
    <t>Sub-</t>
  </si>
  <si>
    <t>Residen</t>
  </si>
  <si>
    <t>Total</t>
  </si>
  <si>
    <t>Sub-total</t>
  </si>
  <si>
    <t>Natural</t>
  </si>
  <si>
    <t>Riverside</t>
  </si>
  <si>
    <t>Urban</t>
  </si>
  <si>
    <t>Central</t>
  </si>
  <si>
    <t>Culture</t>
  </si>
  <si>
    <t>General</t>
  </si>
  <si>
    <t>Max</t>
  </si>
  <si>
    <t>Min</t>
  </si>
  <si>
    <t>fighting</t>
  </si>
  <si>
    <t>of disaster</t>
  </si>
  <si>
    <t>resource</t>
  </si>
  <si>
    <t>facilities</t>
  </si>
  <si>
    <t>Ecosystem</t>
  </si>
  <si>
    <t>School</t>
  </si>
  <si>
    <t>Public</t>
  </si>
  <si>
    <t>Port</t>
  </si>
  <si>
    <t>Airport</t>
  </si>
  <si>
    <t>Natural</t>
  </si>
  <si>
    <t>Group</t>
  </si>
  <si>
    <t>total</t>
  </si>
  <si>
    <t>tial</t>
  </si>
  <si>
    <t>tive</t>
  </si>
  <si>
    <t>Tourist</t>
  </si>
  <si>
    <t>Complex</t>
  </si>
  <si>
    <t>Others</t>
  </si>
  <si>
    <t>-</t>
  </si>
  <si>
    <t>자료 : 건설과</t>
  </si>
  <si>
    <t>8.  공         원</t>
  </si>
  <si>
    <t>P  A  R  K  S</t>
  </si>
  <si>
    <t xml:space="preserve">  공         원(속)</t>
  </si>
  <si>
    <t>P  A  R  K  S(Cont'd)</t>
  </si>
  <si>
    <t>단위: 개소, 천㎡</t>
  </si>
  <si>
    <t>Unit : number, 1000㎡</t>
  </si>
  <si>
    <t>연   별
읍면별
Year &amp;
Eup Myeon</t>
  </si>
  <si>
    <t>자  연  공  원   조   성      Make a Natural</t>
  </si>
  <si>
    <t>parks</t>
  </si>
  <si>
    <t>도      시      공      원     조     성</t>
  </si>
  <si>
    <t>Urban                      parks</t>
  </si>
  <si>
    <r>
      <t>도시자연
공원구역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Urban natural
park zone</t>
    </r>
  </si>
  <si>
    <t xml:space="preserve"> 계 (A)</t>
  </si>
  <si>
    <t>국립공원</t>
  </si>
  <si>
    <t>군립공원</t>
  </si>
  <si>
    <t>계 (B)</t>
  </si>
  <si>
    <t>소공원</t>
  </si>
  <si>
    <t>역사공원</t>
  </si>
  <si>
    <t>문화공원</t>
  </si>
  <si>
    <t>수변공원</t>
  </si>
  <si>
    <t>묘지공원</t>
  </si>
  <si>
    <t>기타공원</t>
  </si>
  <si>
    <t xml:space="preserve"> Total</t>
  </si>
  <si>
    <t xml:space="preserve">National </t>
  </si>
  <si>
    <t xml:space="preserve">Provincial </t>
  </si>
  <si>
    <t xml:space="preserve"> County </t>
  </si>
  <si>
    <t>Children's</t>
  </si>
  <si>
    <t>Mini</t>
  </si>
  <si>
    <t>Cultural</t>
  </si>
  <si>
    <t>Waterside</t>
  </si>
  <si>
    <t>Grave yard</t>
  </si>
  <si>
    <t>sports</t>
  </si>
  <si>
    <t>Number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</si>
  <si>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</si>
  <si>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</si>
  <si>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</si>
  <si>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</si>
  <si>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</si>
  <si>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</si>
  <si>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r>
      <t xml:space="preserve">계북면
</t>
    </r>
    <r>
      <rPr>
        <sz val="9"/>
        <rFont val="새굴림"/>
        <family val="1"/>
      </rPr>
      <t>Gyebuk-myeon</t>
    </r>
  </si>
  <si>
    <t>계북면
Gyebuk-myeon</t>
  </si>
  <si>
    <t>주 : 1) 2005년 이전은 '도시자연공원' 자료임</t>
  </si>
  <si>
    <t xml:space="preserve">11.  도        로  </t>
  </si>
  <si>
    <t>ROADS</t>
  </si>
  <si>
    <t>도        로 (속)</t>
  </si>
  <si>
    <t>ROADS (Cont'd)</t>
  </si>
  <si>
    <t>단위 :m, ㎡, %</t>
  </si>
  <si>
    <t>Unit : m, ㎡, %</t>
  </si>
  <si>
    <t>단위 :  m, ㎡, %</t>
  </si>
  <si>
    <t>일      반     국      도           General nationall road</t>
  </si>
  <si>
    <t>지      방      도     Provincial road</t>
  </si>
  <si>
    <t>군         도             County Road</t>
  </si>
  <si>
    <t>연장</t>
  </si>
  <si>
    <t xml:space="preserve">        포    장    </t>
  </si>
  <si>
    <t>미포장</t>
  </si>
  <si>
    <t>미개통</t>
  </si>
  <si>
    <t xml:space="preserve"> </t>
  </si>
  <si>
    <t>Length</t>
  </si>
  <si>
    <t>Paved</t>
  </si>
  <si>
    <t>Rate</t>
  </si>
  <si>
    <t>Unpaved</t>
  </si>
  <si>
    <t>Unrepaired</t>
  </si>
  <si>
    <t>Highway</t>
  </si>
  <si>
    <t>12. 도 로 시 설 물</t>
  </si>
  <si>
    <t>ROAD  FACILITIES</t>
  </si>
  <si>
    <t>단위 : 개소, m, ㎡</t>
  </si>
  <si>
    <t>Unit : number, m,㎡</t>
  </si>
  <si>
    <t>보  도  육  교</t>
  </si>
  <si>
    <t>지  하  보  도</t>
  </si>
  <si>
    <t>지 하 상 가</t>
  </si>
  <si>
    <t>터          널</t>
  </si>
  <si>
    <t>입  체  교  차  로</t>
  </si>
  <si>
    <t>복  개  구  조  물</t>
  </si>
  <si>
    <t>공  동  구</t>
  </si>
  <si>
    <t>언  더  패  스</t>
  </si>
  <si>
    <t>가로등</t>
  </si>
  <si>
    <t>Pedestrian overpass</t>
  </si>
  <si>
    <t>Pedestrian underpass</t>
  </si>
  <si>
    <t>Underground roadway</t>
  </si>
  <si>
    <t>Elevated road</t>
  </si>
  <si>
    <t>Underground Shopping Center</t>
  </si>
  <si>
    <t>Tunnels</t>
  </si>
  <si>
    <t>Underpass</t>
  </si>
  <si>
    <t>Street Lamps</t>
  </si>
  <si>
    <t>개소</t>
  </si>
  <si>
    <t xml:space="preserve">13.  교        량 </t>
  </si>
  <si>
    <t xml:space="preserve"> BRIDGES</t>
  </si>
  <si>
    <t>단위 : 개소, m</t>
  </si>
  <si>
    <t>Unit : number, m</t>
  </si>
  <si>
    <t xml:space="preserve">   합     계   </t>
  </si>
  <si>
    <t xml:space="preserve">고속국도 </t>
  </si>
  <si>
    <t xml:space="preserve">일반국도 </t>
  </si>
  <si>
    <r>
      <t>특별</t>
    </r>
    <r>
      <rPr>
        <sz val="9"/>
        <color indexed="8"/>
        <rFont val="맑은 고딕"/>
        <family val="3"/>
      </rPr>
      <t>·</t>
    </r>
    <r>
      <rPr>
        <sz val="9"/>
        <color indexed="8"/>
        <rFont val="새굴림"/>
        <family val="1"/>
      </rPr>
      <t>광역시도</t>
    </r>
  </si>
  <si>
    <t>지   방   도</t>
  </si>
  <si>
    <t>군    도</t>
  </si>
  <si>
    <t>국가지원지방도</t>
  </si>
  <si>
    <t>Total</t>
  </si>
  <si>
    <t>Expressway</t>
  </si>
  <si>
    <t>Special/metropolitan city road</t>
  </si>
  <si>
    <t>Provincial Road</t>
  </si>
  <si>
    <t>Gun's Road</t>
  </si>
  <si>
    <t>Govt-funded provincial road</t>
  </si>
  <si>
    <t>개  소</t>
  </si>
  <si>
    <t>연  장</t>
  </si>
  <si>
    <t>1. 주택 현황 및 보급률</t>
  </si>
  <si>
    <t>TYPE OF HOUSING UNITS AND HOUSING SUPPLY RATE</t>
  </si>
  <si>
    <t>단위  :  가구, 호</t>
  </si>
  <si>
    <t>Unit : households, house</t>
  </si>
  <si>
    <t>연   별</t>
  </si>
  <si>
    <t>일반가구수</t>
  </si>
  <si>
    <t>주    택    수</t>
  </si>
  <si>
    <t>Number of house by type of housing unit</t>
  </si>
  <si>
    <t>주택보급률(%)</t>
  </si>
  <si>
    <t>읍면별</t>
  </si>
  <si>
    <t>아파트</t>
  </si>
  <si>
    <t xml:space="preserve">연립주택  </t>
  </si>
  <si>
    <t xml:space="preserve">다세대주택 </t>
  </si>
  <si>
    <t>비거주용건물내주택</t>
  </si>
  <si>
    <t>Year &amp;</t>
  </si>
  <si>
    <t>No. of general</t>
  </si>
  <si>
    <t>다가구주택</t>
  </si>
  <si>
    <t xml:space="preserve">Apartment units  </t>
  </si>
  <si>
    <t>House within</t>
  </si>
  <si>
    <t>Households</t>
  </si>
  <si>
    <t>Multi family house</t>
  </si>
  <si>
    <t>Apartment</t>
  </si>
  <si>
    <t>Rowhouses</t>
  </si>
  <si>
    <t>in a private house</t>
  </si>
  <si>
    <t>commercial building</t>
  </si>
  <si>
    <t>(B)/(A)*100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</si>
  <si>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</si>
  <si>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</si>
  <si>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</si>
  <si>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</si>
  <si>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</si>
  <si>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</si>
  <si>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</si>
  <si>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</si>
  <si>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</si>
  <si>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</si>
  <si>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1) 참고사항 : 국토해양부 새로운 산정방식 적용, 주택수는 2010년도 인구주택총조사 결과를 근거로 하였으며, 다가구주택수는 국토부 주택보급률 발표자료 주택수에서 인구주택총조사 주택수를 제외하여 산출한 숫자임.</t>
  </si>
  <si>
    <t>2. 건  축  허  가</t>
  </si>
  <si>
    <t>BUILDING CONSTRUCTION PERMITS</t>
  </si>
  <si>
    <t xml:space="preserve">  건  축  허  가(속)</t>
  </si>
  <si>
    <t>BUILDING CONSTRUCTION PERMITS(Cont'd)</t>
  </si>
  <si>
    <t>단위 : 동수, ㎡</t>
  </si>
  <si>
    <t>Unit : building, ㎡</t>
  </si>
  <si>
    <t>증축ㆍ개축ㆍ기타ㆍ대수선   Extensionㆍ ReconstructionㆍOtherㆍ Repair</t>
  </si>
  <si>
    <t>용  도  변  경  Change of use</t>
  </si>
  <si>
    <t>콘트리트</t>
  </si>
  <si>
    <t>철   골</t>
  </si>
  <si>
    <t>철골철근</t>
  </si>
  <si>
    <t>나   무</t>
  </si>
  <si>
    <t>콘크리트</t>
  </si>
  <si>
    <t>철골</t>
  </si>
  <si>
    <t>기  타</t>
  </si>
  <si>
    <t>나    무</t>
  </si>
  <si>
    <t>Year &amp;</t>
  </si>
  <si>
    <t>ferro-</t>
  </si>
  <si>
    <t>Use</t>
  </si>
  <si>
    <t>Steelframe</t>
  </si>
  <si>
    <t>Masonry</t>
  </si>
  <si>
    <t>concrete</t>
  </si>
  <si>
    <t>Others</t>
  </si>
  <si>
    <t>Masnry</t>
  </si>
  <si>
    <t>동  수</t>
  </si>
  <si>
    <t>동 수</t>
  </si>
  <si>
    <t>연면적</t>
  </si>
  <si>
    <t>주거용
Dwelling</t>
  </si>
  <si>
    <t>상업용
Agriculture,For-estry &amp; fishery</t>
  </si>
  <si>
    <t>농수산용
Mining &amp; Manufacturing</t>
  </si>
  <si>
    <t>공업용
Trade</t>
  </si>
  <si>
    <t>공공용
Public</t>
  </si>
  <si>
    <t>교육/사회용
Education &amp; Society</t>
  </si>
  <si>
    <t>문교/사회용
Education &amp; Society</t>
  </si>
  <si>
    <t>기 타
Others</t>
  </si>
  <si>
    <t>자료 : 민원과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</si>
  <si>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</si>
  <si>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</si>
  <si>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</si>
  <si>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</si>
  <si>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</si>
  <si>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</si>
  <si>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</si>
  <si>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</si>
  <si>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4. 토 지 거 래 허 가</t>
  </si>
  <si>
    <t>PERMITS FOR LAND TRANSACTION</t>
  </si>
  <si>
    <t>Unit : case, 1000 ㎡</t>
  </si>
  <si>
    <t>합    계</t>
  </si>
  <si>
    <t xml:space="preserve">                                     허     가 </t>
  </si>
  <si>
    <t>불 허 가 내 용   Non-permitted contents</t>
  </si>
  <si>
    <t>Permit</t>
  </si>
  <si>
    <t>계   Total</t>
  </si>
  <si>
    <t>이용목적   Land use</t>
  </si>
  <si>
    <t>기   타   other</t>
  </si>
  <si>
    <t>건 수</t>
  </si>
  <si>
    <t>면 적</t>
  </si>
  <si>
    <t>Cases</t>
  </si>
  <si>
    <t>Area</t>
  </si>
  <si>
    <t>5. 토 지 거 래 현 황</t>
  </si>
  <si>
    <t>LAND TRANSACTIONS BY USE AND PURPOSE</t>
  </si>
  <si>
    <t>토 지 거 래 현 황(속)</t>
  </si>
  <si>
    <t>LAND TRANSACTIONS BY USE PURPOSE(Cont'd)</t>
  </si>
  <si>
    <t>단위 : 필지수, 천㎡</t>
  </si>
  <si>
    <t>Unit : parcel, 1000 ㎡</t>
  </si>
  <si>
    <t>연   별
읍면별
Year &amp;
Eup Myeon</t>
  </si>
  <si>
    <t>합    계
Total</t>
  </si>
  <si>
    <t>용  도  지  역  별     By use</t>
  </si>
  <si>
    <t>용  도  지  역  별     By use</t>
  </si>
  <si>
    <t>용  도  지  역  별</t>
  </si>
  <si>
    <t>지    목    별     By purpose</t>
  </si>
  <si>
    <t>도 시 계 획구 역 내   Subject to urban planning zone</t>
  </si>
  <si>
    <t>도 시 계 획구 역 내   Subject to urban planning zone</t>
  </si>
  <si>
    <r>
      <t>관리지역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
Management
Area</t>
    </r>
  </si>
  <si>
    <t>농림지역
Agricultural &amp;
Forest Area</t>
  </si>
  <si>
    <t>자연환경보전지역
Natural
Environment
Preservation Area</t>
  </si>
  <si>
    <t>전
Dry paddy</t>
  </si>
  <si>
    <t>답
Rice paddy</t>
  </si>
  <si>
    <t>대  지
Building land</t>
  </si>
  <si>
    <t>임  야
Forest land</t>
  </si>
  <si>
    <t>공장용지
Site for factory</t>
  </si>
  <si>
    <t>기  타
Others</t>
  </si>
  <si>
    <t>주거지역
Residention</t>
  </si>
  <si>
    <t>상업지역
Commerical Area</t>
  </si>
  <si>
    <t>공업지역
Industry Area</t>
  </si>
  <si>
    <t>녹지지역
Green Belt</t>
  </si>
  <si>
    <t>개발제한구역
Areas of restricted
development</t>
  </si>
  <si>
    <t>용도미지정구역
N0n-designated Area</t>
  </si>
  <si>
    <t>필지수</t>
  </si>
  <si>
    <t>면  적</t>
  </si>
  <si>
    <t>면적</t>
  </si>
  <si>
    <t xml:space="preserve"> </t>
  </si>
  <si>
    <t>주 : 1) 2003년 6월 이전은 '준도시'와 '준종림'의 합계임</t>
  </si>
  <si>
    <t>산업, 유통</t>
  </si>
  <si>
    <t>Industrial</t>
  </si>
  <si>
    <t>특정</t>
  </si>
  <si>
    <t>14. 건 설 장 비</t>
  </si>
  <si>
    <t>CONSTRUCTION MACHINERY AND EQUIPMENTS</t>
  </si>
  <si>
    <t>Unit : each</t>
  </si>
  <si>
    <t>모터</t>
  </si>
  <si>
    <t>그레이더</t>
  </si>
  <si>
    <t>피니셔</t>
  </si>
  <si>
    <t>Year</t>
  </si>
  <si>
    <t>Motor</t>
  </si>
  <si>
    <t>Bulldozers</t>
  </si>
  <si>
    <t>Excavators</t>
  </si>
  <si>
    <t>Loaders</t>
  </si>
  <si>
    <t>Forklifts</t>
  </si>
  <si>
    <t>Scrapers</t>
  </si>
  <si>
    <t>Dump trucks</t>
  </si>
  <si>
    <t>Cranes</t>
  </si>
  <si>
    <t>Graders</t>
  </si>
  <si>
    <t>Rollers</t>
  </si>
  <si>
    <t>Plant</t>
  </si>
  <si>
    <t>Finishers</t>
  </si>
  <si>
    <t>Distributors</t>
  </si>
  <si>
    <t>Mixer trucks</t>
  </si>
  <si>
    <t>Pumps</t>
  </si>
  <si>
    <t>-</t>
  </si>
  <si>
    <t>Aggregate</t>
  </si>
  <si>
    <t>Borning</t>
  </si>
  <si>
    <t>Gravel</t>
  </si>
  <si>
    <t>Mixing plants</t>
  </si>
  <si>
    <t>distributors</t>
  </si>
  <si>
    <t>Crushers</t>
  </si>
  <si>
    <t>Compressors</t>
  </si>
  <si>
    <t>collectors</t>
  </si>
  <si>
    <t>Dredgers</t>
  </si>
  <si>
    <t>stabilizers</t>
  </si>
  <si>
    <t>Rock drills</t>
  </si>
  <si>
    <t>Others</t>
  </si>
  <si>
    <t>자료 : 민원과</t>
  </si>
  <si>
    <t>3. 아 파 트 건 립</t>
  </si>
  <si>
    <t>CONSTRUCTION OF APARTMENT</t>
  </si>
  <si>
    <t>단위 : 개수</t>
  </si>
  <si>
    <t>Unit : number</t>
  </si>
  <si>
    <t>연   별</t>
  </si>
  <si>
    <t>규  모  별  주 택 수    House by size</t>
  </si>
  <si>
    <t>층  수  별 주 택 수   House by floor number</t>
  </si>
  <si>
    <t>읍면별</t>
  </si>
  <si>
    <t>주택수</t>
  </si>
  <si>
    <t>40㎡</t>
  </si>
  <si>
    <t>40㎡∼</t>
  </si>
  <si>
    <t>60㎡∼</t>
  </si>
  <si>
    <t>85㎡∼</t>
  </si>
  <si>
    <t>135㎡∼</t>
  </si>
  <si>
    <t>5층이하 Floor or Less</t>
  </si>
  <si>
    <t>6-10층</t>
  </si>
  <si>
    <t>11-20층</t>
  </si>
  <si>
    <t>21층이상 Floor or higher</t>
  </si>
  <si>
    <t>Year &amp;</t>
  </si>
  <si>
    <t xml:space="preserve"> Number of</t>
  </si>
  <si>
    <t>동수</t>
  </si>
  <si>
    <t>Houses</t>
  </si>
  <si>
    <t>이하</t>
  </si>
  <si>
    <t>60㎡이하</t>
  </si>
  <si>
    <t>85㎡이하</t>
  </si>
  <si>
    <t>135㎡이하</t>
  </si>
  <si>
    <t>초과</t>
  </si>
  <si>
    <t>Building</t>
  </si>
  <si>
    <t>Household</t>
  </si>
  <si>
    <t>Building</t>
  </si>
  <si>
    <t>-</t>
  </si>
  <si>
    <t>장수읍
Jangsu-eup</t>
  </si>
  <si>
    <t>-</t>
  </si>
  <si>
    <t>산서면
Sanseo-myeon</t>
  </si>
  <si>
    <t>-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</si>
  <si>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</si>
  <si>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</si>
  <si>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</si>
  <si>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</si>
  <si>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</si>
  <si>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</si>
  <si>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-</t>
  </si>
  <si>
    <t>-</t>
  </si>
  <si>
    <t>-</t>
  </si>
  <si>
    <t>-</t>
  </si>
  <si>
    <t>-</t>
  </si>
  <si>
    <t>-</t>
  </si>
  <si>
    <t>9. 하         천</t>
  </si>
  <si>
    <t>RIVERS AND STREAMS</t>
  </si>
  <si>
    <t>연         별</t>
  </si>
  <si>
    <t>요 개 수   Case of improvements needed</t>
  </si>
  <si>
    <t>하천종류별</t>
  </si>
  <si>
    <t>Year &amp;</t>
  </si>
  <si>
    <t>Number of rivers</t>
  </si>
  <si>
    <t>Case of improvements</t>
  </si>
  <si>
    <t>River</t>
  </si>
  <si>
    <t>and streams</t>
  </si>
  <si>
    <t>Total Length</t>
  </si>
  <si>
    <t>needed</t>
  </si>
  <si>
    <t>Already improved</t>
  </si>
  <si>
    <t>Yet to be improved</t>
  </si>
  <si>
    <t>346</t>
  </si>
  <si>
    <t>53.8</t>
  </si>
  <si>
    <t>30</t>
  </si>
  <si>
    <t>54.3</t>
  </si>
  <si>
    <t>국가하천 (Nation)</t>
  </si>
  <si>
    <t>지방하천 (In county)</t>
  </si>
  <si>
    <t>기타 (Others)</t>
  </si>
  <si>
    <t>자료 : 안전재난과</t>
  </si>
  <si>
    <t>10. 하 천 부 지 점 용</t>
  </si>
  <si>
    <t>USE OF RIVER SITES</t>
  </si>
  <si>
    <t>Unit : ㎡, thousand won</t>
  </si>
  <si>
    <t>연   별</t>
  </si>
  <si>
    <t>면   적    합   계</t>
  </si>
  <si>
    <t>면   적    합   계</t>
  </si>
  <si>
    <t>토사채취</t>
  </si>
  <si>
    <t xml:space="preserve">사용료징수  </t>
  </si>
  <si>
    <t>읍면별</t>
  </si>
  <si>
    <t>Total area</t>
  </si>
  <si>
    <t>(㎥)</t>
  </si>
  <si>
    <t>Collection of use fees</t>
  </si>
  <si>
    <t>Year &amp;</t>
  </si>
  <si>
    <t>전(㎡)</t>
  </si>
  <si>
    <t>답(㎡)</t>
  </si>
  <si>
    <t>잡 종 지(㎡)</t>
  </si>
  <si>
    <t>기    타(㎡)</t>
  </si>
  <si>
    <t>Number of cases</t>
  </si>
  <si>
    <t>Dry paddy</t>
  </si>
  <si>
    <t>Others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</si>
  <si>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</si>
  <si>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</si>
  <si>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</si>
  <si>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</si>
  <si>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</si>
  <si>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</si>
  <si>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</si>
  <si>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</si>
  <si>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안전재난과</t>
  </si>
  <si>
    <t>부    과</t>
  </si>
  <si>
    <t>Imposition</t>
  </si>
</sst>
</file>

<file path=xl/styles.xml><?xml version="1.0" encoding="utf-8"?>
<styleSheet xmlns="http://schemas.openxmlformats.org/spreadsheetml/2006/main">
  <numFmts count="6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#,##0_ 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_-* #,##0.0_-;\-* #,##0.0_-;_-* &quot;-&quot;?_-;_-@_-"/>
    <numFmt numFmtId="191" formatCode="#,##0.00_);[Red]\(#,##0.00\)"/>
    <numFmt numFmtId="192" formatCode="_ &quot;₩&quot;* #,##0_ ;_ &quot;₩&quot;* \-#,##0_ ;_ &quot;₩&quot;* &quot;-&quot;_ ;_ @_ "/>
    <numFmt numFmtId="193" formatCode="0.000"/>
    <numFmt numFmtId="194" formatCode="0.0000"/>
    <numFmt numFmtId="195" formatCode="0.0%"/>
    <numFmt numFmtId="196" formatCode="_-&quot;₩&quot;* #,##0.0_-;\-&quot;₩&quot;* #,##0.0_-;_-&quot;₩&quot;* &quot;-&quot;?_-;_-@_-"/>
    <numFmt numFmtId="197" formatCode="#,##0;[Red]#,##0"/>
    <numFmt numFmtId="198" formatCode="0.0_ "/>
    <numFmt numFmtId="199" formatCode="_-* #,##0.0_-;\-* #,##0.0_-;_-* &quot;-&quot;??_-;_-@_-"/>
    <numFmt numFmtId="200" formatCode="_-* #,##0_-;\-* #,##0_-;_-* &quot;-&quot;??_-;_-@_-"/>
    <numFmt numFmtId="201" formatCode="0_);\(0\)"/>
    <numFmt numFmtId="202" formatCode="#,##0_);\(#,##0\)"/>
    <numFmt numFmtId="203" formatCode="0_);[Red]\(0\)"/>
    <numFmt numFmtId="204" formatCode="0;[Red]0"/>
    <numFmt numFmtId="205" formatCode="#,##0.00;[Red]#,##0.00"/>
    <numFmt numFmtId="206" formatCode="\-"/>
    <numFmt numFmtId="207" formatCode="#,##0_);[Red]\(#,##0\)"/>
    <numFmt numFmtId="208" formatCode="#,##0.0_ "/>
    <numFmt numFmtId="209" formatCode="0.00_);[Red]\(0.00\)"/>
    <numFmt numFmtId="210" formatCode="0.00_ "/>
    <numFmt numFmtId="211" formatCode="_-* #,##0.0_-;\-* #,##0.0_-;_-* &quot;-&quot;_-;_-@_-"/>
    <numFmt numFmtId="212" formatCode="###,###,###,###,###"/>
    <numFmt numFmtId="213" formatCode="&quot;₩&quot;#,##0;&quot;₩&quot;\-#,##0"/>
    <numFmt numFmtId="214" formatCode="&quot;₩&quot;#,##0;[Red]&quot;₩&quot;\-#,##0"/>
    <numFmt numFmtId="215" formatCode="&quot;₩&quot;#,##0.00;&quot;₩&quot;\-#,##0.00"/>
    <numFmt numFmtId="216" formatCode="&quot;₩&quot;#,##0.00;[Red]&quot;₩&quot;\-#,##0.00"/>
    <numFmt numFmtId="217" formatCode="_ &quot;₩&quot;* #,##0.00_ ;_ &quot;₩&quot;* \-#,##0.00_ ;_ &quot;₩&quot;* &quot;-&quot;??_ ;_ @_ "/>
    <numFmt numFmtId="218" formatCode="_ * #,##0.000_ ;_ * \-#,##0.000_ ;_ * &quot;-&quot;_ ;_ @_ "/>
    <numFmt numFmtId="219" formatCode="_(\ * #,##0\)_ ;_(\ * \-#,##0\)_ ;_ * &quot;-&quot;_ ;_ @_ "/>
    <numFmt numFmtId="220" formatCode="_(* #,##0\)_ ;_(* \-#,##0\)_ ;_ * &quot;-&quot;_ ;_ @_ "/>
    <numFmt numFmtId="221" formatCode="\(_*\ #,##0\)_ ;\(_*\ \-#,##0\)_ ;_ * &quot;-&quot;_ ;_ @_ "/>
    <numFmt numFmtId="222" formatCode="\(_ #,##0\)_ ;\(_*\ \-#,##0\)_ ;_ * &quot;-&quot;_ ;_ @_ "/>
    <numFmt numFmtId="223" formatCode="_ * #,##0.0000_ ;_ * \-#,##0.0000_ ;_ * &quot;-&quot;_ ;_ @_ "/>
    <numFmt numFmtId="224" formatCode="0_ "/>
    <numFmt numFmtId="225" formatCode="0_ ;[Red]\-0\ "/>
    <numFmt numFmtId="226" formatCode="#,##0.00,,"/>
    <numFmt numFmtId="227" formatCode="#,##0.0_);[Red]\(#,##0.0\)"/>
    <numFmt numFmtId="228" formatCode="#,##0.00_ "/>
    <numFmt numFmtId="229" formatCode="#,##0.000_ "/>
    <numFmt numFmtId="230" formatCode="#,##0.000_);[Red]\(#,##0.000\)"/>
    <numFmt numFmtId="231" formatCode="#,##0.000"/>
    <numFmt numFmtId="232" formatCode="_(* #,##0_);_(* \(#,##0\);_(* &quot;-&quot;_);_(@_)"/>
  </numFmts>
  <fonts count="91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sz val="9"/>
      <name val="바탕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sz val="11"/>
      <name val="새굴림"/>
      <family val="1"/>
    </font>
    <font>
      <b/>
      <sz val="14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0"/>
      <name val="새굴림"/>
      <family val="1"/>
    </font>
    <font>
      <b/>
      <sz val="9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sz val="9"/>
      <color indexed="8"/>
      <name val="굴림체"/>
      <family val="3"/>
    </font>
    <font>
      <b/>
      <sz val="11"/>
      <name val="새굴림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새굴림"/>
      <family val="1"/>
    </font>
    <font>
      <sz val="11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color indexed="8"/>
      <name val="굴림체"/>
      <family val="3"/>
    </font>
    <font>
      <sz val="12"/>
      <color indexed="8"/>
      <name val="새굴림"/>
      <family val="1"/>
    </font>
    <font>
      <sz val="9"/>
      <color indexed="8"/>
      <name val="굴림"/>
      <family val="3"/>
    </font>
    <font>
      <b/>
      <sz val="9"/>
      <color indexed="8"/>
      <name val="굴림"/>
      <family val="3"/>
    </font>
    <font>
      <b/>
      <sz val="12"/>
      <color indexed="8"/>
      <name val="새굴림"/>
      <family val="1"/>
    </font>
    <font>
      <b/>
      <sz val="16"/>
      <color indexed="8"/>
      <name val="새굴림"/>
      <family val="1"/>
    </font>
    <font>
      <b/>
      <sz val="9"/>
      <color indexed="8"/>
      <name val="돋움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theme="1"/>
      <name val="새굴림"/>
      <family val="1"/>
    </font>
    <font>
      <sz val="9"/>
      <color theme="1"/>
      <name val="새굴림"/>
      <family val="1"/>
    </font>
    <font>
      <sz val="11"/>
      <color theme="1"/>
      <name val="새굴림"/>
      <family val="1"/>
    </font>
    <font>
      <sz val="9"/>
      <color theme="1"/>
      <name val="굴림체"/>
      <family val="3"/>
    </font>
    <font>
      <b/>
      <sz val="9"/>
      <color theme="1"/>
      <name val="새굴림"/>
      <family val="1"/>
    </font>
    <font>
      <b/>
      <sz val="9"/>
      <color theme="1"/>
      <name val="굴림체"/>
      <family val="3"/>
    </font>
    <font>
      <sz val="12"/>
      <color theme="1"/>
      <name val="새굴림"/>
      <family val="1"/>
    </font>
    <font>
      <sz val="9"/>
      <color theme="1"/>
      <name val="굴림"/>
      <family val="3"/>
    </font>
    <font>
      <b/>
      <sz val="9"/>
      <color theme="1"/>
      <name val="굴림"/>
      <family val="3"/>
    </font>
    <font>
      <b/>
      <sz val="12"/>
      <color theme="1"/>
      <name val="새굴림"/>
      <family val="1"/>
    </font>
    <font>
      <b/>
      <sz val="16"/>
      <color theme="1"/>
      <name val="새굴림"/>
      <family val="1"/>
    </font>
    <font>
      <b/>
      <sz val="9"/>
      <color theme="1"/>
      <name val="돋움"/>
      <family val="3"/>
    </font>
    <font>
      <sz val="9"/>
      <color theme="1"/>
      <name val="돋움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7" fillId="0" borderId="0">
      <alignment/>
      <protection/>
    </xf>
    <xf numFmtId="38" fontId="8" fillId="0" borderId="0" applyFill="0" applyBorder="0" applyAlignment="0" applyProtection="0"/>
    <xf numFmtId="188" fontId="10" fillId="0" borderId="0">
      <alignment/>
      <protection/>
    </xf>
    <xf numFmtId="182" fontId="5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83" fontId="10" fillId="0" borderId="0">
      <alignment/>
      <protection/>
    </xf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10" fillId="0" borderId="0">
      <alignment/>
      <protection/>
    </xf>
    <xf numFmtId="38" fontId="11" fillId="19" borderId="0" applyNumberFormat="0" applyBorder="0" applyAlignment="0" applyProtection="0"/>
    <xf numFmtId="10" fontId="11" fillId="20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0" fontId="12" fillId="0" borderId="0">
      <alignment/>
      <protection/>
    </xf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9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32" borderId="2" applyNumberFormat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27" borderId="10" applyNumberFormat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207" fontId="21" fillId="0" borderId="0" xfId="87" applyNumberFormat="1" applyFont="1" applyBorder="1" applyAlignment="1" quotePrefix="1">
      <alignment horizontal="center" vertical="center"/>
    </xf>
    <xf numFmtId="207" fontId="21" fillId="0" borderId="0" xfId="0" applyNumberFormat="1" applyFont="1" applyBorder="1" applyAlignment="1">
      <alignment horizontal="center" vertical="center"/>
    </xf>
    <xf numFmtId="207" fontId="21" fillId="0" borderId="0" xfId="87" applyNumberFormat="1" applyFont="1" applyBorder="1" applyAlignment="1">
      <alignment horizontal="center" vertical="center"/>
    </xf>
    <xf numFmtId="207" fontId="22" fillId="0" borderId="0" xfId="87" applyNumberFormat="1" applyFont="1" applyBorder="1" applyAlignment="1" quotePrefix="1">
      <alignment horizontal="center" vertical="center"/>
    </xf>
    <xf numFmtId="207" fontId="22" fillId="0" borderId="11" xfId="87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21" fillId="0" borderId="0" xfId="0" applyFont="1" applyBorder="1" applyAlignment="1">
      <alignment horizontal="left"/>
    </xf>
    <xf numFmtId="176" fontId="21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6" fontId="21" fillId="0" borderId="0" xfId="85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76" fontId="21" fillId="0" borderId="20" xfId="85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176" fontId="21" fillId="0" borderId="13" xfId="85" applyFont="1" applyBorder="1" applyAlignment="1">
      <alignment horizontal="center" vertical="center"/>
    </xf>
    <xf numFmtId="176" fontId="21" fillId="0" borderId="12" xfId="85" applyFont="1" applyBorder="1" applyAlignment="1">
      <alignment horizontal="center" vertical="center"/>
    </xf>
    <xf numFmtId="176" fontId="21" fillId="0" borderId="22" xfId="85" applyFont="1" applyBorder="1" applyAlignment="1">
      <alignment horizontal="center" vertical="center"/>
    </xf>
    <xf numFmtId="207" fontId="22" fillId="0" borderId="0" xfId="0" applyNumberFormat="1" applyFont="1" applyBorder="1" applyAlignment="1">
      <alignment horizontal="center" vertical="center"/>
    </xf>
    <xf numFmtId="176" fontId="21" fillId="0" borderId="13" xfId="85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176" fontId="21" fillId="0" borderId="25" xfId="85" applyFont="1" applyBorder="1" applyAlignment="1">
      <alignment horizontal="center" vertical="center"/>
    </xf>
    <xf numFmtId="207" fontId="21" fillId="0" borderId="26" xfId="0" applyNumberFormat="1" applyFont="1" applyBorder="1" applyAlignment="1">
      <alignment horizontal="center" vertical="center"/>
    </xf>
    <xf numFmtId="207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207" fontId="21" fillId="0" borderId="0" xfId="0" applyNumberFormat="1" applyFont="1" applyBorder="1" applyAlignment="1" quotePrefix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0" fontId="21" fillId="0" borderId="27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191" fontId="22" fillId="0" borderId="11" xfId="0" applyNumberFormat="1" applyFont="1" applyBorder="1" applyAlignment="1">
      <alignment horizontal="center" vertical="center"/>
    </xf>
    <xf numFmtId="191" fontId="22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/>
    </xf>
    <xf numFmtId="189" fontId="21" fillId="0" borderId="0" xfId="0" applyNumberFormat="1" applyFont="1" applyBorder="1" applyAlignment="1">
      <alignment/>
    </xf>
    <xf numFmtId="0" fontId="21" fillId="0" borderId="27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9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2" fontId="18" fillId="0" borderId="0" xfId="0" applyNumberFormat="1" applyFont="1" applyFill="1" applyAlignment="1">
      <alignment/>
    </xf>
    <xf numFmtId="2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/>
    </xf>
    <xf numFmtId="0" fontId="21" fillId="0" borderId="0" xfId="85" applyNumberFormat="1" applyFont="1" applyBorder="1" applyAlignment="1">
      <alignment horizontal="center" vertical="center"/>
    </xf>
    <xf numFmtId="0" fontId="21" fillId="0" borderId="12" xfId="85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1" fillId="0" borderId="19" xfId="85" applyNumberFormat="1" applyFont="1" applyBorder="1" applyAlignment="1">
      <alignment horizontal="center" vertical="center"/>
    </xf>
    <xf numFmtId="0" fontId="21" fillId="0" borderId="20" xfId="85" applyNumberFormat="1" applyFont="1" applyBorder="1" applyAlignment="1">
      <alignment horizontal="center" vertical="center"/>
    </xf>
    <xf numFmtId="0" fontId="21" fillId="0" borderId="21" xfId="85" applyNumberFormat="1" applyFont="1" applyBorder="1" applyAlignment="1">
      <alignment horizontal="center" vertical="center"/>
    </xf>
    <xf numFmtId="203" fontId="21" fillId="0" borderId="13" xfId="85" applyNumberFormat="1" applyFont="1" applyBorder="1" applyAlignment="1" quotePrefix="1">
      <alignment horizontal="center" vertical="center"/>
    </xf>
    <xf numFmtId="203" fontId="22" fillId="0" borderId="13" xfId="85" applyNumberFormat="1" applyFont="1" applyBorder="1" applyAlignment="1" quotePrefix="1">
      <alignment horizontal="center" vertical="center"/>
    </xf>
    <xf numFmtId="176" fontId="21" fillId="0" borderId="13" xfId="85" applyFont="1" applyBorder="1" applyAlignment="1">
      <alignment horizontal="center" vertical="center" wrapText="1" shrinkToFit="1"/>
    </xf>
    <xf numFmtId="176" fontId="21" fillId="0" borderId="25" xfId="85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227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quotePrefix="1">
      <alignment horizontal="center" vertical="center"/>
    </xf>
    <xf numFmtId="207" fontId="22" fillId="0" borderId="0" xfId="87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" fontId="19" fillId="0" borderId="0" xfId="91" applyNumberFormat="1" applyFont="1" applyBorder="1" applyAlignment="1">
      <alignment horizontal="center" vertical="center"/>
      <protection/>
    </xf>
    <xf numFmtId="1" fontId="19" fillId="0" borderId="0" xfId="91" applyNumberFormat="1" applyFont="1" applyBorder="1">
      <alignment/>
      <protection/>
    </xf>
    <xf numFmtId="1" fontId="21" fillId="0" borderId="11" xfId="91" applyNumberFormat="1" applyFont="1" applyBorder="1" applyAlignment="1">
      <alignment horizontal="left"/>
      <protection/>
    </xf>
    <xf numFmtId="1" fontId="21" fillId="0" borderId="11" xfId="91" applyNumberFormat="1" applyFont="1" applyBorder="1">
      <alignment/>
      <protection/>
    </xf>
    <xf numFmtId="1" fontId="21" fillId="0" borderId="0" xfId="91" applyNumberFormat="1" applyFont="1" applyBorder="1" applyAlignment="1">
      <alignment horizontal="left"/>
      <protection/>
    </xf>
    <xf numFmtId="1" fontId="21" fillId="0" borderId="11" xfId="91" applyNumberFormat="1" applyFont="1" applyBorder="1" applyAlignment="1">
      <alignment horizontal="right"/>
      <protection/>
    </xf>
    <xf numFmtId="1" fontId="21" fillId="0" borderId="0" xfId="91" applyNumberFormat="1" applyFont="1" applyBorder="1">
      <alignment/>
      <protection/>
    </xf>
    <xf numFmtId="1" fontId="21" fillId="0" borderId="0" xfId="91" applyNumberFormat="1" applyFont="1" applyBorder="1" applyAlignment="1">
      <alignment horizontal="center"/>
      <protection/>
    </xf>
    <xf numFmtId="0" fontId="21" fillId="0" borderId="13" xfId="83" applyNumberFormat="1" applyFont="1" applyBorder="1" applyAlignment="1" quotePrefix="1">
      <alignment horizontal="center" vertical="center"/>
    </xf>
    <xf numFmtId="0" fontId="21" fillId="0" borderId="0" xfId="91" applyNumberFormat="1" applyFont="1" applyBorder="1" applyAlignment="1">
      <alignment horizontal="center" vertical="center"/>
      <protection/>
    </xf>
    <xf numFmtId="1" fontId="21" fillId="0" borderId="0" xfId="91" applyNumberFormat="1" applyFont="1">
      <alignment/>
      <protection/>
    </xf>
    <xf numFmtId="0" fontId="22" fillId="0" borderId="11" xfId="91" applyNumberFormat="1" applyFont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1" fontId="21" fillId="0" borderId="13" xfId="83" applyNumberFormat="1" applyFont="1" applyBorder="1" applyAlignment="1">
      <alignment horizontal="center" vertical="center"/>
    </xf>
    <xf numFmtId="1" fontId="21" fillId="0" borderId="27" xfId="91" applyNumberFormat="1" applyFont="1" applyBorder="1" applyAlignment="1">
      <alignment horizontal="center" vertical="center"/>
      <protection/>
    </xf>
    <xf numFmtId="1" fontId="21" fillId="0" borderId="0" xfId="91" applyNumberFormat="1" applyFont="1" applyBorder="1" applyAlignment="1">
      <alignment horizontal="center" vertical="center"/>
      <protection/>
    </xf>
    <xf numFmtId="1" fontId="21" fillId="0" borderId="13" xfId="91" applyNumberFormat="1" applyFont="1" applyBorder="1" applyAlignment="1">
      <alignment horizontal="center" vertical="center"/>
      <protection/>
    </xf>
    <xf numFmtId="1" fontId="21" fillId="0" borderId="22" xfId="91" applyNumberFormat="1" applyFont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1" fontId="21" fillId="0" borderId="18" xfId="91" applyNumberFormat="1" applyFont="1" applyBorder="1" applyAlignment="1">
      <alignment horizontal="center" vertical="center"/>
      <protection/>
    </xf>
    <xf numFmtId="1" fontId="21" fillId="0" borderId="16" xfId="91" applyNumberFormat="1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1" fontId="21" fillId="0" borderId="20" xfId="83" applyNumberFormat="1" applyFont="1" applyBorder="1" applyAlignment="1">
      <alignment horizontal="center" vertical="center"/>
    </xf>
    <xf numFmtId="1" fontId="21" fillId="0" borderId="23" xfId="91" applyNumberFormat="1" applyFont="1" applyBorder="1" applyAlignment="1">
      <alignment horizontal="center" vertical="center"/>
      <protection/>
    </xf>
    <xf numFmtId="1" fontId="21" fillId="0" borderId="20" xfId="91" applyNumberFormat="1" applyFont="1" applyBorder="1" applyAlignment="1">
      <alignment horizontal="center" vertical="center"/>
      <protection/>
    </xf>
    <xf numFmtId="1" fontId="21" fillId="0" borderId="28" xfId="83" applyNumberFormat="1" applyFont="1" applyBorder="1" applyAlignment="1">
      <alignment horizontal="center" vertical="center"/>
    </xf>
    <xf numFmtId="1" fontId="21" fillId="0" borderId="28" xfId="91" applyNumberFormat="1" applyFont="1" applyBorder="1" applyAlignment="1">
      <alignment horizontal="center" vertical="center"/>
      <protection/>
    </xf>
    <xf numFmtId="1" fontId="21" fillId="0" borderId="24" xfId="91" applyNumberFormat="1" applyFont="1" applyBorder="1" applyAlignment="1">
      <alignment horizontal="center" vertical="center"/>
      <protection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206" fontId="21" fillId="0" borderId="0" xfId="0" applyNumberFormat="1" applyFont="1" applyBorder="1" applyAlignment="1">
      <alignment horizontal="center" vertical="center"/>
    </xf>
    <xf numFmtId="206" fontId="21" fillId="0" borderId="0" xfId="87" applyNumberFormat="1" applyFont="1" applyBorder="1" applyAlignment="1">
      <alignment horizontal="center" vertical="center"/>
    </xf>
    <xf numFmtId="207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 applyProtection="1">
      <alignment horizontal="center" vertical="center"/>
      <protection locked="0"/>
    </xf>
    <xf numFmtId="203" fontId="21" fillId="0" borderId="0" xfId="0" applyNumberFormat="1" applyFont="1" applyBorder="1" applyAlignment="1">
      <alignment horizontal="center" vertical="center"/>
    </xf>
    <xf numFmtId="206" fontId="21" fillId="0" borderId="0" xfId="91" applyNumberFormat="1" applyFont="1" applyBorder="1" applyAlignment="1">
      <alignment horizontal="center" vertical="center"/>
      <protection/>
    </xf>
    <xf numFmtId="203" fontId="21" fillId="0" borderId="0" xfId="85" applyNumberFormat="1" applyFont="1" applyBorder="1" applyAlignment="1" applyProtection="1" quotePrefix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84" applyNumberFormat="1" applyFont="1" applyFill="1" applyBorder="1" applyAlignment="1" applyProtection="1">
      <alignment horizontal="center" vertical="center"/>
      <protection locked="0"/>
    </xf>
    <xf numFmtId="207" fontId="3" fillId="0" borderId="0" xfId="0" applyNumberFormat="1" applyFont="1" applyFill="1" applyBorder="1" applyAlignment="1" applyProtection="1">
      <alignment horizontal="center" vertical="center"/>
      <protection locked="0"/>
    </xf>
    <xf numFmtId="227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91" applyNumberFormat="1" applyFont="1" applyBorder="1" applyAlignment="1" applyProtection="1">
      <alignment horizontal="center" vertical="center"/>
      <protection locked="0"/>
    </xf>
    <xf numFmtId="4" fontId="22" fillId="0" borderId="0" xfId="0" applyNumberFormat="1" applyFont="1" applyBorder="1" applyAlignment="1">
      <alignment horizontal="center" vertical="center"/>
    </xf>
    <xf numFmtId="0" fontId="22" fillId="0" borderId="25" xfId="83" applyNumberFormat="1" applyFont="1" applyBorder="1" applyAlignment="1" quotePrefix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07" fontId="21" fillId="0" borderId="0" xfId="68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207" fontId="21" fillId="0" borderId="0" xfId="84" applyNumberFormat="1" applyFont="1" applyFill="1" applyBorder="1" applyAlignment="1">
      <alignment horizontal="center" vertical="center"/>
    </xf>
    <xf numFmtId="227" fontId="21" fillId="0" borderId="0" xfId="84" applyNumberFormat="1" applyFont="1" applyFill="1" applyBorder="1" applyAlignment="1">
      <alignment horizontal="center" vertical="center"/>
    </xf>
    <xf numFmtId="207" fontId="3" fillId="0" borderId="0" xfId="68" applyNumberFormat="1" applyFont="1" applyFill="1" applyBorder="1" applyAlignment="1" quotePrefix="1">
      <alignment horizontal="center" vertical="center"/>
    </xf>
    <xf numFmtId="207" fontId="21" fillId="0" borderId="0" xfId="87" applyNumberFormat="1" applyFont="1" applyFill="1" applyBorder="1" applyAlignment="1">
      <alignment horizontal="center" vertical="center"/>
    </xf>
    <xf numFmtId="207" fontId="26" fillId="0" borderId="11" xfId="68" applyNumberFormat="1" applyFont="1" applyFill="1" applyBorder="1" applyAlignment="1" quotePrefix="1">
      <alignment horizontal="center" vertical="center"/>
    </xf>
    <xf numFmtId="227" fontId="22" fillId="0" borderId="11" xfId="0" applyNumberFormat="1" applyFont="1" applyFill="1" applyBorder="1" applyAlignment="1" applyProtection="1">
      <alignment horizontal="center" vertical="center"/>
      <protection locked="0"/>
    </xf>
    <xf numFmtId="207" fontId="22" fillId="0" borderId="11" xfId="87" applyNumberFormat="1" applyFont="1" applyFill="1" applyBorder="1" applyAlignment="1">
      <alignment horizontal="center" vertical="center"/>
    </xf>
    <xf numFmtId="227" fontId="22" fillId="0" borderId="11" xfId="84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179" fontId="21" fillId="0" borderId="0" xfId="0" applyNumberFormat="1" applyFont="1" applyAlignment="1">
      <alignment horizontal="center" vertical="center"/>
    </xf>
    <xf numFmtId="179" fontId="21" fillId="0" borderId="11" xfId="0" applyNumberFormat="1" applyFont="1" applyBorder="1" applyAlignment="1">
      <alignment horizontal="center" vertical="center"/>
    </xf>
    <xf numFmtId="227" fontId="26" fillId="0" borderId="11" xfId="68" applyNumberFormat="1" applyFont="1" applyFill="1" applyBorder="1" applyAlignment="1" quotePrefix="1">
      <alignment horizontal="center" vertical="center"/>
    </xf>
    <xf numFmtId="179" fontId="21" fillId="0" borderId="0" xfId="68" applyNumberFormat="1" applyFont="1" applyBorder="1" applyAlignment="1">
      <alignment horizontal="center" vertical="center"/>
    </xf>
    <xf numFmtId="41" fontId="3" fillId="0" borderId="0" xfId="68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26" fillId="0" borderId="0" xfId="87" applyNumberFormat="1" applyFont="1" applyFill="1" applyBorder="1" applyAlignment="1" quotePrefix="1">
      <alignment horizontal="center"/>
    </xf>
    <xf numFmtId="206" fontId="18" fillId="0" borderId="0" xfId="0" applyNumberFormat="1" applyFont="1" applyBorder="1" applyAlignment="1">
      <alignment horizontal="center" vertical="center"/>
    </xf>
    <xf numFmtId="179" fontId="3" fillId="34" borderId="0" xfId="68" applyNumberFormat="1" applyFont="1" applyFill="1" applyBorder="1" applyAlignment="1">
      <alignment horizontal="center" vertical="center"/>
    </xf>
    <xf numFmtId="179" fontId="3" fillId="0" borderId="0" xfId="68" applyNumberFormat="1" applyFont="1" applyBorder="1" applyAlignment="1" applyProtection="1">
      <alignment horizontal="center" vertical="center"/>
      <protection locked="0"/>
    </xf>
    <xf numFmtId="179" fontId="21" fillId="0" borderId="0" xfId="68" applyNumberFormat="1" applyFont="1" applyBorder="1" applyAlignment="1" applyProtection="1">
      <alignment horizontal="center" vertical="center"/>
      <protection locked="0"/>
    </xf>
    <xf numFmtId="0" fontId="21" fillId="0" borderId="13" xfId="68" applyNumberFormat="1" applyFont="1" applyBorder="1" applyAlignment="1">
      <alignment horizontal="center" vertical="center"/>
    </xf>
    <xf numFmtId="227" fontId="3" fillId="0" borderId="0" xfId="68" applyNumberFormat="1" applyFont="1" applyFill="1" applyBorder="1" applyAlignment="1" quotePrefix="1">
      <alignment horizontal="center" vertical="center"/>
    </xf>
    <xf numFmtId="227" fontId="21" fillId="0" borderId="0" xfId="0" applyNumberFormat="1" applyFont="1" applyFill="1" applyBorder="1" applyAlignment="1" applyProtection="1">
      <alignment horizontal="center" vertical="center"/>
      <protection locked="0"/>
    </xf>
    <xf numFmtId="179" fontId="21" fillId="0" borderId="0" xfId="68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206" fontId="21" fillId="0" borderId="0" xfId="0" applyNumberFormat="1" applyFont="1" applyFill="1" applyBorder="1" applyAlignment="1">
      <alignment horizontal="center" vertical="center"/>
    </xf>
    <xf numFmtId="207" fontId="22" fillId="0" borderId="11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20" xfId="0" applyFont="1" applyFill="1" applyBorder="1" applyAlignment="1" quotePrefix="1">
      <alignment horizontal="center" vertical="center"/>
    </xf>
    <xf numFmtId="176" fontId="21" fillId="0" borderId="0" xfId="0" applyNumberFormat="1" applyFont="1" applyFill="1" applyBorder="1" applyAlignment="1" quotePrefix="1">
      <alignment horizontal="center"/>
    </xf>
    <xf numFmtId="207" fontId="21" fillId="0" borderId="0" xfId="0" applyNumberFormat="1" applyFont="1" applyFill="1" applyBorder="1" applyAlignment="1" quotePrefix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1" fontId="29" fillId="0" borderId="0" xfId="70" applyFont="1" applyFill="1" applyBorder="1" applyAlignment="1">
      <alignment vertical="center"/>
    </xf>
    <xf numFmtId="41" fontId="29" fillId="0" borderId="0" xfId="7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3" fontId="21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vertical="center"/>
    </xf>
    <xf numFmtId="41" fontId="30" fillId="0" borderId="0" xfId="70" applyFont="1" applyFill="1" applyBorder="1" applyAlignment="1">
      <alignment vertical="center"/>
    </xf>
    <xf numFmtId="41" fontId="30" fillId="0" borderId="0" xfId="70" applyFont="1" applyFill="1" applyBorder="1" applyAlignment="1" applyProtection="1">
      <alignment/>
      <protection locked="0"/>
    </xf>
    <xf numFmtId="179" fontId="21" fillId="0" borderId="0" xfId="68" applyNumberFormat="1" applyFont="1" applyFill="1" applyBorder="1" applyAlignment="1" applyProtection="1">
      <alignment horizontal="center" vertical="center"/>
      <protection locked="0"/>
    </xf>
    <xf numFmtId="179" fontId="21" fillId="0" borderId="19" xfId="68" applyNumberFormat="1" applyFont="1" applyFill="1" applyBorder="1" applyAlignment="1">
      <alignment horizontal="center" vertical="center"/>
    </xf>
    <xf numFmtId="191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9" fillId="0" borderId="11" xfId="0" applyFont="1" applyBorder="1" applyAlignment="1">
      <alignment/>
    </xf>
    <xf numFmtId="0" fontId="80" fillId="0" borderId="11" xfId="0" applyFont="1" applyBorder="1" applyAlignment="1">
      <alignment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11" xfId="0" applyFont="1" applyBorder="1" applyAlignment="1">
      <alignment horizontal="right"/>
    </xf>
    <xf numFmtId="0" fontId="79" fillId="0" borderId="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20" xfId="0" applyFont="1" applyBorder="1" applyAlignment="1" quotePrefix="1">
      <alignment horizontal="center" vertical="center"/>
    </xf>
    <xf numFmtId="0" fontId="79" fillId="0" borderId="23" xfId="0" applyFont="1" applyBorder="1" applyAlignment="1">
      <alignment horizontal="center" vertical="center"/>
    </xf>
    <xf numFmtId="207" fontId="79" fillId="0" borderId="0" xfId="84" applyNumberFormat="1" applyFont="1" applyBorder="1" applyAlignment="1">
      <alignment horizontal="center" vertical="center"/>
    </xf>
    <xf numFmtId="207" fontId="79" fillId="0" borderId="0" xfId="84" applyNumberFormat="1" applyFont="1" applyFill="1" applyBorder="1" applyAlignment="1">
      <alignment horizontal="center" vertical="center"/>
    </xf>
    <xf numFmtId="203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13" xfId="68" applyNumberFormat="1" applyFont="1" applyBorder="1" applyAlignment="1">
      <alignment horizontal="center" vertical="center"/>
    </xf>
    <xf numFmtId="179" fontId="81" fillId="0" borderId="0" xfId="68" applyNumberFormat="1" applyFont="1" applyFill="1" applyBorder="1" applyAlignment="1">
      <alignment horizontal="center" vertical="center" shrinkToFit="1"/>
    </xf>
    <xf numFmtId="179" fontId="79" fillId="0" borderId="0" xfId="68" applyNumberFormat="1" applyFont="1" applyBorder="1" applyAlignment="1">
      <alignment horizontal="center" vertical="center"/>
    </xf>
    <xf numFmtId="179" fontId="81" fillId="0" borderId="0" xfId="68" applyNumberFormat="1" applyFont="1" applyFill="1" applyBorder="1" applyAlignment="1" applyProtection="1">
      <alignment horizontal="center" vertical="center" shrinkToFit="1"/>
      <protection locked="0"/>
    </xf>
    <xf numFmtId="179" fontId="79" fillId="0" borderId="0" xfId="68" applyNumberFormat="1" applyFont="1" applyFill="1" applyBorder="1" applyAlignment="1">
      <alignment horizontal="center" vertical="center"/>
    </xf>
    <xf numFmtId="0" fontId="82" fillId="0" borderId="25" xfId="68" applyNumberFormat="1" applyFont="1" applyBorder="1" applyAlignment="1">
      <alignment horizontal="center" vertical="center"/>
    </xf>
    <xf numFmtId="179" fontId="83" fillId="0" borderId="11" xfId="68" applyNumberFormat="1" applyFont="1" applyFill="1" applyBorder="1" applyAlignment="1">
      <alignment horizontal="center" vertical="center" shrinkToFit="1"/>
    </xf>
    <xf numFmtId="179" fontId="82" fillId="0" borderId="11" xfId="68" applyNumberFormat="1" applyFont="1" applyBorder="1" applyAlignment="1">
      <alignment horizontal="center" vertical="center"/>
    </xf>
    <xf numFmtId="179" fontId="82" fillId="0" borderId="0" xfId="68" applyNumberFormat="1" applyFont="1" applyBorder="1" applyAlignment="1">
      <alignment horizontal="center" vertical="center"/>
    </xf>
    <xf numFmtId="206" fontId="79" fillId="0" borderId="11" xfId="84" applyNumberFormat="1" applyFont="1" applyFill="1" applyBorder="1" applyAlignment="1">
      <alignment horizontal="center" vertical="center"/>
    </xf>
    <xf numFmtId="179" fontId="82" fillId="0" borderId="11" xfId="68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/>
    </xf>
    <xf numFmtId="0" fontId="80" fillId="0" borderId="0" xfId="0" applyNumberFormat="1" applyFont="1" applyFill="1" applyAlignment="1">
      <alignment/>
    </xf>
    <xf numFmtId="2" fontId="80" fillId="0" borderId="0" xfId="0" applyNumberFormat="1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2" fontId="80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0" fontId="80" fillId="0" borderId="0" xfId="0" applyNumberFormat="1" applyFont="1" applyAlignment="1">
      <alignment/>
    </xf>
    <xf numFmtId="3" fontId="80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Border="1" applyAlignment="1">
      <alignment horizontal="left"/>
    </xf>
    <xf numFmtId="0" fontId="8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9" fillId="0" borderId="11" xfId="0" applyNumberFormat="1" applyFont="1" applyFill="1" applyBorder="1" applyAlignment="1">
      <alignment/>
    </xf>
    <xf numFmtId="0" fontId="79" fillId="0" borderId="11" xfId="0" applyFont="1" applyFill="1" applyBorder="1" applyAlignment="1">
      <alignment horizontal="left"/>
    </xf>
    <xf numFmtId="0" fontId="79" fillId="0" borderId="11" xfId="0" applyFont="1" applyFill="1" applyBorder="1" applyAlignment="1">
      <alignment horizontal="right"/>
    </xf>
    <xf numFmtId="0" fontId="79" fillId="0" borderId="28" xfId="85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/>
    </xf>
    <xf numFmtId="0" fontId="79" fillId="0" borderId="29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Border="1" applyAlignment="1">
      <alignment horizontal="center" vertical="center"/>
    </xf>
    <xf numFmtId="0" fontId="79" fillId="0" borderId="16" xfId="0" applyNumberFormat="1" applyFont="1" applyFill="1" applyBorder="1" applyAlignment="1">
      <alignment horizontal="center" vertical="center"/>
    </xf>
    <xf numFmtId="0" fontId="79" fillId="0" borderId="15" xfId="0" applyNumberFormat="1" applyFont="1" applyFill="1" applyBorder="1" applyAlignment="1">
      <alignment horizontal="center" vertical="center"/>
    </xf>
    <xf numFmtId="0" fontId="79" fillId="0" borderId="18" xfId="0" applyNumberFormat="1" applyFont="1" applyFill="1" applyBorder="1" applyAlignment="1">
      <alignment horizontal="center" vertical="center"/>
    </xf>
    <xf numFmtId="0" fontId="79" fillId="0" borderId="13" xfId="0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/>
    </xf>
    <xf numFmtId="0" fontId="79" fillId="0" borderId="19" xfId="0" applyNumberFormat="1" applyFont="1" applyFill="1" applyBorder="1" applyAlignment="1">
      <alignment horizontal="center" vertical="center"/>
    </xf>
    <xf numFmtId="0" fontId="80" fillId="0" borderId="18" xfId="0" applyNumberFormat="1" applyFont="1" applyFill="1" applyBorder="1" applyAlignment="1">
      <alignment horizontal="center" vertical="center"/>
    </xf>
    <xf numFmtId="0" fontId="80" fillId="0" borderId="13" xfId="0" applyNumberFormat="1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/>
    </xf>
    <xf numFmtId="0" fontId="79" fillId="0" borderId="17" xfId="0" applyFont="1" applyFill="1" applyBorder="1" applyAlignment="1">
      <alignment horizontal="center" vertical="center"/>
    </xf>
    <xf numFmtId="0" fontId="79" fillId="0" borderId="20" xfId="0" applyNumberFormat="1" applyFont="1" applyFill="1" applyBorder="1" applyAlignment="1" quotePrefix="1">
      <alignment horizontal="center" vertical="center"/>
    </xf>
    <xf numFmtId="0" fontId="79" fillId="0" borderId="23" xfId="0" applyNumberFormat="1" applyFont="1" applyFill="1" applyBorder="1" applyAlignment="1">
      <alignment horizontal="center" vertical="center"/>
    </xf>
    <xf numFmtId="0" fontId="79" fillId="0" borderId="20" xfId="0" applyNumberFormat="1" applyFont="1" applyFill="1" applyBorder="1" applyAlignment="1">
      <alignment horizontal="center" vertical="center"/>
    </xf>
    <xf numFmtId="0" fontId="79" fillId="0" borderId="21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4" fontId="79" fillId="0" borderId="0" xfId="0" applyNumberFormat="1" applyFont="1" applyFill="1" applyBorder="1" applyAlignment="1">
      <alignment horizontal="center" vertical="center"/>
    </xf>
    <xf numFmtId="191" fontId="79" fillId="0" borderId="0" xfId="84" applyNumberFormat="1" applyFont="1" applyFill="1" applyBorder="1" applyAlignment="1">
      <alignment horizontal="center" vertical="center"/>
    </xf>
    <xf numFmtId="179" fontId="79" fillId="0" borderId="0" xfId="0" applyNumberFormat="1" applyFont="1" applyFill="1" applyBorder="1" applyAlignment="1" quotePrefix="1">
      <alignment horizontal="center" vertical="center"/>
    </xf>
    <xf numFmtId="228" fontId="79" fillId="0" borderId="0" xfId="84" applyNumberFormat="1" applyFont="1" applyFill="1" applyBorder="1" applyAlignment="1">
      <alignment horizontal="center" vertical="center"/>
    </xf>
    <xf numFmtId="206" fontId="79" fillId="0" borderId="0" xfId="84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179" fontId="85" fillId="0" borderId="0" xfId="68" applyNumberFormat="1" applyFont="1" applyFill="1" applyBorder="1" applyAlignment="1">
      <alignment horizontal="center" vertical="center"/>
    </xf>
    <xf numFmtId="0" fontId="82" fillId="0" borderId="25" xfId="0" applyFont="1" applyFill="1" applyBorder="1" applyAlignment="1">
      <alignment horizontal="center" vertical="center"/>
    </xf>
    <xf numFmtId="179" fontId="82" fillId="0" borderId="11" xfId="0" applyNumberFormat="1" applyFont="1" applyFill="1" applyBorder="1" applyAlignment="1" quotePrefix="1">
      <alignment horizontal="center" vertical="center"/>
    </xf>
    <xf numFmtId="179" fontId="86" fillId="0" borderId="11" xfId="68" applyNumberFormat="1" applyFont="1" applyFill="1" applyBorder="1" applyAlignment="1">
      <alignment horizontal="center" vertical="center"/>
    </xf>
    <xf numFmtId="228" fontId="82" fillId="0" borderId="11" xfId="84" applyNumberFormat="1" applyFont="1" applyFill="1" applyBorder="1" applyAlignment="1">
      <alignment horizontal="center" vertical="center"/>
    </xf>
    <xf numFmtId="4" fontId="82" fillId="0" borderId="0" xfId="0" applyNumberFormat="1" applyFont="1" applyFill="1" applyBorder="1" applyAlignment="1">
      <alignment horizontal="center" vertical="center"/>
    </xf>
    <xf numFmtId="191" fontId="82" fillId="0" borderId="11" xfId="84" applyNumberFormat="1" applyFont="1" applyFill="1" applyBorder="1" applyAlignment="1">
      <alignment horizontal="center" vertical="center"/>
    </xf>
    <xf numFmtId="191" fontId="82" fillId="0" borderId="0" xfId="84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2" fontId="80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 horizontal="left"/>
    </xf>
    <xf numFmtId="0" fontId="88" fillId="0" borderId="0" xfId="0" applyFont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 shrinkToFit="1"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15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horizontal="center" vertical="center"/>
    </xf>
    <xf numFmtId="206" fontId="79" fillId="0" borderId="0" xfId="0" applyNumberFormat="1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206" fontId="24" fillId="0" borderId="0" xfId="84" applyNumberFormat="1" applyFont="1" applyFill="1" applyBorder="1" applyAlignment="1">
      <alignment horizontal="center" vertical="center"/>
    </xf>
    <xf numFmtId="227" fontId="24" fillId="0" borderId="0" xfId="0" applyNumberFormat="1" applyFont="1" applyBorder="1" applyAlignment="1">
      <alignment horizontal="center" vertical="center"/>
    </xf>
    <xf numFmtId="207" fontId="22" fillId="0" borderId="0" xfId="68" applyNumberFormat="1" applyFont="1" applyBorder="1" applyAlignment="1">
      <alignment horizontal="center" vertical="center"/>
    </xf>
    <xf numFmtId="176" fontId="21" fillId="0" borderId="30" xfId="85" applyFont="1" applyBorder="1" applyAlignment="1">
      <alignment horizontal="center" vertical="center"/>
    </xf>
    <xf numFmtId="207" fontId="21" fillId="0" borderId="11" xfId="68" applyNumberFormat="1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224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85" applyNumberFormat="1" applyFont="1" applyBorder="1" applyAlignment="1" applyProtection="1">
      <alignment horizontal="center" vertical="center"/>
      <protection locked="0"/>
    </xf>
    <xf numFmtId="49" fontId="22" fillId="0" borderId="0" xfId="85" applyNumberFormat="1" applyFont="1" applyBorder="1" applyAlignment="1" applyProtection="1" quotePrefix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224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85" applyNumberFormat="1" applyFont="1" applyBorder="1" applyAlignment="1" applyProtection="1">
      <alignment horizontal="center" vertical="center"/>
      <protection locked="0"/>
    </xf>
    <xf numFmtId="49" fontId="21" fillId="0" borderId="0" xfId="85" applyNumberFormat="1" applyFont="1" applyBorder="1" applyAlignment="1" applyProtection="1" quotePrefix="1">
      <alignment horizontal="center" vertical="center"/>
      <protection locked="0"/>
    </xf>
    <xf numFmtId="2" fontId="82" fillId="0" borderId="11" xfId="0" applyNumberFormat="1" applyFont="1" applyFill="1" applyBorder="1" applyAlignment="1">
      <alignment horizontal="center" vertical="center"/>
    </xf>
    <xf numFmtId="179" fontId="89" fillId="0" borderId="11" xfId="68" applyNumberFormat="1" applyFont="1" applyFill="1" applyBorder="1" applyAlignment="1" applyProtection="1">
      <alignment horizontal="center" vertical="center" shrinkToFit="1"/>
      <protection locked="0"/>
    </xf>
    <xf numFmtId="179" fontId="89" fillId="0" borderId="0" xfId="68" applyNumberFormat="1" applyFont="1" applyFill="1" applyBorder="1" applyAlignment="1" applyProtection="1">
      <alignment horizontal="center" vertical="center" shrinkToFit="1"/>
      <protection locked="0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176" fontId="21" fillId="0" borderId="28" xfId="85" applyFont="1" applyFill="1" applyBorder="1" applyAlignment="1">
      <alignment horizontal="center" vertical="center"/>
    </xf>
    <xf numFmtId="176" fontId="21" fillId="0" borderId="13" xfId="85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76" fontId="21" fillId="0" borderId="0" xfId="85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 quotePrefix="1">
      <alignment horizontal="center" vertical="center"/>
    </xf>
    <xf numFmtId="207" fontId="21" fillId="0" borderId="0" xfId="87" applyNumberFormat="1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207" fontId="22" fillId="0" borderId="0" xfId="84" applyNumberFormat="1" applyFont="1" applyFill="1" applyBorder="1" applyAlignment="1">
      <alignment horizontal="center" vertical="center"/>
    </xf>
    <xf numFmtId="207" fontId="22" fillId="0" borderId="0" xfId="87" applyNumberFormat="1" applyFont="1" applyFill="1" applyBorder="1" applyAlignment="1" quotePrefix="1">
      <alignment horizontal="center" vertical="center"/>
    </xf>
    <xf numFmtId="19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1" fillId="0" borderId="19" xfId="87" applyNumberFormat="1" applyFont="1" applyFill="1" applyBorder="1" applyAlignment="1">
      <alignment horizontal="center" vertical="center"/>
    </xf>
    <xf numFmtId="203" fontId="21" fillId="0" borderId="0" xfId="87" applyNumberFormat="1" applyFont="1" applyFill="1" applyBorder="1" applyAlignment="1">
      <alignment horizontal="center" vertical="center"/>
    </xf>
    <xf numFmtId="203" fontId="21" fillId="0" borderId="0" xfId="87" applyNumberFormat="1" applyFont="1" applyFill="1" applyBorder="1" applyAlignment="1" quotePrefix="1">
      <alignment horizontal="center" vertical="center"/>
    </xf>
    <xf numFmtId="0" fontId="21" fillId="0" borderId="25" xfId="0" applyFont="1" applyFill="1" applyBorder="1" applyAlignment="1">
      <alignment horizontal="center" vertical="center" wrapText="1" shrinkToFit="1"/>
    </xf>
    <xf numFmtId="0" fontId="21" fillId="0" borderId="26" xfId="87" applyNumberFormat="1" applyFont="1" applyFill="1" applyBorder="1" applyAlignment="1">
      <alignment horizontal="center" vertical="center"/>
    </xf>
    <xf numFmtId="207" fontId="21" fillId="0" borderId="11" xfId="87" applyNumberFormat="1" applyFont="1" applyFill="1" applyBorder="1" applyAlignment="1">
      <alignment horizontal="center" vertical="center"/>
    </xf>
    <xf numFmtId="206" fontId="21" fillId="0" borderId="11" xfId="8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  <xf numFmtId="206" fontId="21" fillId="0" borderId="0" xfId="0" applyNumberFormat="1" applyFont="1" applyFill="1" applyAlignment="1">
      <alignment horizontal="left"/>
    </xf>
    <xf numFmtId="206" fontId="18" fillId="0" borderId="0" xfId="0" applyNumberFormat="1" applyFont="1" applyFill="1" applyAlignment="1">
      <alignment/>
    </xf>
    <xf numFmtId="207" fontId="22" fillId="0" borderId="0" xfId="87" applyNumberFormat="1" applyFont="1" applyFill="1" applyBorder="1" applyAlignment="1">
      <alignment horizontal="center" vertical="center"/>
    </xf>
    <xf numFmtId="176" fontId="32" fillId="0" borderId="0" xfId="87" applyNumberFormat="1" applyFont="1" applyFill="1" applyBorder="1" applyAlignment="1" quotePrefix="1">
      <alignment horizontal="center"/>
    </xf>
    <xf numFmtId="176" fontId="1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7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9" fontId="90" fillId="0" borderId="0" xfId="68" applyNumberFormat="1" applyFont="1" applyFill="1" applyBorder="1" applyAlignment="1" applyProtection="1">
      <alignment horizontal="center" vertical="center" shrinkToFit="1"/>
      <protection locked="0"/>
    </xf>
    <xf numFmtId="2" fontId="79" fillId="0" borderId="0" xfId="0" applyNumberFormat="1" applyFont="1" applyFill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79" fillId="0" borderId="11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206" fontId="79" fillId="0" borderId="11" xfId="84" applyNumberFormat="1" applyFont="1" applyFill="1" applyBorder="1" applyAlignment="1" quotePrefix="1">
      <alignment horizontal="center" vertical="center"/>
    </xf>
    <xf numFmtId="207" fontId="21" fillId="0" borderId="0" xfId="0" applyNumberFormat="1" applyFont="1" applyFill="1" applyBorder="1" applyAlignment="1">
      <alignment/>
    </xf>
    <xf numFmtId="207" fontId="22" fillId="0" borderId="0" xfId="0" applyNumberFormat="1" applyFont="1" applyFill="1" applyBorder="1" applyAlignment="1">
      <alignment/>
    </xf>
    <xf numFmtId="207" fontId="21" fillId="0" borderId="26" xfId="68" applyNumberFormat="1" applyFont="1" applyBorder="1" applyAlignment="1">
      <alignment horizontal="center" vertical="center"/>
    </xf>
    <xf numFmtId="0" fontId="21" fillId="0" borderId="13" xfId="68" applyNumberFormat="1" applyFont="1" applyFill="1" applyBorder="1" applyAlignment="1">
      <alignment horizontal="center" vertical="center"/>
    </xf>
    <xf numFmtId="179" fontId="3" fillId="0" borderId="0" xfId="68" applyNumberFormat="1" applyFont="1" applyFill="1" applyBorder="1" applyAlignment="1">
      <alignment horizontal="center" vertical="center"/>
    </xf>
    <xf numFmtId="179" fontId="3" fillId="0" borderId="0" xfId="68" applyNumberFormat="1" applyFont="1" applyFill="1" applyBorder="1" applyAlignment="1" applyProtection="1">
      <alignment horizontal="center" vertical="center"/>
      <protection locked="0"/>
    </xf>
    <xf numFmtId="0" fontId="22" fillId="0" borderId="25" xfId="68" applyNumberFormat="1" applyFont="1" applyFill="1" applyBorder="1" applyAlignment="1">
      <alignment horizontal="center" vertical="center"/>
    </xf>
    <xf numFmtId="179" fontId="26" fillId="0" borderId="11" xfId="68" applyNumberFormat="1" applyFont="1" applyFill="1" applyBorder="1" applyAlignment="1">
      <alignment horizontal="center" vertical="center"/>
    </xf>
    <xf numFmtId="179" fontId="26" fillId="0" borderId="11" xfId="68" applyNumberFormat="1" applyFont="1" applyFill="1" applyBorder="1" applyAlignment="1" applyProtection="1">
      <alignment horizontal="center" vertical="center"/>
      <protection locked="0"/>
    </xf>
    <xf numFmtId="207" fontId="22" fillId="0" borderId="11" xfId="0" applyNumberFormat="1" applyFont="1" applyFill="1" applyBorder="1" applyAlignment="1">
      <alignment horizontal="center" vertical="center"/>
    </xf>
    <xf numFmtId="179" fontId="22" fillId="0" borderId="0" xfId="68" applyNumberFormat="1" applyFont="1" applyFill="1" applyBorder="1" applyAlignment="1" applyProtection="1">
      <alignment horizontal="center" vertical="center"/>
      <protection locked="0"/>
    </xf>
    <xf numFmtId="179" fontId="22" fillId="0" borderId="0" xfId="6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2" fillId="0" borderId="0" xfId="91" applyNumberFormat="1" applyFont="1" applyBorder="1" applyAlignment="1">
      <alignment horizontal="center" vertical="center"/>
      <protection/>
    </xf>
    <xf numFmtId="1" fontId="22" fillId="0" borderId="0" xfId="91" applyNumberFormat="1" applyFont="1" applyBorder="1">
      <alignment/>
      <protection/>
    </xf>
    <xf numFmtId="41" fontId="21" fillId="0" borderId="11" xfId="68" applyFont="1" applyBorder="1" applyAlignment="1">
      <alignment horizontal="center" vertical="center"/>
    </xf>
    <xf numFmtId="191" fontId="21" fillId="0" borderId="11" xfId="0" applyNumberFormat="1" applyFont="1" applyFill="1" applyBorder="1" applyAlignment="1">
      <alignment horizontal="center" vertical="center"/>
    </xf>
    <xf numFmtId="0" fontId="21" fillId="0" borderId="0" xfId="68" applyNumberFormat="1" applyFont="1" applyBorder="1" applyAlignment="1">
      <alignment horizontal="center" vertical="center"/>
    </xf>
    <xf numFmtId="0" fontId="21" fillId="0" borderId="11" xfId="68" applyNumberFormat="1" applyFont="1" applyBorder="1" applyAlignment="1">
      <alignment horizontal="center" vertical="center"/>
    </xf>
    <xf numFmtId="206" fontId="22" fillId="0" borderId="11" xfId="87" applyNumberFormat="1" applyFont="1" applyFill="1" applyBorder="1" applyAlignment="1">
      <alignment horizontal="center" vertical="center"/>
    </xf>
    <xf numFmtId="203" fontId="22" fillId="0" borderId="11" xfId="87" applyNumberFormat="1" applyFont="1" applyFill="1" applyBorder="1" applyAlignment="1">
      <alignment horizontal="center" vertical="center"/>
    </xf>
    <xf numFmtId="206" fontId="82" fillId="0" borderId="11" xfId="84" applyNumberFormat="1" applyFont="1" applyFill="1" applyBorder="1" applyAlignment="1">
      <alignment horizontal="center" vertical="center"/>
    </xf>
    <xf numFmtId="210" fontId="82" fillId="0" borderId="11" xfId="84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98" fontId="79" fillId="0" borderId="11" xfId="84" applyNumberFormat="1" applyFont="1" applyFill="1" applyBorder="1" applyAlignment="1">
      <alignment horizontal="center" vertical="center"/>
    </xf>
    <xf numFmtId="206" fontId="79" fillId="0" borderId="11" xfId="84" applyNumberFormat="1" applyFont="1" applyFill="1" applyBorder="1" applyAlignment="1">
      <alignment horizontal="center" vertical="center"/>
    </xf>
    <xf numFmtId="207" fontId="22" fillId="0" borderId="0" xfId="0" applyNumberFormat="1" applyFont="1" applyFill="1" applyBorder="1" applyAlignment="1" quotePrefix="1">
      <alignment horizontal="center" vertical="center"/>
    </xf>
    <xf numFmtId="179" fontId="21" fillId="0" borderId="19" xfId="68" applyNumberFormat="1" applyFont="1" applyFill="1" applyBorder="1" applyAlignment="1" quotePrefix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79" fontId="21" fillId="0" borderId="0" xfId="68" applyNumberFormat="1" applyFont="1" applyFill="1" applyBorder="1" applyAlignment="1" quotePrefix="1">
      <alignment horizontal="center" vertical="center"/>
    </xf>
    <xf numFmtId="203" fontId="21" fillId="0" borderId="0" xfId="0" applyNumberFormat="1" applyFont="1" applyFill="1" applyBorder="1" applyAlignment="1">
      <alignment horizontal="center" vertical="center"/>
    </xf>
    <xf numFmtId="0" fontId="21" fillId="0" borderId="19" xfId="68" applyNumberFormat="1" applyFont="1" applyFill="1" applyBorder="1" applyAlignment="1" quotePrefix="1">
      <alignment horizontal="center" vertical="center"/>
    </xf>
    <xf numFmtId="0" fontId="21" fillId="0" borderId="19" xfId="68" applyNumberFormat="1" applyFont="1" applyFill="1" applyBorder="1" applyAlignment="1">
      <alignment horizontal="center" vertical="center"/>
    </xf>
    <xf numFmtId="207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26" xfId="68" applyNumberFormat="1" applyFont="1" applyFill="1" applyBorder="1" applyAlignment="1">
      <alignment horizontal="center" vertical="center"/>
    </xf>
    <xf numFmtId="179" fontId="21" fillId="0" borderId="11" xfId="68" applyNumberFormat="1" applyFont="1" applyFill="1" applyBorder="1" applyAlignment="1">
      <alignment horizontal="center" vertical="center"/>
    </xf>
    <xf numFmtId="179" fontId="21" fillId="0" borderId="11" xfId="68" applyNumberFormat="1" applyFont="1" applyFill="1" applyBorder="1" applyAlignment="1" applyProtection="1">
      <alignment horizontal="center" vertical="center"/>
      <protection locked="0"/>
    </xf>
    <xf numFmtId="3" fontId="21" fillId="0" borderId="11" xfId="0" applyNumberFormat="1" applyFont="1" applyFill="1" applyBorder="1" applyAlignment="1">
      <alignment horizontal="center" vertical="center"/>
    </xf>
    <xf numFmtId="203" fontId="21" fillId="0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3" xfId="85" applyNumberFormat="1" applyFont="1" applyFill="1" applyBorder="1" applyAlignment="1">
      <alignment horizontal="center" vertical="center"/>
    </xf>
    <xf numFmtId="0" fontId="21" fillId="0" borderId="16" xfId="85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0" borderId="32" xfId="0" applyNumberFormat="1" applyFont="1" applyFill="1" applyBorder="1" applyAlignment="1">
      <alignment horizontal="center" vertical="center" shrinkToFit="1"/>
    </xf>
    <xf numFmtId="227" fontId="22" fillId="0" borderId="0" xfId="0" applyNumberFormat="1" applyFont="1" applyFill="1" applyBorder="1" applyAlignment="1">
      <alignment horizontal="center" vertical="center"/>
    </xf>
    <xf numFmtId="227" fontId="21" fillId="0" borderId="0" xfId="0" applyNumberFormat="1" applyFont="1" applyFill="1" applyBorder="1" applyAlignment="1" quotePrefix="1">
      <alignment horizontal="center" vertical="center"/>
    </xf>
    <xf numFmtId="198" fontId="22" fillId="0" borderId="0" xfId="0" applyNumberFormat="1" applyFont="1" applyFill="1" applyBorder="1" applyAlignment="1">
      <alignment horizontal="center" vertical="center"/>
    </xf>
    <xf numFmtId="227" fontId="21" fillId="0" borderId="0" xfId="0" applyNumberFormat="1" applyFont="1" applyFill="1" applyBorder="1" applyAlignment="1">
      <alignment horizontal="center" vertical="center"/>
    </xf>
    <xf numFmtId="207" fontId="21" fillId="0" borderId="0" xfId="68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 shrinkToFit="1"/>
    </xf>
    <xf numFmtId="207" fontId="21" fillId="0" borderId="26" xfId="0" applyNumberFormat="1" applyFont="1" applyFill="1" applyBorder="1" applyAlignment="1">
      <alignment horizontal="center" vertical="center"/>
    </xf>
    <xf numFmtId="207" fontId="21" fillId="0" borderId="11" xfId="87" applyNumberFormat="1" applyFont="1" applyFill="1" applyBorder="1" applyAlignment="1" quotePrefix="1">
      <alignment horizontal="center" vertical="center"/>
    </xf>
    <xf numFmtId="207" fontId="21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0" fontId="21" fillId="0" borderId="13" xfId="0" applyFont="1" applyBorder="1" applyAlignment="1" quotePrefix="1">
      <alignment horizontal="center" vertical="center"/>
    </xf>
    <xf numFmtId="176" fontId="21" fillId="0" borderId="13" xfId="85" applyFont="1" applyBorder="1" applyAlignment="1">
      <alignment horizontal="center" vertical="center" wrapText="1"/>
    </xf>
    <xf numFmtId="176" fontId="21" fillId="0" borderId="13" xfId="85" applyFont="1" applyBorder="1" applyAlignment="1">
      <alignment horizontal="center" vertical="center"/>
    </xf>
    <xf numFmtId="176" fontId="21" fillId="0" borderId="25" xfId="85" applyFont="1" applyBorder="1" applyAlignment="1">
      <alignment horizontal="center" vertical="center"/>
    </xf>
    <xf numFmtId="0" fontId="21" fillId="0" borderId="13" xfId="85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76" fontId="21" fillId="34" borderId="13" xfId="85" applyFont="1" applyFill="1" applyBorder="1" applyAlignment="1">
      <alignment horizontal="center" vertical="center" wrapText="1"/>
    </xf>
    <xf numFmtId="176" fontId="21" fillId="34" borderId="13" xfId="85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79" fillId="0" borderId="33" xfId="0" applyNumberFormat="1" applyFont="1" applyFill="1" applyBorder="1" applyAlignment="1">
      <alignment horizontal="center" vertical="center"/>
    </xf>
    <xf numFmtId="0" fontId="79" fillId="0" borderId="32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79" fillId="0" borderId="34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right"/>
    </xf>
    <xf numFmtId="0" fontId="79" fillId="0" borderId="29" xfId="0" applyNumberFormat="1" applyFont="1" applyFill="1" applyBorder="1" applyAlignment="1">
      <alignment horizontal="center" vertical="center"/>
    </xf>
    <xf numFmtId="0" fontId="79" fillId="0" borderId="35" xfId="0" applyNumberFormat="1" applyFont="1" applyFill="1" applyBorder="1" applyAlignment="1">
      <alignment horizontal="center" vertical="center"/>
    </xf>
    <xf numFmtId="0" fontId="79" fillId="0" borderId="27" xfId="0" applyNumberFormat="1" applyFont="1" applyFill="1" applyBorder="1" applyAlignment="1">
      <alignment horizontal="center" vertical="center" wrapText="1"/>
    </xf>
    <xf numFmtId="0" fontId="79" fillId="0" borderId="18" xfId="0" applyNumberFormat="1" applyFont="1" applyFill="1" applyBorder="1" applyAlignment="1">
      <alignment horizontal="center" vertical="center"/>
    </xf>
    <xf numFmtId="0" fontId="79" fillId="0" borderId="23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79" fillId="0" borderId="19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31" xfId="0" applyNumberFormat="1" applyFont="1" applyFill="1" applyBorder="1" applyAlignment="1">
      <alignment horizontal="center" vertical="center"/>
    </xf>
    <xf numFmtId="0" fontId="79" fillId="0" borderId="19" xfId="0" applyNumberFormat="1" applyFont="1" applyFill="1" applyBorder="1" applyAlignment="1">
      <alignment horizontal="center" vertical="center" shrinkToFit="1"/>
    </xf>
    <xf numFmtId="0" fontId="79" fillId="0" borderId="0" xfId="0" applyNumberFormat="1" applyFont="1" applyFill="1" applyBorder="1" applyAlignment="1">
      <alignment horizontal="center" vertical="center" shrinkToFit="1"/>
    </xf>
    <xf numFmtId="0" fontId="79" fillId="0" borderId="17" xfId="0" applyNumberFormat="1" applyFont="1" applyFill="1" applyBorder="1" applyAlignment="1">
      <alignment horizontal="center" vertical="center"/>
    </xf>
    <xf numFmtId="0" fontId="79" fillId="0" borderId="15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>
      <alignment horizontal="center" vertical="center" shrinkToFit="1"/>
    </xf>
    <xf numFmtId="0" fontId="79" fillId="0" borderId="24" xfId="0" applyNumberFormat="1" applyFont="1" applyFill="1" applyBorder="1" applyAlignment="1">
      <alignment horizontal="center" vertical="center" shrinkToFit="1"/>
    </xf>
    <xf numFmtId="0" fontId="79" fillId="0" borderId="28" xfId="0" applyNumberFormat="1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/>
    </xf>
    <xf numFmtId="0" fontId="21" fillId="0" borderId="20" xfId="0" applyFont="1" applyFill="1" applyBorder="1" applyAlignment="1" quotePrefix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 shrinkToFit="1"/>
    </xf>
    <xf numFmtId="0" fontId="80" fillId="0" borderId="22" xfId="0" applyFont="1" applyBorder="1" applyAlignment="1">
      <alignment horizontal="center" vertical="center" shrinkToFit="1"/>
    </xf>
    <xf numFmtId="0" fontId="80" fillId="0" borderId="20" xfId="0" applyFont="1" applyBorder="1" applyAlignment="1">
      <alignment horizontal="center" vertical="center" shrinkToFit="1"/>
    </xf>
    <xf numFmtId="0" fontId="79" fillId="0" borderId="19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9" fillId="0" borderId="29" xfId="0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206" fontId="21" fillId="0" borderId="0" xfId="91" applyNumberFormat="1" applyFont="1" applyBorder="1" applyAlignment="1">
      <alignment horizontal="center" vertical="center"/>
      <protection/>
    </xf>
    <xf numFmtId="206" fontId="18" fillId="0" borderId="0" xfId="0" applyNumberFormat="1" applyFont="1" applyBorder="1" applyAlignment="1">
      <alignment horizontal="center" vertical="center"/>
    </xf>
    <xf numFmtId="1" fontId="21" fillId="0" borderId="18" xfId="91" applyNumberFormat="1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1" fontId="21" fillId="0" borderId="27" xfId="91" applyNumberFormat="1" applyFont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/>
    </xf>
    <xf numFmtId="1" fontId="21" fillId="0" borderId="23" xfId="91" applyNumberFormat="1" applyFont="1" applyBorder="1" applyAlignment="1">
      <alignment horizontal="center" vertical="center"/>
      <protection/>
    </xf>
    <xf numFmtId="0" fontId="18" fillId="0" borderId="2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" fontId="21" fillId="0" borderId="19" xfId="91" applyNumberFormat="1" applyFont="1" applyBorder="1" applyAlignment="1">
      <alignment horizontal="center" vertical="center"/>
      <protection/>
    </xf>
    <xf numFmtId="1" fontId="21" fillId="0" borderId="0" xfId="91" applyNumberFormat="1" applyFont="1" applyBorder="1" applyAlignment="1">
      <alignment horizontal="center" vertical="center"/>
      <protection/>
    </xf>
    <xf numFmtId="1" fontId="17" fillId="0" borderId="0" xfId="91" applyNumberFormat="1" applyFont="1" applyAlignment="1">
      <alignment horizontal="center" vertical="center"/>
      <protection/>
    </xf>
    <xf numFmtId="1" fontId="17" fillId="0" borderId="0" xfId="91" applyNumberFormat="1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" fontId="21" fillId="0" borderId="12" xfId="91" applyNumberFormat="1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1" fontId="21" fillId="0" borderId="21" xfId="91" applyNumberFormat="1" applyFont="1" applyBorder="1" applyAlignment="1">
      <alignment horizontal="center" vertical="center"/>
      <protection/>
    </xf>
    <xf numFmtId="0" fontId="18" fillId="0" borderId="20" xfId="0" applyFont="1" applyBorder="1" applyAlignment="1">
      <alignment horizontal="center" vertical="center"/>
    </xf>
    <xf numFmtId="1" fontId="21" fillId="0" borderId="29" xfId="91" applyNumberFormat="1" applyFont="1" applyBorder="1" applyAlignment="1">
      <alignment horizontal="center" vertical="center"/>
      <protection/>
    </xf>
    <xf numFmtId="1" fontId="21" fillId="0" borderId="31" xfId="91" applyNumberFormat="1" applyFont="1" applyBorder="1" applyAlignment="1">
      <alignment horizontal="center" vertical="center"/>
      <protection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[0]_ARN (2)" xfId="34"/>
    <cellStyle name="comma zerodec" xfId="35"/>
    <cellStyle name="Comma_Capex" xfId="36"/>
    <cellStyle name="Currency [0]_CCOCPX" xfId="37"/>
    <cellStyle name="Currency_CCOCPX" xfId="38"/>
    <cellStyle name="Currency1" xfId="39"/>
    <cellStyle name="Dezimal [0]_laroux" xfId="40"/>
    <cellStyle name="Dezimal_laroux" xfId="41"/>
    <cellStyle name="Dollar (zero dec)" xfId="42"/>
    <cellStyle name="Grey" xfId="43"/>
    <cellStyle name="Input [yellow]" xfId="44"/>
    <cellStyle name="Milliers [0]_Arabian Spec" xfId="45"/>
    <cellStyle name="Milliers_Arabian Spec" xfId="46"/>
    <cellStyle name="Mon?aire [0]_Arabian Spec" xfId="47"/>
    <cellStyle name="Mon?aire_Arabian Spec" xfId="48"/>
    <cellStyle name="Normal - Style1" xfId="49"/>
    <cellStyle name="Normal - Style1 2" xfId="50"/>
    <cellStyle name="Normal_A" xfId="51"/>
    <cellStyle name="강조색1" xfId="52"/>
    <cellStyle name="강조색2" xfId="53"/>
    <cellStyle name="강조색3" xfId="54"/>
    <cellStyle name="강조색4" xfId="55"/>
    <cellStyle name="강조색5" xfId="56"/>
    <cellStyle name="강조색6" xfId="57"/>
    <cellStyle name="경고문" xfId="58"/>
    <cellStyle name="계산" xfId="59"/>
    <cellStyle name="나쁨" xfId="60"/>
    <cellStyle name="메모" xfId="61"/>
    <cellStyle name="Percent" xfId="62"/>
    <cellStyle name="보통" xfId="63"/>
    <cellStyle name="설명 텍스트" xfId="64"/>
    <cellStyle name="셀 확인" xfId="65"/>
    <cellStyle name="Comma" xfId="66"/>
    <cellStyle name="Comma [0]" xfId="67"/>
    <cellStyle name="쉼표 [0] 2" xfId="68"/>
    <cellStyle name="쉼표 [0] 2 2" xfId="69"/>
    <cellStyle name="쉼표 [0] 3 3" xfId="70"/>
    <cellStyle name="연결된 셀" xfId="71"/>
    <cellStyle name="Followed Hyperlink" xfId="72"/>
    <cellStyle name="요약" xfId="73"/>
    <cellStyle name="입력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월초P)" xfId="82"/>
    <cellStyle name="콤마 [0]_15.건설장비(2-1)" xfId="83"/>
    <cellStyle name="콤마 [0]_2. 행정구역" xfId="84"/>
    <cellStyle name="콤마 [0]_해안선및도서" xfId="85"/>
    <cellStyle name="콤마_1" xfId="86"/>
    <cellStyle name="콤마_2. 행정구역" xfId="87"/>
    <cellStyle name="Currency" xfId="88"/>
    <cellStyle name="Currency [0]" xfId="89"/>
    <cellStyle name="표준 2 3" xfId="90"/>
    <cellStyle name="표준_두류" xfId="91"/>
    <cellStyle name="Hyperlink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4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" sqref="F14"/>
    </sheetView>
  </sheetViews>
  <sheetFormatPr defaultColWidth="8.88671875" defaultRowHeight="13.5"/>
  <cols>
    <col min="1" max="1" width="17.77734375" style="17" customWidth="1"/>
    <col min="2" max="2" width="20.5546875" style="17" customWidth="1"/>
    <col min="3" max="3" width="20.5546875" style="16" customWidth="1"/>
    <col min="4" max="4" width="20.5546875" style="17" customWidth="1"/>
    <col min="5" max="5" width="3.21484375" style="47" customWidth="1"/>
    <col min="6" max="8" width="22.88671875" style="16" customWidth="1"/>
    <col min="9" max="16384" width="8.88671875" style="16" customWidth="1"/>
  </cols>
  <sheetData>
    <row r="1" spans="1:8" s="1" customFormat="1" ht="45" customHeight="1">
      <c r="A1" s="496" t="s">
        <v>586</v>
      </c>
      <c r="B1" s="496"/>
      <c r="C1" s="496"/>
      <c r="D1" s="496"/>
      <c r="E1" s="33"/>
      <c r="F1" s="495" t="s">
        <v>587</v>
      </c>
      <c r="G1" s="495"/>
      <c r="H1" s="495"/>
    </row>
    <row r="2" spans="1:8" s="4" customFormat="1" ht="25.5" customHeight="1" thickBot="1">
      <c r="A2" s="2" t="s">
        <v>0</v>
      </c>
      <c r="B2" s="3"/>
      <c r="C2" s="2"/>
      <c r="D2" s="5"/>
      <c r="E2" s="14"/>
      <c r="F2" s="2"/>
      <c r="G2" s="2"/>
      <c r="H2" s="5" t="s">
        <v>1</v>
      </c>
    </row>
    <row r="3" spans="1:8" s="4" customFormat="1" ht="16.5" customHeight="1" thickTop="1">
      <c r="A3" s="107" t="s">
        <v>588</v>
      </c>
      <c r="B3" s="85" t="s">
        <v>2</v>
      </c>
      <c r="C3" s="85" t="s">
        <v>3</v>
      </c>
      <c r="D3" s="108" t="s">
        <v>4</v>
      </c>
      <c r="E3" s="107"/>
      <c r="F3" s="576" t="s">
        <v>589</v>
      </c>
      <c r="G3" s="577"/>
      <c r="H3" s="577"/>
    </row>
    <row r="4" spans="1:8" s="4" customFormat="1" ht="16.5" customHeight="1">
      <c r="A4" s="107" t="s">
        <v>590</v>
      </c>
      <c r="B4" s="91"/>
      <c r="C4" s="88"/>
      <c r="D4" s="109"/>
      <c r="E4" s="86"/>
      <c r="F4" s="61" t="s">
        <v>5</v>
      </c>
      <c r="G4" s="87" t="s">
        <v>6</v>
      </c>
      <c r="H4" s="60" t="s">
        <v>7</v>
      </c>
    </row>
    <row r="5" spans="1:8" s="4" customFormat="1" ht="16.5" customHeight="1">
      <c r="A5" s="62" t="s">
        <v>591</v>
      </c>
      <c r="B5" s="88" t="s">
        <v>592</v>
      </c>
      <c r="C5" s="88"/>
      <c r="D5" s="110" t="s">
        <v>593</v>
      </c>
      <c r="E5" s="107"/>
      <c r="F5" s="89"/>
      <c r="G5" s="88"/>
      <c r="H5" s="90"/>
    </row>
    <row r="6" spans="1:8" s="4" customFormat="1" ht="16.5" customHeight="1">
      <c r="A6" s="111" t="s">
        <v>594</v>
      </c>
      <c r="B6" s="92" t="s">
        <v>595</v>
      </c>
      <c r="C6" s="92" t="s">
        <v>596</v>
      </c>
      <c r="D6" s="112" t="s">
        <v>597</v>
      </c>
      <c r="E6" s="107"/>
      <c r="F6" s="70" t="s">
        <v>598</v>
      </c>
      <c r="G6" s="92" t="s">
        <v>599</v>
      </c>
      <c r="H6" s="69" t="s">
        <v>46</v>
      </c>
    </row>
    <row r="7" spans="1:8" s="4" customFormat="1" ht="63" customHeight="1">
      <c r="A7" s="113">
        <v>2009</v>
      </c>
      <c r="B7" s="161">
        <v>30</v>
      </c>
      <c r="C7" s="161">
        <v>198</v>
      </c>
      <c r="D7" s="164">
        <v>333</v>
      </c>
      <c r="E7" s="164"/>
      <c r="F7" s="161">
        <v>178</v>
      </c>
      <c r="G7" s="161">
        <v>155</v>
      </c>
      <c r="H7" s="168">
        <v>53.4</v>
      </c>
    </row>
    <row r="8" spans="1:8" s="4" customFormat="1" ht="63" customHeight="1">
      <c r="A8" s="113">
        <v>2010</v>
      </c>
      <c r="B8" s="161">
        <v>30</v>
      </c>
      <c r="C8" s="161">
        <v>206</v>
      </c>
      <c r="D8" s="164">
        <v>346</v>
      </c>
      <c r="E8" s="164"/>
      <c r="F8" s="161">
        <v>185</v>
      </c>
      <c r="G8" s="161">
        <v>161</v>
      </c>
      <c r="H8" s="168">
        <v>53.5</v>
      </c>
    </row>
    <row r="9" spans="1:8" s="4" customFormat="1" ht="63" customHeight="1">
      <c r="A9" s="113">
        <v>2011</v>
      </c>
      <c r="B9" s="161">
        <v>30</v>
      </c>
      <c r="C9" s="161">
        <v>206</v>
      </c>
      <c r="D9" s="164">
        <v>346</v>
      </c>
      <c r="E9" s="164"/>
      <c r="F9" s="161">
        <v>185</v>
      </c>
      <c r="G9" s="161">
        <v>161</v>
      </c>
      <c r="H9" s="168">
        <v>53.5</v>
      </c>
    </row>
    <row r="10" spans="1:8" s="4" customFormat="1" ht="63" customHeight="1">
      <c r="A10" s="113">
        <v>2012</v>
      </c>
      <c r="B10" s="351">
        <v>30</v>
      </c>
      <c r="C10" s="352">
        <v>206.4</v>
      </c>
      <c r="D10" s="353" t="s">
        <v>600</v>
      </c>
      <c r="E10" s="354"/>
      <c r="F10" s="352">
        <v>186</v>
      </c>
      <c r="G10" s="352">
        <v>160</v>
      </c>
      <c r="H10" s="351" t="s">
        <v>601</v>
      </c>
    </row>
    <row r="11" spans="1:8" s="11" customFormat="1" ht="63" customHeight="1">
      <c r="A11" s="114">
        <v>2013</v>
      </c>
      <c r="B11" s="347" t="s">
        <v>602</v>
      </c>
      <c r="C11" s="348">
        <v>206</v>
      </c>
      <c r="D11" s="349" t="s">
        <v>600</v>
      </c>
      <c r="E11" s="350"/>
      <c r="F11" s="348">
        <v>188</v>
      </c>
      <c r="G11" s="348">
        <v>159</v>
      </c>
      <c r="H11" s="347" t="s">
        <v>603</v>
      </c>
    </row>
    <row r="12" spans="1:8" ht="63" customHeight="1">
      <c r="A12" s="53" t="s">
        <v>604</v>
      </c>
      <c r="B12" s="189" t="s">
        <v>85</v>
      </c>
      <c r="C12" s="189" t="s">
        <v>85</v>
      </c>
      <c r="D12" s="189" t="s">
        <v>85</v>
      </c>
      <c r="E12" s="164"/>
      <c r="F12" s="189" t="s">
        <v>85</v>
      </c>
      <c r="G12" s="189" t="s">
        <v>85</v>
      </c>
      <c r="H12" s="189" t="s">
        <v>85</v>
      </c>
    </row>
    <row r="13" spans="1:18" ht="63" customHeight="1">
      <c r="A13" s="115" t="s">
        <v>605</v>
      </c>
      <c r="B13" s="351" t="s">
        <v>602</v>
      </c>
      <c r="C13" s="352">
        <v>206</v>
      </c>
      <c r="D13" s="353" t="s">
        <v>600</v>
      </c>
      <c r="E13" s="354"/>
      <c r="F13" s="352">
        <v>188</v>
      </c>
      <c r="G13" s="352">
        <v>159</v>
      </c>
      <c r="H13" s="351" t="s">
        <v>603</v>
      </c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1" ht="63" customHeight="1" thickBot="1">
      <c r="A14" s="116" t="s">
        <v>606</v>
      </c>
      <c r="B14" s="190" t="s">
        <v>85</v>
      </c>
      <c r="C14" s="190" t="s">
        <v>85</v>
      </c>
      <c r="D14" s="190" t="s">
        <v>85</v>
      </c>
      <c r="E14" s="164"/>
      <c r="F14" s="190" t="s">
        <v>85</v>
      </c>
      <c r="G14" s="190" t="s">
        <v>85</v>
      </c>
      <c r="H14" s="190" t="s">
        <v>85</v>
      </c>
      <c r="J14" s="72"/>
      <c r="K14" s="73"/>
    </row>
    <row r="15" spans="1:10" s="231" customFormat="1" ht="19.5" customHeight="1" thickTop="1">
      <c r="A15" s="227" t="s">
        <v>607</v>
      </c>
      <c r="B15" s="228"/>
      <c r="C15" s="229"/>
      <c r="D15" s="229"/>
      <c r="E15" s="211"/>
      <c r="F15" s="229"/>
      <c r="G15" s="230"/>
      <c r="H15" s="229"/>
      <c r="J15" s="232"/>
    </row>
    <row r="16" spans="2:11" ht="15.75" customHeight="1">
      <c r="B16" s="117"/>
      <c r="C16" s="58"/>
      <c r="D16" s="58"/>
      <c r="E16" s="14"/>
      <c r="F16" s="58"/>
      <c r="G16" s="118"/>
      <c r="H16" s="58"/>
      <c r="J16" s="72"/>
      <c r="K16" s="73"/>
    </row>
    <row r="17" spans="2:11" ht="13.5">
      <c r="B17" s="117"/>
      <c r="C17" s="58"/>
      <c r="D17" s="58"/>
      <c r="E17" s="14"/>
      <c r="F17" s="58"/>
      <c r="G17" s="118"/>
      <c r="H17" s="58"/>
      <c r="J17" s="72"/>
      <c r="K17" s="73"/>
    </row>
    <row r="18" spans="2:11" ht="13.5">
      <c r="B18" s="117"/>
      <c r="C18" s="58"/>
      <c r="D18" s="58"/>
      <c r="E18" s="14"/>
      <c r="F18" s="58"/>
      <c r="G18" s="118"/>
      <c r="H18" s="58"/>
      <c r="J18" s="72"/>
      <c r="K18" s="73"/>
    </row>
    <row r="19" spans="2:11" ht="13.5">
      <c r="B19" s="117"/>
      <c r="C19" s="58"/>
      <c r="D19" s="58"/>
      <c r="E19" s="14"/>
      <c r="F19" s="58"/>
      <c r="G19" s="118"/>
      <c r="H19" s="58"/>
      <c r="J19" s="72"/>
      <c r="K19" s="73"/>
    </row>
    <row r="20" spans="2:11" ht="13.5">
      <c r="B20" s="117"/>
      <c r="C20" s="58"/>
      <c r="D20" s="58"/>
      <c r="E20" s="14"/>
      <c r="F20" s="58"/>
      <c r="G20" s="118"/>
      <c r="H20" s="58"/>
      <c r="J20" s="72"/>
      <c r="K20" s="73"/>
    </row>
    <row r="21" spans="2:11" ht="13.5">
      <c r="B21" s="117"/>
      <c r="C21" s="58"/>
      <c r="D21" s="58"/>
      <c r="E21" s="14"/>
      <c r="F21" s="58"/>
      <c r="G21" s="118"/>
      <c r="H21" s="58"/>
      <c r="J21" s="72"/>
      <c r="K21" s="73"/>
    </row>
    <row r="22" spans="2:11" ht="13.5">
      <c r="B22" s="117"/>
      <c r="C22" s="58"/>
      <c r="D22" s="117"/>
      <c r="E22" s="14"/>
      <c r="F22" s="58"/>
      <c r="G22" s="118"/>
      <c r="H22" s="58"/>
      <c r="J22" s="72"/>
      <c r="K22" s="73"/>
    </row>
    <row r="23" spans="2:11" ht="13.5">
      <c r="B23" s="117"/>
      <c r="C23" s="58"/>
      <c r="D23" s="117"/>
      <c r="E23" s="14"/>
      <c r="F23" s="58"/>
      <c r="G23" s="118"/>
      <c r="H23" s="58"/>
      <c r="J23" s="72"/>
      <c r="K23" s="73"/>
    </row>
    <row r="24" spans="2:8" ht="13.5">
      <c r="B24" s="117"/>
      <c r="C24" s="58"/>
      <c r="D24" s="117"/>
      <c r="E24" s="14"/>
      <c r="F24" s="58"/>
      <c r="G24" s="118"/>
      <c r="H24" s="58"/>
    </row>
    <row r="25" spans="2:8" ht="13.5">
      <c r="B25" s="117"/>
      <c r="C25" s="58"/>
      <c r="D25" s="117"/>
      <c r="E25" s="14"/>
      <c r="F25" s="58"/>
      <c r="G25" s="118"/>
      <c r="H25" s="58"/>
    </row>
    <row r="26" spans="2:8" ht="13.5">
      <c r="B26" s="117"/>
      <c r="C26" s="58"/>
      <c r="D26" s="117"/>
      <c r="E26" s="14"/>
      <c r="F26" s="58"/>
      <c r="G26" s="118"/>
      <c r="H26" s="58"/>
    </row>
    <row r="27" spans="2:8" ht="13.5">
      <c r="B27" s="117"/>
      <c r="C27" s="58"/>
      <c r="D27" s="117"/>
      <c r="E27" s="14"/>
      <c r="F27" s="58"/>
      <c r="G27" s="118"/>
      <c r="H27" s="58"/>
    </row>
    <row r="28" spans="2:8" ht="13.5">
      <c r="B28" s="117"/>
      <c r="C28" s="58"/>
      <c r="D28" s="117"/>
      <c r="E28" s="14"/>
      <c r="F28" s="58"/>
      <c r="G28" s="118"/>
      <c r="H28" s="58"/>
    </row>
    <row r="29" spans="2:8" ht="13.5">
      <c r="B29" s="117"/>
      <c r="C29" s="58"/>
      <c r="D29" s="117"/>
      <c r="E29" s="14"/>
      <c r="F29" s="58"/>
      <c r="G29" s="118"/>
      <c r="H29" s="58"/>
    </row>
    <row r="30" spans="2:8" ht="13.5">
      <c r="B30" s="44"/>
      <c r="C30" s="46"/>
      <c r="D30" s="44"/>
      <c r="F30" s="46"/>
      <c r="G30" s="119"/>
      <c r="H30" s="46"/>
    </row>
    <row r="31" spans="2:8" ht="13.5">
      <c r="B31" s="44"/>
      <c r="C31" s="46"/>
      <c r="D31" s="44"/>
      <c r="F31" s="46"/>
      <c r="G31" s="119"/>
      <c r="H31" s="46"/>
    </row>
    <row r="32" spans="2:8" ht="13.5">
      <c r="B32" s="44"/>
      <c r="C32" s="46"/>
      <c r="D32" s="44"/>
      <c r="F32" s="46"/>
      <c r="G32" s="119"/>
      <c r="H32" s="46"/>
    </row>
    <row r="33" spans="2:8" ht="13.5">
      <c r="B33" s="44"/>
      <c r="C33" s="46"/>
      <c r="D33" s="44"/>
      <c r="F33" s="46"/>
      <c r="G33" s="119"/>
      <c r="H33" s="46"/>
    </row>
    <row r="34" spans="2:8" ht="13.5">
      <c r="B34" s="44"/>
      <c r="C34" s="46"/>
      <c r="D34" s="44"/>
      <c r="F34" s="46"/>
      <c r="G34" s="119"/>
      <c r="H34" s="46"/>
    </row>
    <row r="35" spans="2:8" ht="13.5">
      <c r="B35" s="44"/>
      <c r="C35" s="46"/>
      <c r="D35" s="44"/>
      <c r="F35" s="46"/>
      <c r="G35" s="119"/>
      <c r="H35" s="46"/>
    </row>
    <row r="36" spans="2:8" ht="13.5">
      <c r="B36" s="44"/>
      <c r="C36" s="46"/>
      <c r="D36" s="44"/>
      <c r="F36" s="46"/>
      <c r="G36" s="119"/>
      <c r="H36" s="46"/>
    </row>
    <row r="37" spans="2:8" ht="13.5">
      <c r="B37" s="44"/>
      <c r="C37" s="46"/>
      <c r="D37" s="44"/>
      <c r="F37" s="46"/>
      <c r="G37" s="119"/>
      <c r="H37" s="46"/>
    </row>
    <row r="38" spans="2:8" ht="13.5">
      <c r="B38" s="44"/>
      <c r="C38" s="46"/>
      <c r="D38" s="44"/>
      <c r="F38" s="46"/>
      <c r="G38" s="119"/>
      <c r="H38" s="46"/>
    </row>
    <row r="39" spans="2:8" ht="13.5">
      <c r="B39" s="44"/>
      <c r="C39" s="46"/>
      <c r="D39" s="44"/>
      <c r="F39" s="46"/>
      <c r="G39" s="119"/>
      <c r="H39" s="46"/>
    </row>
    <row r="40" spans="2:8" ht="13.5">
      <c r="B40" s="44"/>
      <c r="C40" s="46"/>
      <c r="D40" s="44"/>
      <c r="F40" s="46"/>
      <c r="G40" s="119"/>
      <c r="H40" s="46"/>
    </row>
    <row r="41" spans="2:8" ht="13.5">
      <c r="B41" s="44"/>
      <c r="C41" s="46"/>
      <c r="D41" s="44"/>
      <c r="F41" s="46"/>
      <c r="G41" s="119"/>
      <c r="H41" s="46"/>
    </row>
    <row r="42" spans="2:8" ht="13.5">
      <c r="B42" s="44"/>
      <c r="C42" s="46"/>
      <c r="D42" s="44"/>
      <c r="F42" s="46"/>
      <c r="G42" s="119"/>
      <c r="H42" s="46"/>
    </row>
    <row r="43" spans="2:8" ht="13.5">
      <c r="B43" s="44"/>
      <c r="C43" s="46"/>
      <c r="D43" s="44"/>
      <c r="F43" s="46"/>
      <c r="G43" s="46"/>
      <c r="H43" s="46"/>
    </row>
    <row r="44" spans="2:8" ht="13.5">
      <c r="B44" s="44"/>
      <c r="C44" s="46"/>
      <c r="D44" s="44"/>
      <c r="F44" s="46"/>
      <c r="G44" s="46"/>
      <c r="H44" s="46"/>
    </row>
    <row r="45" spans="2:8" ht="13.5">
      <c r="B45" s="44"/>
      <c r="C45" s="46"/>
      <c r="D45" s="44"/>
      <c r="F45" s="46"/>
      <c r="G45" s="46"/>
      <c r="H45" s="46"/>
    </row>
    <row r="46" spans="2:8" ht="13.5">
      <c r="B46" s="44"/>
      <c r="C46" s="46"/>
      <c r="D46" s="44"/>
      <c r="F46" s="46"/>
      <c r="G46" s="46"/>
      <c r="H46" s="46"/>
    </row>
    <row r="47" spans="2:8" ht="13.5">
      <c r="B47" s="44"/>
      <c r="C47" s="46"/>
      <c r="D47" s="44"/>
      <c r="F47" s="46"/>
      <c r="G47" s="46"/>
      <c r="H47" s="46"/>
    </row>
    <row r="48" spans="2:8" ht="13.5">
      <c r="B48" s="44"/>
      <c r="C48" s="46"/>
      <c r="D48" s="44"/>
      <c r="F48" s="46"/>
      <c r="G48" s="46"/>
      <c r="H48" s="46"/>
    </row>
    <row r="49" spans="2:8" ht="13.5">
      <c r="B49" s="44"/>
      <c r="C49" s="46"/>
      <c r="D49" s="44"/>
      <c r="F49" s="46"/>
      <c r="G49" s="46"/>
      <c r="H49" s="46"/>
    </row>
    <row r="50" spans="2:8" ht="13.5">
      <c r="B50" s="44"/>
      <c r="C50" s="46"/>
      <c r="D50" s="44"/>
      <c r="F50" s="46"/>
      <c r="G50" s="46"/>
      <c r="H50" s="46"/>
    </row>
    <row r="51" spans="2:8" ht="13.5">
      <c r="B51" s="44"/>
      <c r="C51" s="46"/>
      <c r="D51" s="44"/>
      <c r="F51" s="46"/>
      <c r="G51" s="46"/>
      <c r="H51" s="46"/>
    </row>
    <row r="52" spans="2:8" ht="13.5">
      <c r="B52" s="44"/>
      <c r="C52" s="46"/>
      <c r="D52" s="44"/>
      <c r="F52" s="46"/>
      <c r="G52" s="46"/>
      <c r="H52" s="46"/>
    </row>
    <row r="53" spans="2:8" ht="13.5">
      <c r="B53" s="44"/>
      <c r="C53" s="46"/>
      <c r="D53" s="44"/>
      <c r="F53" s="46"/>
      <c r="G53" s="46"/>
      <c r="H53" s="46"/>
    </row>
    <row r="54" spans="2:8" ht="13.5">
      <c r="B54" s="44"/>
      <c r="C54" s="46"/>
      <c r="D54" s="44"/>
      <c r="F54" s="46"/>
      <c r="G54" s="46"/>
      <c r="H54" s="46"/>
    </row>
  </sheetData>
  <sheetProtection/>
  <mergeCells count="3">
    <mergeCell ref="F3:H3"/>
    <mergeCell ref="A1:D1"/>
    <mergeCell ref="F1:H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7">
      <selection activeCell="C11" sqref="C11"/>
    </sheetView>
  </sheetViews>
  <sheetFormatPr defaultColWidth="8.88671875" defaultRowHeight="13.5"/>
  <cols>
    <col min="1" max="1" width="14.5546875" style="233" customWidth="1"/>
    <col min="2" max="2" width="16.88671875" style="233" customWidth="1"/>
    <col min="3" max="5" width="16.88671875" style="231" customWidth="1"/>
    <col min="6" max="6" width="3.10546875" style="98" customWidth="1"/>
    <col min="7" max="11" width="13.88671875" style="231" customWidth="1"/>
    <col min="12" max="12" width="8.88671875" style="231" customWidth="1"/>
    <col min="13" max="13" width="9.6640625" style="231" customWidth="1"/>
    <col min="14" max="16384" width="8.88671875" style="231" customWidth="1"/>
  </cols>
  <sheetData>
    <row r="1" spans="1:11" s="208" customFormat="1" ht="45" customHeight="1">
      <c r="A1" s="481" t="s">
        <v>608</v>
      </c>
      <c r="B1" s="481"/>
      <c r="C1" s="481"/>
      <c r="D1" s="481"/>
      <c r="E1" s="481"/>
      <c r="F1" s="101"/>
      <c r="G1" s="565" t="s">
        <v>609</v>
      </c>
      <c r="H1" s="565"/>
      <c r="I1" s="565"/>
      <c r="J1" s="565"/>
      <c r="K1" s="565"/>
    </row>
    <row r="2" spans="1:11" s="212" customFormat="1" ht="25.5" customHeight="1" thickBot="1">
      <c r="A2" s="410" t="s">
        <v>8</v>
      </c>
      <c r="B2" s="210"/>
      <c r="C2" s="209"/>
      <c r="D2" s="209"/>
      <c r="E2" s="209"/>
      <c r="F2" s="211"/>
      <c r="G2" s="209"/>
      <c r="H2" s="209"/>
      <c r="I2" s="209"/>
      <c r="J2" s="209"/>
      <c r="K2" s="103" t="s">
        <v>610</v>
      </c>
    </row>
    <row r="3" spans="1:11" s="212" customFormat="1" ht="16.5" customHeight="1" thickTop="1">
      <c r="A3" s="173" t="s">
        <v>611</v>
      </c>
      <c r="B3" s="177" t="s">
        <v>9</v>
      </c>
      <c r="C3" s="579" t="s">
        <v>612</v>
      </c>
      <c r="D3" s="568"/>
      <c r="E3" s="568"/>
      <c r="F3" s="173"/>
      <c r="G3" s="568" t="s">
        <v>613</v>
      </c>
      <c r="H3" s="580"/>
      <c r="I3" s="213" t="s">
        <v>614</v>
      </c>
      <c r="J3" s="579" t="s">
        <v>615</v>
      </c>
      <c r="K3" s="568"/>
    </row>
    <row r="4" spans="1:11" s="212" customFormat="1" ht="16.5" customHeight="1">
      <c r="A4" s="173" t="s">
        <v>616</v>
      </c>
      <c r="B4" s="214"/>
      <c r="C4" s="569" t="s">
        <v>617</v>
      </c>
      <c r="D4" s="570"/>
      <c r="E4" s="570"/>
      <c r="F4" s="173"/>
      <c r="G4" s="572" t="s">
        <v>617</v>
      </c>
      <c r="H4" s="578"/>
      <c r="I4" s="177" t="s">
        <v>618</v>
      </c>
      <c r="J4" s="571" t="s">
        <v>619</v>
      </c>
      <c r="K4" s="572"/>
    </row>
    <row r="5" spans="1:11" s="212" customFormat="1" ht="16.5" customHeight="1">
      <c r="A5" s="104" t="s">
        <v>620</v>
      </c>
      <c r="B5" s="104"/>
      <c r="C5" s="177"/>
      <c r="D5" s="176" t="s">
        <v>621</v>
      </c>
      <c r="E5" s="205" t="s">
        <v>622</v>
      </c>
      <c r="F5" s="173"/>
      <c r="G5" s="175" t="s">
        <v>623</v>
      </c>
      <c r="H5" s="205" t="s">
        <v>624</v>
      </c>
      <c r="I5" s="177" t="s">
        <v>47</v>
      </c>
      <c r="J5" s="176" t="s">
        <v>637</v>
      </c>
      <c r="K5" s="173" t="s">
        <v>10</v>
      </c>
    </row>
    <row r="6" spans="1:11" s="212" customFormat="1" ht="16.5" customHeight="1">
      <c r="A6" s="215" t="s">
        <v>82</v>
      </c>
      <c r="B6" s="179" t="s">
        <v>625</v>
      </c>
      <c r="C6" s="179"/>
      <c r="D6" s="179" t="s">
        <v>626</v>
      </c>
      <c r="E6" s="188" t="s">
        <v>180</v>
      </c>
      <c r="F6" s="173"/>
      <c r="G6" s="178" t="s">
        <v>181</v>
      </c>
      <c r="H6" s="188" t="s">
        <v>627</v>
      </c>
      <c r="I6" s="179" t="s">
        <v>48</v>
      </c>
      <c r="J6" s="179" t="s">
        <v>638</v>
      </c>
      <c r="K6" s="188" t="s">
        <v>49</v>
      </c>
    </row>
    <row r="7" spans="1:13" s="212" customFormat="1" ht="41.25" customHeight="1">
      <c r="A7" s="104">
        <v>2009</v>
      </c>
      <c r="B7" s="217">
        <v>217</v>
      </c>
      <c r="C7" s="217">
        <v>101571</v>
      </c>
      <c r="D7" s="217">
        <v>32662</v>
      </c>
      <c r="E7" s="217">
        <v>68282</v>
      </c>
      <c r="F7" s="217"/>
      <c r="G7" s="217">
        <v>627</v>
      </c>
      <c r="H7" s="206" t="s">
        <v>628</v>
      </c>
      <c r="I7" s="206" t="s">
        <v>628</v>
      </c>
      <c r="J7" s="217">
        <v>2969</v>
      </c>
      <c r="K7" s="217">
        <v>2240</v>
      </c>
      <c r="M7" s="216"/>
    </row>
    <row r="8" spans="1:17" s="212" customFormat="1" ht="41.25" customHeight="1">
      <c r="A8" s="104">
        <v>2010</v>
      </c>
      <c r="B8" s="217">
        <v>219</v>
      </c>
      <c r="C8" s="217">
        <v>102174</v>
      </c>
      <c r="D8" s="217">
        <v>32662</v>
      </c>
      <c r="E8" s="217">
        <v>68885</v>
      </c>
      <c r="F8" s="217"/>
      <c r="G8" s="217">
        <v>627</v>
      </c>
      <c r="H8" s="206" t="s">
        <v>628</v>
      </c>
      <c r="I8" s="206" t="s">
        <v>628</v>
      </c>
      <c r="J8" s="217">
        <v>3950</v>
      </c>
      <c r="K8" s="217">
        <v>3660</v>
      </c>
      <c r="L8" s="234"/>
      <c r="M8" s="235"/>
      <c r="N8" s="235"/>
      <c r="O8" s="235"/>
      <c r="P8" s="235"/>
      <c r="Q8" s="235"/>
    </row>
    <row r="9" spans="1:17" s="212" customFormat="1" ht="41.25" customHeight="1">
      <c r="A9" s="104">
        <v>2011</v>
      </c>
      <c r="B9" s="217">
        <v>219</v>
      </c>
      <c r="C9" s="217">
        <v>102174</v>
      </c>
      <c r="D9" s="217">
        <v>32662</v>
      </c>
      <c r="E9" s="217">
        <v>68885</v>
      </c>
      <c r="F9" s="217"/>
      <c r="G9" s="217">
        <v>627</v>
      </c>
      <c r="H9" s="206" t="s">
        <v>85</v>
      </c>
      <c r="I9" s="206" t="s">
        <v>85</v>
      </c>
      <c r="J9" s="217">
        <v>3950</v>
      </c>
      <c r="K9" s="217">
        <v>3660</v>
      </c>
      <c r="L9" s="234"/>
      <c r="M9" s="235"/>
      <c r="N9" s="235"/>
      <c r="O9" s="235"/>
      <c r="P9" s="235"/>
      <c r="Q9" s="235"/>
    </row>
    <row r="10" spans="1:17" s="212" customFormat="1" ht="41.25" customHeight="1">
      <c r="A10" s="104">
        <v>2012</v>
      </c>
      <c r="B10" s="217">
        <v>195</v>
      </c>
      <c r="C10" s="217">
        <v>107421</v>
      </c>
      <c r="D10" s="217">
        <v>27214</v>
      </c>
      <c r="E10" s="217">
        <v>79580</v>
      </c>
      <c r="F10" s="217"/>
      <c r="G10" s="217">
        <v>627</v>
      </c>
      <c r="H10" s="206" t="s">
        <v>85</v>
      </c>
      <c r="I10" s="206" t="s">
        <v>85</v>
      </c>
      <c r="J10" s="217">
        <v>3490</v>
      </c>
      <c r="K10" s="217">
        <v>3200</v>
      </c>
      <c r="L10" s="234"/>
      <c r="M10" s="235"/>
      <c r="N10" s="235"/>
      <c r="O10" s="235"/>
      <c r="P10" s="235"/>
      <c r="Q10" s="235"/>
    </row>
    <row r="11" spans="1:17" s="221" customFormat="1" ht="41.25" customHeight="1">
      <c r="A11" s="218">
        <v>2013</v>
      </c>
      <c r="B11" s="440">
        <f>SUM(B12:B18)</f>
        <v>191</v>
      </c>
      <c r="C11" s="440">
        <f>SUM(D11:G11)</f>
        <v>102664</v>
      </c>
      <c r="D11" s="440">
        <f aca="true" t="shared" si="0" ref="D11:K11">SUM(D12:D18)</f>
        <v>26341</v>
      </c>
      <c r="E11" s="440">
        <f t="shared" si="0"/>
        <v>75696</v>
      </c>
      <c r="F11" s="440"/>
      <c r="G11" s="440">
        <f t="shared" si="0"/>
        <v>627</v>
      </c>
      <c r="H11" s="206" t="s">
        <v>85</v>
      </c>
      <c r="I11" s="206" t="s">
        <v>85</v>
      </c>
      <c r="J11" s="440">
        <f t="shared" si="0"/>
        <v>3590</v>
      </c>
      <c r="K11" s="440">
        <f t="shared" si="0"/>
        <v>3273</v>
      </c>
      <c r="L11" s="219"/>
      <c r="M11" s="220"/>
      <c r="N11" s="220"/>
      <c r="O11" s="220"/>
      <c r="P11" s="220"/>
      <c r="Q11" s="220"/>
    </row>
    <row r="12" spans="1:13" s="212" customFormat="1" ht="39.75" customHeight="1">
      <c r="A12" s="222" t="s">
        <v>629</v>
      </c>
      <c r="B12" s="441">
        <v>32</v>
      </c>
      <c r="C12" s="442">
        <v>20937</v>
      </c>
      <c r="D12" s="37">
        <v>4994</v>
      </c>
      <c r="E12" s="442">
        <v>15396</v>
      </c>
      <c r="F12" s="443"/>
      <c r="G12" s="173">
        <v>132</v>
      </c>
      <c r="H12" s="206" t="s">
        <v>85</v>
      </c>
      <c r="I12" s="206" t="s">
        <v>85</v>
      </c>
      <c r="J12" s="444">
        <v>577</v>
      </c>
      <c r="K12" s="444">
        <v>508</v>
      </c>
      <c r="L12" s="223"/>
      <c r="M12" s="216"/>
    </row>
    <row r="13" spans="1:13" s="212" customFormat="1" ht="39.75" customHeight="1">
      <c r="A13" s="222" t="s">
        <v>630</v>
      </c>
      <c r="B13" s="441">
        <v>51</v>
      </c>
      <c r="C13" s="442">
        <v>17076</v>
      </c>
      <c r="D13" s="217">
        <v>1612</v>
      </c>
      <c r="E13" s="442">
        <v>15049</v>
      </c>
      <c r="F13" s="443"/>
      <c r="G13" s="206" t="s">
        <v>85</v>
      </c>
      <c r="H13" s="206" t="s">
        <v>85</v>
      </c>
      <c r="I13" s="206" t="s">
        <v>85</v>
      </c>
      <c r="J13" s="444">
        <v>727</v>
      </c>
      <c r="K13" s="444">
        <v>661</v>
      </c>
      <c r="L13" s="223"/>
      <c r="M13" s="216"/>
    </row>
    <row r="14" spans="1:13" s="212" customFormat="1" ht="39.75" customHeight="1">
      <c r="A14" s="222" t="s">
        <v>631</v>
      </c>
      <c r="B14" s="445">
        <v>22</v>
      </c>
      <c r="C14" s="204">
        <v>9105</v>
      </c>
      <c r="D14" s="217">
        <v>1977</v>
      </c>
      <c r="E14" s="442">
        <v>6633</v>
      </c>
      <c r="F14" s="443"/>
      <c r="G14" s="173">
        <v>495</v>
      </c>
      <c r="H14" s="206" t="s">
        <v>85</v>
      </c>
      <c r="I14" s="206" t="s">
        <v>85</v>
      </c>
      <c r="J14" s="444">
        <v>326</v>
      </c>
      <c r="K14" s="444">
        <v>300</v>
      </c>
      <c r="L14" s="223"/>
      <c r="M14" s="216"/>
    </row>
    <row r="15" spans="1:13" s="221" customFormat="1" ht="39.75" customHeight="1">
      <c r="A15" s="222" t="s">
        <v>632</v>
      </c>
      <c r="B15" s="445">
        <v>36</v>
      </c>
      <c r="C15" s="204">
        <v>19774</v>
      </c>
      <c r="D15" s="217">
        <v>3106</v>
      </c>
      <c r="E15" s="442">
        <v>17915</v>
      </c>
      <c r="F15" s="204"/>
      <c r="G15" s="206" t="s">
        <v>85</v>
      </c>
      <c r="H15" s="206" t="s">
        <v>85</v>
      </c>
      <c r="I15" s="206" t="s">
        <v>85</v>
      </c>
      <c r="J15" s="444">
        <v>744</v>
      </c>
      <c r="K15" s="444">
        <v>717</v>
      </c>
      <c r="L15" s="223"/>
      <c r="M15" s="224"/>
    </row>
    <row r="16" spans="1:12" s="225" customFormat="1" ht="39.75" customHeight="1">
      <c r="A16" s="222" t="s">
        <v>633</v>
      </c>
      <c r="B16" s="446">
        <v>20</v>
      </c>
      <c r="C16" s="204">
        <v>15168</v>
      </c>
      <c r="D16" s="447">
        <v>4656</v>
      </c>
      <c r="E16" s="442">
        <v>10095</v>
      </c>
      <c r="F16" s="236"/>
      <c r="G16" s="206" t="s">
        <v>85</v>
      </c>
      <c r="H16" s="206" t="s">
        <v>85</v>
      </c>
      <c r="I16" s="206" t="s">
        <v>85</v>
      </c>
      <c r="J16" s="444">
        <v>519</v>
      </c>
      <c r="K16" s="444">
        <v>475</v>
      </c>
      <c r="L16" s="223"/>
    </row>
    <row r="17" spans="1:12" s="225" customFormat="1" ht="39.75" customHeight="1">
      <c r="A17" s="222" t="s">
        <v>634</v>
      </c>
      <c r="B17" s="446">
        <v>24</v>
      </c>
      <c r="C17" s="204">
        <v>17373</v>
      </c>
      <c r="D17" s="447">
        <v>8812</v>
      </c>
      <c r="E17" s="442">
        <v>8561</v>
      </c>
      <c r="F17" s="236"/>
      <c r="G17" s="206" t="s">
        <v>85</v>
      </c>
      <c r="H17" s="206" t="s">
        <v>85</v>
      </c>
      <c r="I17" s="206" t="s">
        <v>85</v>
      </c>
      <c r="J17" s="444">
        <v>569</v>
      </c>
      <c r="K17" s="444">
        <v>513</v>
      </c>
      <c r="L17" s="223"/>
    </row>
    <row r="18" spans="1:12" s="225" customFormat="1" ht="39.75" customHeight="1" thickBot="1">
      <c r="A18" s="226" t="s">
        <v>635</v>
      </c>
      <c r="B18" s="448">
        <v>6</v>
      </c>
      <c r="C18" s="449">
        <v>3231</v>
      </c>
      <c r="D18" s="450">
        <v>1184</v>
      </c>
      <c r="E18" s="451">
        <v>2047</v>
      </c>
      <c r="F18" s="236"/>
      <c r="G18" s="190" t="s">
        <v>85</v>
      </c>
      <c r="H18" s="190" t="s">
        <v>85</v>
      </c>
      <c r="I18" s="190" t="s">
        <v>85</v>
      </c>
      <c r="J18" s="452">
        <v>128</v>
      </c>
      <c r="K18" s="452">
        <v>99</v>
      </c>
      <c r="L18" s="223"/>
    </row>
    <row r="19" spans="1:10" ht="19.5" customHeight="1" thickTop="1">
      <c r="A19" s="227" t="s">
        <v>636</v>
      </c>
      <c r="B19" s="228"/>
      <c r="C19" s="229"/>
      <c r="D19" s="229"/>
      <c r="E19" s="211"/>
      <c r="F19" s="229"/>
      <c r="G19" s="230"/>
      <c r="H19" s="229"/>
      <c r="J19" s="232"/>
    </row>
  </sheetData>
  <sheetProtection/>
  <protectedRanges>
    <protectedRange sqref="M8:Q11" name="범위1_10_1_2_1_1_1_1_1"/>
    <protectedRange sqref="L12:L18" name="범위1_2_1_1_1"/>
  </protectedRanges>
  <mergeCells count="8">
    <mergeCell ref="G4:H4"/>
    <mergeCell ref="J4:K4"/>
    <mergeCell ref="A1:E1"/>
    <mergeCell ref="G1:K1"/>
    <mergeCell ref="C3:E3"/>
    <mergeCell ref="G3:H3"/>
    <mergeCell ref="J3:K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6"/>
  <sheetViews>
    <sheetView view="pageBreakPreview" zoomScaleSheetLayoutView="100" zoomScalePageLayoutView="0" workbookViewId="0" topLeftCell="A1">
      <pane xSplit="1" ySplit="6" topLeftCell="B11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O11" sqref="O11"/>
    </sheetView>
  </sheetViews>
  <sheetFormatPr defaultColWidth="8.88671875" defaultRowHeight="13.5"/>
  <cols>
    <col min="1" max="1" width="9.77734375" style="17" customWidth="1"/>
    <col min="2" max="2" width="11.88671875" style="45" customWidth="1"/>
    <col min="3" max="3" width="11.88671875" style="54" customWidth="1"/>
    <col min="4" max="7" width="11.88671875" style="16" customWidth="1"/>
    <col min="8" max="8" width="2.77734375" style="47" customWidth="1"/>
    <col min="9" max="13" width="14.21484375" style="16" customWidth="1"/>
    <col min="14" max="14" width="14.5546875" style="17" customWidth="1"/>
    <col min="15" max="15" width="13.21484375" style="45" customWidth="1"/>
    <col min="16" max="16" width="13.21484375" style="54" customWidth="1"/>
    <col min="17" max="17" width="13.21484375" style="16" customWidth="1"/>
    <col min="18" max="19" width="13.21484375" style="54" customWidth="1"/>
    <col min="20" max="20" width="2.77734375" style="47" customWidth="1"/>
    <col min="21" max="25" width="13.99609375" style="97" customWidth="1"/>
    <col min="26" max="16384" width="8.88671875" style="16" customWidth="1"/>
  </cols>
  <sheetData>
    <row r="1" spans="1:25" s="1" customFormat="1" ht="45" customHeight="1">
      <c r="A1" s="496" t="s">
        <v>309</v>
      </c>
      <c r="B1" s="496"/>
      <c r="C1" s="496"/>
      <c r="D1" s="496"/>
      <c r="E1" s="496"/>
      <c r="F1" s="496"/>
      <c r="G1" s="496"/>
      <c r="H1" s="33"/>
      <c r="I1" s="495" t="s">
        <v>310</v>
      </c>
      <c r="J1" s="495"/>
      <c r="K1" s="495"/>
      <c r="L1" s="495"/>
      <c r="M1" s="495"/>
      <c r="N1" s="496" t="s">
        <v>311</v>
      </c>
      <c r="O1" s="496"/>
      <c r="P1" s="496"/>
      <c r="Q1" s="496"/>
      <c r="R1" s="496"/>
      <c r="S1" s="496"/>
      <c r="T1" s="33"/>
      <c r="U1" s="565" t="s">
        <v>312</v>
      </c>
      <c r="V1" s="565"/>
      <c r="W1" s="565"/>
      <c r="X1" s="565"/>
      <c r="Y1" s="565"/>
    </row>
    <row r="2" spans="1:25" s="4" customFormat="1" ht="25.5" customHeight="1" thickBot="1">
      <c r="A2" s="2" t="s">
        <v>313</v>
      </c>
      <c r="B2" s="34"/>
      <c r="C2" s="2"/>
      <c r="D2" s="2"/>
      <c r="E2" s="2"/>
      <c r="F2" s="2"/>
      <c r="H2" s="14"/>
      <c r="I2" s="2"/>
      <c r="J2" s="2"/>
      <c r="K2" s="2"/>
      <c r="L2" s="2"/>
      <c r="M2" s="5" t="s">
        <v>314</v>
      </c>
      <c r="N2" s="2" t="s">
        <v>315</v>
      </c>
      <c r="O2" s="34"/>
      <c r="P2" s="2"/>
      <c r="Q2" s="2"/>
      <c r="R2" s="2"/>
      <c r="S2" s="2"/>
      <c r="T2" s="14"/>
      <c r="U2" s="102"/>
      <c r="V2" s="102"/>
      <c r="W2" s="102"/>
      <c r="X2" s="102"/>
      <c r="Y2" s="103" t="s">
        <v>314</v>
      </c>
    </row>
    <row r="3" spans="1:25" s="4" customFormat="1" ht="16.5" customHeight="1" thickTop="1">
      <c r="A3" s="19"/>
      <c r="B3" s="523" t="s">
        <v>73</v>
      </c>
      <c r="C3" s="492"/>
      <c r="D3" s="492"/>
      <c r="E3" s="492"/>
      <c r="F3" s="548"/>
      <c r="G3" s="18" t="s">
        <v>50</v>
      </c>
      <c r="H3" s="19"/>
      <c r="I3" s="492" t="s">
        <v>316</v>
      </c>
      <c r="J3" s="492"/>
      <c r="K3" s="492"/>
      <c r="L3" s="492"/>
      <c r="M3" s="492"/>
      <c r="N3" s="19"/>
      <c r="O3" s="523" t="s">
        <v>317</v>
      </c>
      <c r="P3" s="492"/>
      <c r="Q3" s="492"/>
      <c r="R3" s="492"/>
      <c r="S3" s="492"/>
      <c r="T3" s="19"/>
      <c r="U3" s="482" t="s">
        <v>318</v>
      </c>
      <c r="V3" s="482"/>
      <c r="W3" s="482"/>
      <c r="X3" s="482"/>
      <c r="Y3" s="482"/>
    </row>
    <row r="4" spans="1:25" s="4" customFormat="1" ht="16.5" customHeight="1">
      <c r="A4" s="19" t="s">
        <v>199</v>
      </c>
      <c r="B4" s="23" t="s">
        <v>319</v>
      </c>
      <c r="C4" s="583" t="s">
        <v>320</v>
      </c>
      <c r="D4" s="584"/>
      <c r="E4" s="23" t="s">
        <v>321</v>
      </c>
      <c r="F4" s="23" t="s">
        <v>322</v>
      </c>
      <c r="G4" s="27"/>
      <c r="H4" s="19"/>
      <c r="I4" s="22" t="s">
        <v>319</v>
      </c>
      <c r="J4" s="583" t="s">
        <v>320</v>
      </c>
      <c r="K4" s="584"/>
      <c r="L4" s="23" t="s">
        <v>321</v>
      </c>
      <c r="M4" s="23" t="s">
        <v>322</v>
      </c>
      <c r="N4" s="19" t="s">
        <v>199</v>
      </c>
      <c r="O4" s="23" t="s">
        <v>319</v>
      </c>
      <c r="P4" s="583" t="s">
        <v>320</v>
      </c>
      <c r="Q4" s="584"/>
      <c r="R4" s="23" t="s">
        <v>321</v>
      </c>
      <c r="S4" s="21" t="s">
        <v>322</v>
      </c>
      <c r="T4" s="19"/>
      <c r="U4" s="175" t="s">
        <v>319</v>
      </c>
      <c r="V4" s="581" t="s">
        <v>320</v>
      </c>
      <c r="W4" s="582"/>
      <c r="X4" s="176" t="s">
        <v>321</v>
      </c>
      <c r="Y4" s="176" t="s">
        <v>322</v>
      </c>
    </row>
    <row r="5" spans="1:25" s="4" customFormat="1" ht="16.5" customHeight="1">
      <c r="A5" s="19" t="s">
        <v>229</v>
      </c>
      <c r="B5" s="26"/>
      <c r="C5" s="26"/>
      <c r="D5" s="23" t="s">
        <v>51</v>
      </c>
      <c r="E5" s="26" t="s">
        <v>323</v>
      </c>
      <c r="F5" s="26" t="s">
        <v>323</v>
      </c>
      <c r="G5" s="27" t="s">
        <v>323</v>
      </c>
      <c r="H5" s="19"/>
      <c r="I5" s="20"/>
      <c r="J5" s="26"/>
      <c r="K5" s="23" t="s">
        <v>51</v>
      </c>
      <c r="L5" s="26" t="s">
        <v>323</v>
      </c>
      <c r="M5" s="26" t="s">
        <v>323</v>
      </c>
      <c r="N5" s="19" t="s">
        <v>229</v>
      </c>
      <c r="O5" s="26"/>
      <c r="P5" s="26"/>
      <c r="Q5" s="23" t="s">
        <v>51</v>
      </c>
      <c r="R5" s="26" t="s">
        <v>323</v>
      </c>
      <c r="S5" s="27" t="s">
        <v>323</v>
      </c>
      <c r="T5" s="19"/>
      <c r="U5" s="104"/>
      <c r="V5" s="177"/>
      <c r="W5" s="176" t="s">
        <v>51</v>
      </c>
      <c r="X5" s="177" t="s">
        <v>323</v>
      </c>
      <c r="Y5" s="177" t="s">
        <v>323</v>
      </c>
    </row>
    <row r="6" spans="1:25" s="4" customFormat="1" ht="16.5" customHeight="1">
      <c r="A6" s="122"/>
      <c r="B6" s="32" t="s">
        <v>324</v>
      </c>
      <c r="C6" s="32" t="s">
        <v>325</v>
      </c>
      <c r="D6" s="32" t="s">
        <v>326</v>
      </c>
      <c r="E6" s="32" t="s">
        <v>327</v>
      </c>
      <c r="F6" s="32" t="s">
        <v>328</v>
      </c>
      <c r="G6" s="31" t="s">
        <v>329</v>
      </c>
      <c r="H6" s="19"/>
      <c r="I6" s="30" t="s">
        <v>324</v>
      </c>
      <c r="J6" s="32" t="s">
        <v>325</v>
      </c>
      <c r="K6" s="32" t="s">
        <v>326</v>
      </c>
      <c r="L6" s="32" t="s">
        <v>327</v>
      </c>
      <c r="M6" s="32" t="s">
        <v>328</v>
      </c>
      <c r="N6" s="122"/>
      <c r="O6" s="32" t="s">
        <v>324</v>
      </c>
      <c r="P6" s="32" t="s">
        <v>325</v>
      </c>
      <c r="Q6" s="32" t="s">
        <v>326</v>
      </c>
      <c r="R6" s="32" t="s">
        <v>327</v>
      </c>
      <c r="S6" s="29" t="s">
        <v>328</v>
      </c>
      <c r="T6" s="19"/>
      <c r="U6" s="178" t="s">
        <v>324</v>
      </c>
      <c r="V6" s="179" t="s">
        <v>325</v>
      </c>
      <c r="W6" s="179" t="s">
        <v>326</v>
      </c>
      <c r="X6" s="179" t="s">
        <v>327</v>
      </c>
      <c r="Y6" s="179" t="s">
        <v>328</v>
      </c>
    </row>
    <row r="7" spans="1:25" s="4" customFormat="1" ht="99.75" customHeight="1">
      <c r="A7" s="20">
        <v>2009</v>
      </c>
      <c r="B7" s="182">
        <v>415894</v>
      </c>
      <c r="C7" s="182">
        <v>304944</v>
      </c>
      <c r="D7" s="182">
        <v>74</v>
      </c>
      <c r="E7" s="182">
        <v>87700</v>
      </c>
      <c r="F7" s="182">
        <v>23250</v>
      </c>
      <c r="G7" s="8">
        <v>32050</v>
      </c>
      <c r="H7" s="8"/>
      <c r="I7" s="8">
        <v>101194</v>
      </c>
      <c r="J7" s="8">
        <v>101194</v>
      </c>
      <c r="K7" s="8">
        <v>100</v>
      </c>
      <c r="L7" s="158">
        <v>0</v>
      </c>
      <c r="M7" s="158">
        <v>0</v>
      </c>
      <c r="N7" s="20">
        <v>2009</v>
      </c>
      <c r="O7" s="8">
        <v>131950</v>
      </c>
      <c r="P7" s="8">
        <v>112600</v>
      </c>
      <c r="Q7" s="121">
        <v>85.3</v>
      </c>
      <c r="R7" s="8">
        <v>5500</v>
      </c>
      <c r="S7" s="8">
        <v>13850</v>
      </c>
      <c r="T7" s="6"/>
      <c r="U7" s="183">
        <v>150700</v>
      </c>
      <c r="V7" s="183">
        <v>59100</v>
      </c>
      <c r="W7" s="181">
        <v>39.2</v>
      </c>
      <c r="X7" s="183">
        <v>82200</v>
      </c>
      <c r="Y7" s="183">
        <v>9400</v>
      </c>
    </row>
    <row r="8" spans="1:25" s="4" customFormat="1" ht="99.75" customHeight="1">
      <c r="A8" s="20">
        <v>2010</v>
      </c>
      <c r="B8" s="182">
        <v>415894</v>
      </c>
      <c r="C8" s="182">
        <v>304944</v>
      </c>
      <c r="D8" s="202">
        <v>73.3</v>
      </c>
      <c r="E8" s="182">
        <v>87700</v>
      </c>
      <c r="F8" s="182">
        <v>23250</v>
      </c>
      <c r="G8" s="8">
        <v>32050</v>
      </c>
      <c r="H8" s="8"/>
      <c r="I8" s="8">
        <v>101194</v>
      </c>
      <c r="J8" s="8">
        <v>101194</v>
      </c>
      <c r="K8" s="8">
        <v>100</v>
      </c>
      <c r="L8" s="158">
        <v>0</v>
      </c>
      <c r="M8" s="158">
        <v>0</v>
      </c>
      <c r="N8" s="20">
        <v>2010</v>
      </c>
      <c r="O8" s="8">
        <v>131950</v>
      </c>
      <c r="P8" s="8">
        <v>112600</v>
      </c>
      <c r="Q8" s="203">
        <v>85.3</v>
      </c>
      <c r="R8" s="8">
        <v>5500</v>
      </c>
      <c r="S8" s="8">
        <v>13850</v>
      </c>
      <c r="T8" s="6"/>
      <c r="U8" s="183">
        <v>150700</v>
      </c>
      <c r="V8" s="183">
        <v>59100</v>
      </c>
      <c r="W8" s="181">
        <v>39.2</v>
      </c>
      <c r="X8" s="183">
        <v>82200</v>
      </c>
      <c r="Y8" s="183">
        <v>9400</v>
      </c>
    </row>
    <row r="9" spans="1:25" s="4" customFormat="1" ht="99.75" customHeight="1">
      <c r="A9" s="20">
        <v>2011</v>
      </c>
      <c r="B9" s="182">
        <v>415164</v>
      </c>
      <c r="C9" s="182">
        <v>305314</v>
      </c>
      <c r="D9" s="202">
        <v>73.5</v>
      </c>
      <c r="E9" s="182">
        <v>86600</v>
      </c>
      <c r="F9" s="182">
        <v>23250</v>
      </c>
      <c r="G9" s="8">
        <v>31260</v>
      </c>
      <c r="H9" s="8"/>
      <c r="I9" s="8">
        <v>101194</v>
      </c>
      <c r="J9" s="8">
        <v>101194</v>
      </c>
      <c r="K9" s="8">
        <v>100</v>
      </c>
      <c r="L9" s="342" t="s">
        <v>265</v>
      </c>
      <c r="M9" s="342" t="s">
        <v>265</v>
      </c>
      <c r="N9" s="20">
        <v>2011</v>
      </c>
      <c r="O9" s="8">
        <v>132010</v>
      </c>
      <c r="P9" s="8">
        <v>112660</v>
      </c>
      <c r="Q9" s="203">
        <v>85.3</v>
      </c>
      <c r="R9" s="8">
        <v>5500</v>
      </c>
      <c r="S9" s="8">
        <v>13850</v>
      </c>
      <c r="T9" s="6"/>
      <c r="U9" s="183">
        <v>150700</v>
      </c>
      <c r="V9" s="183">
        <v>60200</v>
      </c>
      <c r="W9" s="181">
        <v>39.9</v>
      </c>
      <c r="X9" s="183">
        <v>81100</v>
      </c>
      <c r="Y9" s="183">
        <v>9400</v>
      </c>
    </row>
    <row r="10" spans="1:25" s="4" customFormat="1" ht="99.75" customHeight="1">
      <c r="A10" s="20">
        <v>2012</v>
      </c>
      <c r="B10" s="182">
        <v>404504</v>
      </c>
      <c r="C10" s="182">
        <v>296194</v>
      </c>
      <c r="D10" s="202">
        <v>73.2</v>
      </c>
      <c r="E10" s="182">
        <v>85060</v>
      </c>
      <c r="F10" s="182">
        <v>23250</v>
      </c>
      <c r="G10" s="8">
        <v>32140</v>
      </c>
      <c r="H10" s="8"/>
      <c r="I10" s="8">
        <v>101194</v>
      </c>
      <c r="J10" s="8">
        <v>101194</v>
      </c>
      <c r="K10" s="8">
        <v>100</v>
      </c>
      <c r="L10" s="312">
        <f>SUM(M10:N10)</f>
        <v>127034</v>
      </c>
      <c r="M10" s="312">
        <f>SUM(N10:O10)</f>
        <v>125022</v>
      </c>
      <c r="N10" s="20">
        <v>2012</v>
      </c>
      <c r="O10" s="8">
        <v>123010</v>
      </c>
      <c r="P10" s="8">
        <v>104660</v>
      </c>
      <c r="Q10" s="203">
        <v>85.1</v>
      </c>
      <c r="R10" s="8">
        <v>4500</v>
      </c>
      <c r="S10" s="8">
        <v>13850</v>
      </c>
      <c r="T10" s="6"/>
      <c r="U10" s="183">
        <v>148160</v>
      </c>
      <c r="V10" s="183">
        <v>58200</v>
      </c>
      <c r="W10" s="181">
        <v>39.3</v>
      </c>
      <c r="X10" s="183">
        <v>80560</v>
      </c>
      <c r="Y10" s="183">
        <v>9400</v>
      </c>
    </row>
    <row r="11" spans="1:25" s="11" customFormat="1" ht="99.75" customHeight="1" thickBot="1">
      <c r="A11" s="71">
        <v>2013</v>
      </c>
      <c r="B11" s="184">
        <v>407044</v>
      </c>
      <c r="C11" s="184">
        <v>299844</v>
      </c>
      <c r="D11" s="191">
        <v>73.7</v>
      </c>
      <c r="E11" s="184">
        <v>85600</v>
      </c>
      <c r="F11" s="184">
        <v>21600</v>
      </c>
      <c r="G11" s="10">
        <v>32140</v>
      </c>
      <c r="H11" s="123"/>
      <c r="I11" s="10">
        <v>101194</v>
      </c>
      <c r="J11" s="10">
        <v>101194</v>
      </c>
      <c r="K11" s="10">
        <v>100</v>
      </c>
      <c r="L11" s="266" t="s">
        <v>93</v>
      </c>
      <c r="M11" s="266" t="s">
        <v>93</v>
      </c>
      <c r="N11" s="71">
        <v>2013</v>
      </c>
      <c r="O11" s="10">
        <v>123010</v>
      </c>
      <c r="P11" s="10">
        <v>106310</v>
      </c>
      <c r="Q11" s="185">
        <v>86.4</v>
      </c>
      <c r="R11" s="10">
        <v>4500</v>
      </c>
      <c r="S11" s="10">
        <v>12200</v>
      </c>
      <c r="T11" s="9"/>
      <c r="U11" s="186">
        <v>150700</v>
      </c>
      <c r="V11" s="186">
        <v>60200</v>
      </c>
      <c r="W11" s="187">
        <v>39.9</v>
      </c>
      <c r="X11" s="186">
        <v>81100</v>
      </c>
      <c r="Y11" s="186">
        <v>9400</v>
      </c>
    </row>
    <row r="12" spans="1:40" s="97" customFormat="1" ht="22.5" customHeight="1" thickTop="1">
      <c r="A12" s="41" t="s">
        <v>266</v>
      </c>
      <c r="B12" s="105"/>
      <c r="C12" s="105"/>
      <c r="D12" s="99"/>
      <c r="E12" s="100"/>
      <c r="F12" s="94"/>
      <c r="G12" s="94"/>
      <c r="H12" s="95"/>
      <c r="I12" s="95"/>
      <c r="J12" s="105"/>
      <c r="K12" s="105"/>
      <c r="L12" s="105"/>
      <c r="M12" s="105"/>
      <c r="N12" s="41" t="s">
        <v>266</v>
      </c>
      <c r="Q12" s="96"/>
      <c r="R12" s="96"/>
      <c r="S12" s="96"/>
      <c r="T12" s="96"/>
      <c r="U12" s="105"/>
      <c r="V12" s="106"/>
      <c r="W12" s="96"/>
      <c r="X12" s="96"/>
      <c r="Y12" s="96"/>
      <c r="Z12" s="105"/>
      <c r="AA12" s="105"/>
      <c r="AB12" s="105"/>
      <c r="AC12" s="41"/>
      <c r="AD12" s="105"/>
      <c r="AE12" s="93"/>
      <c r="AF12" s="93"/>
      <c r="AG12" s="93"/>
      <c r="AH12" s="96"/>
      <c r="AJ12" s="105"/>
      <c r="AK12" s="105"/>
      <c r="AL12" s="105"/>
      <c r="AM12" s="93"/>
      <c r="AN12" s="93"/>
    </row>
    <row r="13" spans="1:19" ht="14.25">
      <c r="A13" s="43"/>
      <c r="B13" s="43"/>
      <c r="F13" s="46"/>
      <c r="G13" s="46"/>
      <c r="L13" s="46"/>
      <c r="N13" s="43"/>
      <c r="S13" s="64"/>
    </row>
    <row r="14" spans="6:19" ht="14.25">
      <c r="F14" s="46"/>
      <c r="G14" s="46"/>
      <c r="L14" s="46"/>
      <c r="S14" s="64"/>
    </row>
    <row r="15" spans="7:19" ht="14.25">
      <c r="G15" s="46"/>
      <c r="S15" s="64"/>
    </row>
    <row r="16" spans="7:19" ht="14.25">
      <c r="G16" s="46"/>
      <c r="S16" s="64"/>
    </row>
    <row r="17" spans="7:19" ht="14.25">
      <c r="G17" s="46"/>
      <c r="S17" s="64"/>
    </row>
    <row r="18" spans="7:19" ht="14.25">
      <c r="G18" s="46"/>
      <c r="S18" s="64"/>
    </row>
    <row r="19" spans="7:19" ht="14.25">
      <c r="G19" s="46"/>
      <c r="S19" s="64"/>
    </row>
    <row r="20" spans="7:19" ht="14.25">
      <c r="G20" s="46"/>
      <c r="S20" s="64"/>
    </row>
    <row r="21" spans="7:19" ht="14.25">
      <c r="G21" s="46"/>
      <c r="S21" s="64"/>
    </row>
    <row r="22" spans="7:19" ht="14.25">
      <c r="G22" s="46"/>
      <c r="S22" s="64"/>
    </row>
    <row r="23" spans="7:19" ht="14.25">
      <c r="G23" s="46"/>
      <c r="S23" s="64"/>
    </row>
    <row r="24" spans="7:19" ht="14.25">
      <c r="G24" s="46"/>
      <c r="S24" s="64"/>
    </row>
    <row r="25" spans="7:19" ht="14.25">
      <c r="G25" s="46"/>
      <c r="S25" s="64"/>
    </row>
    <row r="26" spans="7:19" ht="14.25">
      <c r="G26" s="46"/>
      <c r="S26" s="64"/>
    </row>
    <row r="27" spans="7:19" ht="14.25">
      <c r="G27" s="46"/>
      <c r="S27" s="64"/>
    </row>
    <row r="28" spans="7:19" ht="14.25">
      <c r="G28" s="46"/>
      <c r="S28" s="64"/>
    </row>
    <row r="29" spans="7:19" ht="14.25">
      <c r="G29" s="46"/>
      <c r="S29" s="64"/>
    </row>
    <row r="30" spans="7:19" ht="14.25">
      <c r="G30" s="46"/>
      <c r="S30" s="64"/>
    </row>
    <row r="31" spans="7:19" ht="14.25">
      <c r="G31" s="46"/>
      <c r="S31" s="64"/>
    </row>
    <row r="32" spans="7:19" ht="14.25">
      <c r="G32" s="46"/>
      <c r="S32" s="64"/>
    </row>
    <row r="33" spans="7:19" ht="14.25">
      <c r="G33" s="46"/>
      <c r="S33" s="64"/>
    </row>
    <row r="34" spans="7:19" ht="14.25">
      <c r="G34" s="46"/>
      <c r="S34" s="64"/>
    </row>
    <row r="35" ht="14.25">
      <c r="S35" s="64"/>
    </row>
    <row r="36" ht="14.25">
      <c r="S36" s="64"/>
    </row>
    <row r="37" ht="14.25">
      <c r="S37" s="64"/>
    </row>
    <row r="38" ht="14.25">
      <c r="S38" s="64"/>
    </row>
    <row r="39" ht="14.25">
      <c r="S39" s="64"/>
    </row>
    <row r="40" ht="14.25">
      <c r="S40" s="64"/>
    </row>
    <row r="41" ht="14.25">
      <c r="S41" s="64"/>
    </row>
    <row r="42" ht="14.25">
      <c r="S42" s="64"/>
    </row>
    <row r="43" ht="14.25">
      <c r="S43" s="64"/>
    </row>
    <row r="44" ht="14.25">
      <c r="S44" s="64"/>
    </row>
    <row r="45" ht="14.25">
      <c r="S45" s="64"/>
    </row>
    <row r="46" ht="14.25">
      <c r="S46" s="64"/>
    </row>
  </sheetData>
  <sheetProtection/>
  <mergeCells count="12">
    <mergeCell ref="J4:K4"/>
    <mergeCell ref="C4:D4"/>
    <mergeCell ref="I3:M3"/>
    <mergeCell ref="A1:G1"/>
    <mergeCell ref="I1:M1"/>
    <mergeCell ref="B3:F3"/>
    <mergeCell ref="N1:S1"/>
    <mergeCell ref="O3:S3"/>
    <mergeCell ref="U3:Y3"/>
    <mergeCell ref="V4:W4"/>
    <mergeCell ref="P4:Q4"/>
    <mergeCell ref="U1:Y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Z12"/>
  <sheetViews>
    <sheetView zoomScalePageLayoutView="0" workbookViewId="0" topLeftCell="A1">
      <pane xSplit="1" ySplit="6" topLeftCell="B11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AG24" sqref="AG24"/>
    </sheetView>
  </sheetViews>
  <sheetFormatPr defaultColWidth="8.88671875" defaultRowHeight="13.5"/>
  <cols>
    <col min="1" max="1" width="3.77734375" style="277" customWidth="1"/>
    <col min="2" max="2" width="5.10546875" style="277" customWidth="1"/>
    <col min="3" max="7" width="5.10546875" style="276" customWidth="1"/>
    <col min="8" max="8" width="5.10546875" style="277" customWidth="1"/>
    <col min="9" max="16" width="5.10546875" style="276" customWidth="1"/>
    <col min="17" max="18" width="5.10546875" style="271" customWidth="1"/>
    <col min="19" max="19" width="5.6640625" style="271" customWidth="1"/>
    <col min="20" max="20" width="1.99609375" style="271" customWidth="1"/>
    <col min="21" max="32" width="5.21484375" style="271" customWidth="1"/>
    <col min="33" max="33" width="6.4453125" style="271" customWidth="1"/>
    <col min="34" max="16384" width="8.88671875" style="276" customWidth="1"/>
  </cols>
  <sheetData>
    <row r="1" spans="1:33" s="241" customFormat="1" ht="45" customHeight="1">
      <c r="A1" s="599" t="s">
        <v>330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329"/>
      <c r="U1" s="598" t="s">
        <v>331</v>
      </c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598"/>
      <c r="AG1" s="598"/>
    </row>
    <row r="2" spans="1:33" s="245" customFormat="1" ht="25.5" customHeight="1" thickBot="1">
      <c r="A2" s="242" t="s">
        <v>332</v>
      </c>
      <c r="B2" s="243"/>
      <c r="C2" s="242"/>
      <c r="D2" s="242"/>
      <c r="E2" s="242"/>
      <c r="F2" s="242"/>
      <c r="G2" s="242"/>
      <c r="H2" s="243"/>
      <c r="I2" s="242"/>
      <c r="J2" s="242"/>
      <c r="K2" s="242"/>
      <c r="L2" s="242"/>
      <c r="M2" s="242"/>
      <c r="N2" s="242"/>
      <c r="O2" s="242"/>
      <c r="Q2" s="282"/>
      <c r="R2" s="282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411" t="s">
        <v>333</v>
      </c>
    </row>
    <row r="3" spans="1:33" s="245" customFormat="1" ht="16.5" customHeight="1" thickTop="1">
      <c r="A3" s="405"/>
      <c r="B3" s="588" t="s">
        <v>334</v>
      </c>
      <c r="C3" s="588"/>
      <c r="D3" s="589"/>
      <c r="E3" s="590" t="s">
        <v>335</v>
      </c>
      <c r="F3" s="588"/>
      <c r="G3" s="589"/>
      <c r="H3" s="590" t="s">
        <v>11</v>
      </c>
      <c r="I3" s="588"/>
      <c r="J3" s="589"/>
      <c r="K3" s="590" t="s">
        <v>12</v>
      </c>
      <c r="L3" s="588"/>
      <c r="M3" s="589"/>
      <c r="N3" s="588" t="s">
        <v>336</v>
      </c>
      <c r="O3" s="588"/>
      <c r="P3" s="589"/>
      <c r="Q3" s="596" t="s">
        <v>337</v>
      </c>
      <c r="R3" s="597"/>
      <c r="S3" s="597"/>
      <c r="T3" s="409"/>
      <c r="U3" s="590" t="s">
        <v>338</v>
      </c>
      <c r="V3" s="588"/>
      <c r="W3" s="589"/>
      <c r="X3" s="590" t="s">
        <v>339</v>
      </c>
      <c r="Y3" s="588"/>
      <c r="Z3" s="589"/>
      <c r="AA3" s="590" t="s">
        <v>340</v>
      </c>
      <c r="AB3" s="588"/>
      <c r="AC3" s="589"/>
      <c r="AD3" s="590" t="s">
        <v>341</v>
      </c>
      <c r="AE3" s="588"/>
      <c r="AF3" s="589"/>
      <c r="AG3" s="408" t="s">
        <v>342</v>
      </c>
    </row>
    <row r="4" spans="1:33" s="245" customFormat="1" ht="16.5" customHeight="1">
      <c r="A4" s="248" t="s">
        <v>199</v>
      </c>
      <c r="B4" s="585" t="s">
        <v>343</v>
      </c>
      <c r="C4" s="586"/>
      <c r="D4" s="587"/>
      <c r="E4" s="585" t="s">
        <v>344</v>
      </c>
      <c r="F4" s="586"/>
      <c r="G4" s="587"/>
      <c r="H4" s="585" t="s">
        <v>345</v>
      </c>
      <c r="I4" s="586"/>
      <c r="J4" s="587"/>
      <c r="K4" s="585" t="s">
        <v>346</v>
      </c>
      <c r="L4" s="586"/>
      <c r="M4" s="587"/>
      <c r="N4" s="591" t="s">
        <v>347</v>
      </c>
      <c r="O4" s="592"/>
      <c r="P4" s="593"/>
      <c r="Q4" s="594" t="s">
        <v>348</v>
      </c>
      <c r="R4" s="595"/>
      <c r="S4" s="595"/>
      <c r="T4" s="409"/>
      <c r="U4" s="585"/>
      <c r="V4" s="586"/>
      <c r="W4" s="587"/>
      <c r="X4" s="585"/>
      <c r="Y4" s="586"/>
      <c r="Z4" s="587"/>
      <c r="AA4" s="585"/>
      <c r="AB4" s="586"/>
      <c r="AC4" s="587"/>
      <c r="AD4" s="585" t="s">
        <v>349</v>
      </c>
      <c r="AE4" s="586"/>
      <c r="AF4" s="587"/>
      <c r="AG4" s="331" t="s">
        <v>350</v>
      </c>
    </row>
    <row r="5" spans="1:33" s="245" customFormat="1" ht="16.5" customHeight="1">
      <c r="A5" s="248" t="s">
        <v>229</v>
      </c>
      <c r="B5" s="248" t="s">
        <v>13</v>
      </c>
      <c r="C5" s="248" t="s">
        <v>14</v>
      </c>
      <c r="D5" s="248" t="s">
        <v>15</v>
      </c>
      <c r="E5" s="248" t="s">
        <v>13</v>
      </c>
      <c r="F5" s="248" t="s">
        <v>14</v>
      </c>
      <c r="G5" s="248" t="s">
        <v>15</v>
      </c>
      <c r="H5" s="250" t="s">
        <v>13</v>
      </c>
      <c r="I5" s="248" t="s">
        <v>14</v>
      </c>
      <c r="J5" s="248" t="s">
        <v>15</v>
      </c>
      <c r="K5" s="250" t="s">
        <v>13</v>
      </c>
      <c r="L5" s="247" t="s">
        <v>14</v>
      </c>
      <c r="M5" s="332" t="s">
        <v>15</v>
      </c>
      <c r="N5" s="248" t="s">
        <v>13</v>
      </c>
      <c r="O5" s="248" t="s">
        <v>14</v>
      </c>
      <c r="P5" s="248" t="s">
        <v>15</v>
      </c>
      <c r="Q5" s="333" t="s">
        <v>13</v>
      </c>
      <c r="R5" s="334" t="s">
        <v>14</v>
      </c>
      <c r="S5" s="300" t="s">
        <v>15</v>
      </c>
      <c r="T5" s="409"/>
      <c r="U5" s="250" t="s">
        <v>13</v>
      </c>
      <c r="V5" s="247" t="s">
        <v>14</v>
      </c>
      <c r="W5" s="332" t="s">
        <v>15</v>
      </c>
      <c r="X5" s="250" t="s">
        <v>13</v>
      </c>
      <c r="Y5" s="247" t="s">
        <v>14</v>
      </c>
      <c r="Z5" s="332" t="s">
        <v>15</v>
      </c>
      <c r="AA5" s="250" t="s">
        <v>13</v>
      </c>
      <c r="AB5" s="247" t="s">
        <v>14</v>
      </c>
      <c r="AC5" s="332" t="s">
        <v>15</v>
      </c>
      <c r="AD5" s="250" t="s">
        <v>13</v>
      </c>
      <c r="AE5" s="247" t="s">
        <v>14</v>
      </c>
      <c r="AF5" s="332" t="s">
        <v>15</v>
      </c>
      <c r="AG5" s="335" t="s">
        <v>351</v>
      </c>
    </row>
    <row r="6" spans="1:33" s="245" customFormat="1" ht="16.5" customHeight="1">
      <c r="A6" s="252"/>
      <c r="B6" s="407" t="s">
        <v>299</v>
      </c>
      <c r="C6" s="407" t="s">
        <v>52</v>
      </c>
      <c r="D6" s="407" t="s">
        <v>45</v>
      </c>
      <c r="E6" s="407" t="s">
        <v>299</v>
      </c>
      <c r="F6" s="407" t="s">
        <v>52</v>
      </c>
      <c r="G6" s="407" t="s">
        <v>45</v>
      </c>
      <c r="H6" s="253" t="s">
        <v>299</v>
      </c>
      <c r="I6" s="407" t="s">
        <v>52</v>
      </c>
      <c r="J6" s="407" t="s">
        <v>45</v>
      </c>
      <c r="K6" s="253" t="s">
        <v>299</v>
      </c>
      <c r="L6" s="406" t="s">
        <v>52</v>
      </c>
      <c r="M6" s="407" t="s">
        <v>45</v>
      </c>
      <c r="N6" s="407" t="s">
        <v>299</v>
      </c>
      <c r="O6" s="407" t="s">
        <v>52</v>
      </c>
      <c r="P6" s="407" t="s">
        <v>45</v>
      </c>
      <c r="Q6" s="336" t="s">
        <v>299</v>
      </c>
      <c r="R6" s="336" t="s">
        <v>52</v>
      </c>
      <c r="S6" s="337" t="s">
        <v>45</v>
      </c>
      <c r="T6" s="409"/>
      <c r="U6" s="253" t="s">
        <v>299</v>
      </c>
      <c r="V6" s="406" t="s">
        <v>52</v>
      </c>
      <c r="W6" s="407" t="s">
        <v>45</v>
      </c>
      <c r="X6" s="253" t="s">
        <v>299</v>
      </c>
      <c r="Y6" s="406" t="s">
        <v>52</v>
      </c>
      <c r="Z6" s="407" t="s">
        <v>45</v>
      </c>
      <c r="AA6" s="253" t="s">
        <v>299</v>
      </c>
      <c r="AB6" s="406" t="s">
        <v>52</v>
      </c>
      <c r="AC6" s="407" t="s">
        <v>45</v>
      </c>
      <c r="AD6" s="253" t="s">
        <v>299</v>
      </c>
      <c r="AE6" s="406" t="s">
        <v>52</v>
      </c>
      <c r="AF6" s="407" t="s">
        <v>45</v>
      </c>
      <c r="AG6" s="338" t="s">
        <v>299</v>
      </c>
    </row>
    <row r="7" spans="1:33" s="245" customFormat="1" ht="99.75" customHeight="1">
      <c r="A7" s="248">
        <v>2009</v>
      </c>
      <c r="B7" s="256" t="s">
        <v>265</v>
      </c>
      <c r="C7" s="256" t="s">
        <v>265</v>
      </c>
      <c r="D7" s="256" t="s">
        <v>265</v>
      </c>
      <c r="E7" s="256" t="s">
        <v>265</v>
      </c>
      <c r="F7" s="256" t="s">
        <v>265</v>
      </c>
      <c r="G7" s="256" t="s">
        <v>265</v>
      </c>
      <c r="H7" s="256" t="s">
        <v>265</v>
      </c>
      <c r="I7" s="256" t="s">
        <v>265</v>
      </c>
      <c r="J7" s="256" t="s">
        <v>265</v>
      </c>
      <c r="K7" s="256" t="s">
        <v>265</v>
      </c>
      <c r="L7" s="256" t="s">
        <v>265</v>
      </c>
      <c r="M7" s="256" t="s">
        <v>265</v>
      </c>
      <c r="N7" s="256" t="s">
        <v>265</v>
      </c>
      <c r="O7" s="256" t="s">
        <v>265</v>
      </c>
      <c r="P7" s="256" t="s">
        <v>265</v>
      </c>
      <c r="Q7" s="310">
        <v>7</v>
      </c>
      <c r="R7" s="310">
        <v>7689</v>
      </c>
      <c r="S7" s="310">
        <v>85173</v>
      </c>
      <c r="T7" s="310"/>
      <c r="U7" s="339" t="s">
        <v>265</v>
      </c>
      <c r="V7" s="339" t="s">
        <v>265</v>
      </c>
      <c r="W7" s="339" t="s">
        <v>265</v>
      </c>
      <c r="X7" s="339" t="s">
        <v>265</v>
      </c>
      <c r="Y7" s="339" t="s">
        <v>265</v>
      </c>
      <c r="Z7" s="339" t="s">
        <v>265</v>
      </c>
      <c r="AA7" s="339" t="s">
        <v>265</v>
      </c>
      <c r="AB7" s="339" t="s">
        <v>265</v>
      </c>
      <c r="AC7" s="339" t="s">
        <v>265</v>
      </c>
      <c r="AD7" s="339" t="s">
        <v>265</v>
      </c>
      <c r="AE7" s="339" t="s">
        <v>265</v>
      </c>
      <c r="AF7" s="339" t="s">
        <v>265</v>
      </c>
      <c r="AG7" s="310">
        <v>3634</v>
      </c>
    </row>
    <row r="8" spans="1:33" s="245" customFormat="1" ht="99.75" customHeight="1">
      <c r="A8" s="248">
        <v>2010</v>
      </c>
      <c r="B8" s="256" t="s">
        <v>265</v>
      </c>
      <c r="C8" s="256" t="s">
        <v>265</v>
      </c>
      <c r="D8" s="256" t="s">
        <v>265</v>
      </c>
      <c r="E8" s="256" t="s">
        <v>265</v>
      </c>
      <c r="F8" s="256" t="s">
        <v>265</v>
      </c>
      <c r="G8" s="256" t="s">
        <v>265</v>
      </c>
      <c r="H8" s="256" t="s">
        <v>265</v>
      </c>
      <c r="I8" s="256" t="s">
        <v>265</v>
      </c>
      <c r="J8" s="256" t="s">
        <v>265</v>
      </c>
      <c r="K8" s="256" t="s">
        <v>265</v>
      </c>
      <c r="L8" s="256" t="s">
        <v>265</v>
      </c>
      <c r="M8" s="256" t="s">
        <v>265</v>
      </c>
      <c r="N8" s="256" t="s">
        <v>265</v>
      </c>
      <c r="O8" s="256" t="s">
        <v>265</v>
      </c>
      <c r="P8" s="256" t="s">
        <v>265</v>
      </c>
      <c r="Q8" s="260">
        <v>10</v>
      </c>
      <c r="R8" s="260">
        <v>8675</v>
      </c>
      <c r="S8" s="260">
        <v>95411</v>
      </c>
      <c r="T8" s="260"/>
      <c r="U8" s="339" t="s">
        <v>265</v>
      </c>
      <c r="V8" s="339" t="s">
        <v>265</v>
      </c>
      <c r="W8" s="339" t="s">
        <v>265</v>
      </c>
      <c r="X8" s="339" t="s">
        <v>265</v>
      </c>
      <c r="Y8" s="339" t="s">
        <v>265</v>
      </c>
      <c r="Z8" s="339" t="s">
        <v>265</v>
      </c>
      <c r="AA8" s="339" t="s">
        <v>265</v>
      </c>
      <c r="AB8" s="339" t="s">
        <v>265</v>
      </c>
      <c r="AC8" s="339" t="s">
        <v>265</v>
      </c>
      <c r="AD8" s="339" t="s">
        <v>265</v>
      </c>
      <c r="AE8" s="339" t="s">
        <v>265</v>
      </c>
      <c r="AF8" s="339" t="s">
        <v>265</v>
      </c>
      <c r="AG8" s="260">
        <v>3838</v>
      </c>
    </row>
    <row r="9" spans="1:33" s="245" customFormat="1" ht="99.75" customHeight="1">
      <c r="A9" s="248">
        <v>2011</v>
      </c>
      <c r="B9" s="312" t="s">
        <v>265</v>
      </c>
      <c r="C9" s="312" t="s">
        <v>265</v>
      </c>
      <c r="D9" s="312" t="s">
        <v>265</v>
      </c>
      <c r="E9" s="312" t="s">
        <v>265</v>
      </c>
      <c r="F9" s="312" t="s">
        <v>265</v>
      </c>
      <c r="G9" s="312" t="s">
        <v>265</v>
      </c>
      <c r="H9" s="312" t="s">
        <v>265</v>
      </c>
      <c r="I9" s="312" t="s">
        <v>265</v>
      </c>
      <c r="J9" s="312" t="s">
        <v>265</v>
      </c>
      <c r="K9" s="312" t="s">
        <v>265</v>
      </c>
      <c r="L9" s="312" t="s">
        <v>265</v>
      </c>
      <c r="M9" s="312" t="s">
        <v>265</v>
      </c>
      <c r="N9" s="312" t="s">
        <v>265</v>
      </c>
      <c r="O9" s="312" t="s">
        <v>265</v>
      </c>
      <c r="P9" s="312" t="s">
        <v>265</v>
      </c>
      <c r="Q9" s="260">
        <v>10</v>
      </c>
      <c r="R9" s="260">
        <v>8675</v>
      </c>
      <c r="S9" s="260">
        <v>95411</v>
      </c>
      <c r="T9" s="260"/>
      <c r="U9" s="312" t="s">
        <v>265</v>
      </c>
      <c r="V9" s="312" t="s">
        <v>265</v>
      </c>
      <c r="W9" s="312" t="s">
        <v>265</v>
      </c>
      <c r="X9" s="312" t="s">
        <v>265</v>
      </c>
      <c r="Y9" s="312" t="s">
        <v>265</v>
      </c>
      <c r="Z9" s="312" t="s">
        <v>265</v>
      </c>
      <c r="AA9" s="312" t="s">
        <v>265</v>
      </c>
      <c r="AB9" s="312" t="s">
        <v>265</v>
      </c>
      <c r="AC9" s="312" t="s">
        <v>265</v>
      </c>
      <c r="AD9" s="312" t="s">
        <v>265</v>
      </c>
      <c r="AE9" s="312" t="s">
        <v>265</v>
      </c>
      <c r="AF9" s="312" t="s">
        <v>265</v>
      </c>
      <c r="AG9" s="260">
        <v>3999</v>
      </c>
    </row>
    <row r="10" spans="1:33" s="245" customFormat="1" ht="99.75" customHeight="1">
      <c r="A10" s="248">
        <v>2012</v>
      </c>
      <c r="B10" s="312">
        <f aca="true" t="shared" si="0" ref="B10:P10">SUM(C10:D10)</f>
        <v>5301620</v>
      </c>
      <c r="C10" s="312">
        <f t="shared" si="0"/>
        <v>3276575</v>
      </c>
      <c r="D10" s="312">
        <f t="shared" si="0"/>
        <v>2025045</v>
      </c>
      <c r="E10" s="312">
        <f t="shared" si="0"/>
        <v>1251530</v>
      </c>
      <c r="F10" s="312">
        <f t="shared" si="0"/>
        <v>773515</v>
      </c>
      <c r="G10" s="312">
        <f t="shared" si="0"/>
        <v>478015</v>
      </c>
      <c r="H10" s="312">
        <f t="shared" si="0"/>
        <v>295500</v>
      </c>
      <c r="I10" s="312">
        <f t="shared" si="0"/>
        <v>182515</v>
      </c>
      <c r="J10" s="312">
        <f t="shared" si="0"/>
        <v>112985</v>
      </c>
      <c r="K10" s="312">
        <f t="shared" si="0"/>
        <v>69530</v>
      </c>
      <c r="L10" s="312">
        <f t="shared" si="0"/>
        <v>43455</v>
      </c>
      <c r="M10" s="312">
        <f t="shared" si="0"/>
        <v>26075</v>
      </c>
      <c r="N10" s="312">
        <f t="shared" si="0"/>
        <v>17380</v>
      </c>
      <c r="O10" s="312">
        <f t="shared" si="0"/>
        <v>8695</v>
      </c>
      <c r="P10" s="312">
        <f t="shared" si="0"/>
        <v>8685</v>
      </c>
      <c r="Q10" s="403">
        <v>10</v>
      </c>
      <c r="R10" s="403">
        <v>8675</v>
      </c>
      <c r="S10" s="403">
        <v>95411</v>
      </c>
      <c r="T10" s="403"/>
      <c r="U10" s="312">
        <f aca="true" t="shared" si="1" ref="U10:AF10">SUM(V10:W10)</f>
        <v>931767</v>
      </c>
      <c r="V10" s="312">
        <f t="shared" si="1"/>
        <v>575856</v>
      </c>
      <c r="W10" s="312">
        <f t="shared" si="1"/>
        <v>355911</v>
      </c>
      <c r="X10" s="312">
        <f t="shared" si="1"/>
        <v>219945</v>
      </c>
      <c r="Y10" s="312">
        <f t="shared" si="1"/>
        <v>135966</v>
      </c>
      <c r="Z10" s="312">
        <f t="shared" si="1"/>
        <v>83979</v>
      </c>
      <c r="AA10" s="312">
        <f t="shared" si="1"/>
        <v>51987</v>
      </c>
      <c r="AB10" s="312">
        <f t="shared" si="1"/>
        <v>31992</v>
      </c>
      <c r="AC10" s="312">
        <f t="shared" si="1"/>
        <v>19995</v>
      </c>
      <c r="AD10" s="312">
        <f t="shared" si="1"/>
        <v>11997</v>
      </c>
      <c r="AE10" s="312">
        <f t="shared" si="1"/>
        <v>7998</v>
      </c>
      <c r="AF10" s="312">
        <f t="shared" si="1"/>
        <v>3999</v>
      </c>
      <c r="AG10" s="403">
        <v>3999</v>
      </c>
    </row>
    <row r="11" spans="1:33" s="341" customFormat="1" ht="99.75" customHeight="1" thickBot="1">
      <c r="A11" s="340">
        <v>2013</v>
      </c>
      <c r="B11" s="266" t="s">
        <v>582</v>
      </c>
      <c r="C11" s="266" t="s">
        <v>582</v>
      </c>
      <c r="D11" s="266" t="s">
        <v>582</v>
      </c>
      <c r="E11" s="266" t="s">
        <v>582</v>
      </c>
      <c r="F11" s="266" t="s">
        <v>582</v>
      </c>
      <c r="G11" s="266" t="s">
        <v>582</v>
      </c>
      <c r="H11" s="266" t="s">
        <v>582</v>
      </c>
      <c r="I11" s="266" t="s">
        <v>582</v>
      </c>
      <c r="J11" s="266" t="s">
        <v>582</v>
      </c>
      <c r="K11" s="266" t="s">
        <v>582</v>
      </c>
      <c r="L11" s="266" t="s">
        <v>582</v>
      </c>
      <c r="M11" s="266" t="s">
        <v>582</v>
      </c>
      <c r="N11" s="266" t="s">
        <v>582</v>
      </c>
      <c r="O11" s="266" t="s">
        <v>582</v>
      </c>
      <c r="P11" s="266" t="s">
        <v>582</v>
      </c>
      <c r="Q11" s="356">
        <v>10</v>
      </c>
      <c r="R11" s="356">
        <v>8675</v>
      </c>
      <c r="S11" s="356">
        <v>94739</v>
      </c>
      <c r="T11" s="357"/>
      <c r="U11" s="266" t="s">
        <v>582</v>
      </c>
      <c r="V11" s="266" t="s">
        <v>582</v>
      </c>
      <c r="W11" s="266" t="s">
        <v>582</v>
      </c>
      <c r="X11" s="266" t="s">
        <v>582</v>
      </c>
      <c r="Y11" s="266" t="s">
        <v>582</v>
      </c>
      <c r="Z11" s="266" t="s">
        <v>582</v>
      </c>
      <c r="AA11" s="266" t="s">
        <v>582</v>
      </c>
      <c r="AB11" s="266" t="s">
        <v>582</v>
      </c>
      <c r="AC11" s="266" t="s">
        <v>582</v>
      </c>
      <c r="AD11" s="266" t="s">
        <v>582</v>
      </c>
      <c r="AE11" s="266" t="s">
        <v>582</v>
      </c>
      <c r="AF11" s="266" t="s">
        <v>582</v>
      </c>
      <c r="AG11" s="356">
        <v>4078</v>
      </c>
    </row>
    <row r="12" spans="1:52" s="271" customFormat="1" ht="12" customHeight="1" thickTop="1">
      <c r="A12" s="268" t="s">
        <v>266</v>
      </c>
      <c r="B12" s="269"/>
      <c r="C12" s="269"/>
      <c r="D12" s="323"/>
      <c r="E12" s="324"/>
      <c r="F12" s="325"/>
      <c r="G12" s="325"/>
      <c r="H12" s="270"/>
      <c r="I12" s="270"/>
      <c r="J12" s="269"/>
      <c r="K12" s="269"/>
      <c r="L12" s="269"/>
      <c r="M12" s="269"/>
      <c r="O12" s="268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269"/>
      <c r="AH12" s="327"/>
      <c r="AI12" s="326"/>
      <c r="AJ12" s="326"/>
      <c r="AK12" s="326"/>
      <c r="AL12" s="269"/>
      <c r="AM12" s="269"/>
      <c r="AN12" s="269"/>
      <c r="AO12" s="268"/>
      <c r="AP12" s="269"/>
      <c r="AQ12" s="272"/>
      <c r="AR12" s="272"/>
      <c r="AS12" s="272"/>
      <c r="AT12" s="326"/>
      <c r="AV12" s="269"/>
      <c r="AW12" s="269"/>
      <c r="AX12" s="269"/>
      <c r="AY12" s="272"/>
      <c r="AZ12" s="272"/>
    </row>
  </sheetData>
  <sheetProtection/>
  <protectedRanges>
    <protectedRange sqref="Q9:AG9 Q8:T8 AG8" name="범위1_9_1_1_1_1_1"/>
    <protectedRange sqref="Q10:AG10" name="범위1_9_1_1_1_1_1_1"/>
    <protectedRange sqref="Q11:AG11" name="범위1_9_1_1_1_1_1_2"/>
  </protectedRanges>
  <mergeCells count="22">
    <mergeCell ref="E3:G3"/>
    <mergeCell ref="AD3:AF3"/>
    <mergeCell ref="AD4:AF4"/>
    <mergeCell ref="A1:S1"/>
    <mergeCell ref="N3:P3"/>
    <mergeCell ref="Q4:S4"/>
    <mergeCell ref="Q3:S3"/>
    <mergeCell ref="U1:AG1"/>
    <mergeCell ref="X3:Z3"/>
    <mergeCell ref="X4:Z4"/>
    <mergeCell ref="AA3:AC3"/>
    <mergeCell ref="AA4:AC4"/>
    <mergeCell ref="B4:D4"/>
    <mergeCell ref="B3:D3"/>
    <mergeCell ref="E4:G4"/>
    <mergeCell ref="K4:M4"/>
    <mergeCell ref="H3:J3"/>
    <mergeCell ref="U3:W3"/>
    <mergeCell ref="U4:W4"/>
    <mergeCell ref="H4:J4"/>
    <mergeCell ref="K3:M3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zoomScalePageLayoutView="0" workbookViewId="0" topLeftCell="A1">
      <pane xSplit="1" ySplit="6" topLeftCell="B11" activePane="bottomRight" state="frozen"/>
      <selection pane="topLeft" activeCell="I31" sqref="I31"/>
      <selection pane="topRight" activeCell="I31" sqref="I31"/>
      <selection pane="bottomLeft" activeCell="I31" sqref="I31"/>
      <selection pane="bottomRight" activeCell="N6" sqref="N6"/>
    </sheetView>
  </sheetViews>
  <sheetFormatPr defaultColWidth="8.88671875" defaultRowHeight="13.5"/>
  <cols>
    <col min="1" max="1" width="9.77734375" style="277" customWidth="1"/>
    <col min="2" max="2" width="11.6640625" style="277" customWidth="1"/>
    <col min="3" max="7" width="11.6640625" style="276" customWidth="1"/>
    <col min="8" max="8" width="3.10546875" style="278" customWidth="1"/>
    <col min="9" max="14" width="9.77734375" style="276" customWidth="1"/>
    <col min="15" max="15" width="9.77734375" style="277" customWidth="1"/>
    <col min="16" max="16" width="9.77734375" style="276" customWidth="1"/>
    <col min="17" max="16384" width="8.88671875" style="276" customWidth="1"/>
  </cols>
  <sheetData>
    <row r="1" spans="1:16" s="241" customFormat="1" ht="45" customHeight="1">
      <c r="A1" s="599" t="s">
        <v>352</v>
      </c>
      <c r="B1" s="599"/>
      <c r="C1" s="599"/>
      <c r="D1" s="599"/>
      <c r="E1" s="599"/>
      <c r="F1" s="599"/>
      <c r="G1" s="599"/>
      <c r="H1" s="240"/>
      <c r="I1" s="598" t="s">
        <v>353</v>
      </c>
      <c r="J1" s="598"/>
      <c r="K1" s="598"/>
      <c r="L1" s="598"/>
      <c r="M1" s="598"/>
      <c r="N1" s="598"/>
      <c r="O1" s="598"/>
      <c r="P1" s="598"/>
    </row>
    <row r="2" spans="1:16" s="245" customFormat="1" ht="25.5" customHeight="1" thickBot="1">
      <c r="A2" s="242" t="s">
        <v>354</v>
      </c>
      <c r="B2" s="243"/>
      <c r="C2" s="242"/>
      <c r="D2" s="242"/>
      <c r="E2" s="242"/>
      <c r="F2" s="242"/>
      <c r="G2" s="242"/>
      <c r="H2" s="244"/>
      <c r="I2" s="242"/>
      <c r="J2" s="242"/>
      <c r="K2" s="242"/>
      <c r="L2" s="242"/>
      <c r="M2" s="242"/>
      <c r="O2" s="242"/>
      <c r="P2" s="246" t="s">
        <v>355</v>
      </c>
    </row>
    <row r="3" spans="1:16" s="245" customFormat="1" ht="16.5" customHeight="1" thickTop="1">
      <c r="A3" s="405"/>
      <c r="B3" s="590" t="s">
        <v>356</v>
      </c>
      <c r="C3" s="589"/>
      <c r="D3" s="600" t="s">
        <v>357</v>
      </c>
      <c r="E3" s="601"/>
      <c r="F3" s="600" t="s">
        <v>358</v>
      </c>
      <c r="G3" s="601"/>
      <c r="H3" s="247"/>
      <c r="I3" s="601" t="s">
        <v>359</v>
      </c>
      <c r="J3" s="605"/>
      <c r="K3" s="600" t="s">
        <v>360</v>
      </c>
      <c r="L3" s="605"/>
      <c r="M3" s="600" t="s">
        <v>361</v>
      </c>
      <c r="N3" s="601"/>
      <c r="O3" s="600" t="s">
        <v>362</v>
      </c>
      <c r="P3" s="601"/>
    </row>
    <row r="4" spans="1:16" s="245" customFormat="1" ht="16.5" customHeight="1">
      <c r="A4" s="248" t="s">
        <v>199</v>
      </c>
      <c r="B4" s="585" t="s">
        <v>363</v>
      </c>
      <c r="C4" s="587"/>
      <c r="D4" s="603" t="s">
        <v>364</v>
      </c>
      <c r="E4" s="603"/>
      <c r="F4" s="602" t="s">
        <v>329</v>
      </c>
      <c r="G4" s="603"/>
      <c r="H4" s="247"/>
      <c r="I4" s="603" t="s">
        <v>365</v>
      </c>
      <c r="J4" s="604"/>
      <c r="K4" s="602" t="s">
        <v>366</v>
      </c>
      <c r="L4" s="604"/>
      <c r="M4" s="602" t="s">
        <v>367</v>
      </c>
      <c r="N4" s="603"/>
      <c r="O4" s="602" t="s">
        <v>368</v>
      </c>
      <c r="P4" s="603"/>
    </row>
    <row r="5" spans="1:16" s="245" customFormat="1" ht="16.5" customHeight="1">
      <c r="A5" s="248" t="s">
        <v>229</v>
      </c>
      <c r="B5" s="249" t="s">
        <v>369</v>
      </c>
      <c r="C5" s="250" t="s">
        <v>370</v>
      </c>
      <c r="D5" s="249" t="s">
        <v>369</v>
      </c>
      <c r="E5" s="251" t="s">
        <v>370</v>
      </c>
      <c r="F5" s="247" t="s">
        <v>369</v>
      </c>
      <c r="G5" s="249" t="s">
        <v>370</v>
      </c>
      <c r="H5" s="247"/>
      <c r="I5" s="247" t="s">
        <v>369</v>
      </c>
      <c r="J5" s="250" t="s">
        <v>370</v>
      </c>
      <c r="K5" s="249" t="s">
        <v>369</v>
      </c>
      <c r="L5" s="250" t="s">
        <v>370</v>
      </c>
      <c r="M5" s="249" t="s">
        <v>369</v>
      </c>
      <c r="N5" s="249" t="s">
        <v>370</v>
      </c>
      <c r="O5" s="249" t="s">
        <v>369</v>
      </c>
      <c r="P5" s="249" t="s">
        <v>370</v>
      </c>
    </row>
    <row r="6" spans="1:16" s="245" customFormat="1" ht="16.5" customHeight="1">
      <c r="A6" s="252"/>
      <c r="B6" s="253" t="s">
        <v>299</v>
      </c>
      <c r="C6" s="407" t="s">
        <v>324</v>
      </c>
      <c r="D6" s="407" t="s">
        <v>299</v>
      </c>
      <c r="E6" s="253" t="s">
        <v>324</v>
      </c>
      <c r="F6" s="407" t="s">
        <v>299</v>
      </c>
      <c r="G6" s="406" t="s">
        <v>324</v>
      </c>
      <c r="H6" s="247"/>
      <c r="I6" s="407" t="s">
        <v>299</v>
      </c>
      <c r="J6" s="407" t="s">
        <v>324</v>
      </c>
      <c r="K6" s="407" t="s">
        <v>299</v>
      </c>
      <c r="L6" s="407" t="s">
        <v>324</v>
      </c>
      <c r="M6" s="407" t="s">
        <v>299</v>
      </c>
      <c r="N6" s="253" t="s">
        <v>324</v>
      </c>
      <c r="O6" s="248" t="s">
        <v>299</v>
      </c>
      <c r="P6" s="406" t="s">
        <v>324</v>
      </c>
    </row>
    <row r="7" spans="1:16" s="245" customFormat="1" ht="99.75" customHeight="1">
      <c r="A7" s="248">
        <v>2009</v>
      </c>
      <c r="B7" s="254">
        <v>142</v>
      </c>
      <c r="C7" s="254">
        <v>14015</v>
      </c>
      <c r="D7" s="255">
        <v>54</v>
      </c>
      <c r="E7" s="255">
        <v>10637</v>
      </c>
      <c r="F7" s="255">
        <v>26</v>
      </c>
      <c r="G7" s="255">
        <v>1231</v>
      </c>
      <c r="H7" s="254"/>
      <c r="I7" s="256" t="s">
        <v>265</v>
      </c>
      <c r="J7" s="256" t="s">
        <v>265</v>
      </c>
      <c r="K7" s="254">
        <v>31</v>
      </c>
      <c r="L7" s="254">
        <v>893</v>
      </c>
      <c r="M7" s="255">
        <v>31</v>
      </c>
      <c r="N7" s="255">
        <v>1254</v>
      </c>
      <c r="O7" s="256" t="s">
        <v>265</v>
      </c>
      <c r="P7" s="256" t="s">
        <v>265</v>
      </c>
    </row>
    <row r="8" spans="1:16" s="259" customFormat="1" ht="99.75" customHeight="1">
      <c r="A8" s="257">
        <v>2010</v>
      </c>
      <c r="B8" s="258">
        <v>147</v>
      </c>
      <c r="C8" s="258">
        <v>14420.800000000001</v>
      </c>
      <c r="D8" s="255">
        <v>54</v>
      </c>
      <c r="E8" s="255">
        <v>10637</v>
      </c>
      <c r="F8" s="255">
        <v>26</v>
      </c>
      <c r="G8" s="255">
        <v>1248</v>
      </c>
      <c r="I8" s="256" t="s">
        <v>265</v>
      </c>
      <c r="J8" s="256" t="s">
        <v>265</v>
      </c>
      <c r="K8" s="260">
        <v>36</v>
      </c>
      <c r="L8" s="260">
        <v>1290</v>
      </c>
      <c r="M8" s="261">
        <v>31</v>
      </c>
      <c r="N8" s="261">
        <v>1246</v>
      </c>
      <c r="O8" s="256" t="s">
        <v>265</v>
      </c>
      <c r="P8" s="256" t="s">
        <v>265</v>
      </c>
    </row>
    <row r="9" spans="1:16" s="259" customFormat="1" ht="99.75" customHeight="1">
      <c r="A9" s="257">
        <v>2011</v>
      </c>
      <c r="B9" s="258">
        <v>146</v>
      </c>
      <c r="C9" s="258">
        <v>14371</v>
      </c>
      <c r="D9" s="259">
        <v>54</v>
      </c>
      <c r="E9" s="259">
        <v>10637</v>
      </c>
      <c r="F9" s="259">
        <v>26</v>
      </c>
      <c r="G9" s="259">
        <v>1259</v>
      </c>
      <c r="I9" s="312" t="s">
        <v>265</v>
      </c>
      <c r="J9" s="312" t="s">
        <v>265</v>
      </c>
      <c r="K9" s="259">
        <v>35</v>
      </c>
      <c r="L9" s="259">
        <v>1230</v>
      </c>
      <c r="M9" s="261">
        <v>31</v>
      </c>
      <c r="N9" s="261">
        <v>1246</v>
      </c>
      <c r="O9" s="312" t="s">
        <v>265</v>
      </c>
      <c r="P9" s="312" t="s">
        <v>265</v>
      </c>
    </row>
    <row r="10" spans="1:16" s="259" customFormat="1" ht="99.75" customHeight="1">
      <c r="A10" s="257">
        <v>2012</v>
      </c>
      <c r="B10" s="258">
        <v>147</v>
      </c>
      <c r="C10" s="258">
        <v>14402</v>
      </c>
      <c r="D10" s="259">
        <v>52</v>
      </c>
      <c r="E10" s="259">
        <v>10591</v>
      </c>
      <c r="F10" s="259">
        <v>29</v>
      </c>
      <c r="G10" s="259">
        <v>1335</v>
      </c>
      <c r="I10" s="312">
        <f>SUM(J10:K10)</f>
        <v>1300</v>
      </c>
      <c r="J10" s="312">
        <f>SUM(K10:L10)</f>
        <v>1265</v>
      </c>
      <c r="K10" s="259">
        <v>35</v>
      </c>
      <c r="L10" s="259">
        <v>1230</v>
      </c>
      <c r="M10" s="261">
        <v>31</v>
      </c>
      <c r="N10" s="261">
        <v>1246</v>
      </c>
      <c r="O10" s="312">
        <f>SUM(P10:Q10)</f>
        <v>0</v>
      </c>
      <c r="P10" s="312">
        <f>SUM(Q10:R10)</f>
        <v>0</v>
      </c>
    </row>
    <row r="11" spans="1:16" s="265" customFormat="1" ht="99.75" customHeight="1" thickBot="1">
      <c r="A11" s="262">
        <v>2013</v>
      </c>
      <c r="B11" s="263">
        <v>153</v>
      </c>
      <c r="C11" s="263">
        <v>14749</v>
      </c>
      <c r="D11" s="264">
        <v>53</v>
      </c>
      <c r="E11" s="264">
        <v>10599</v>
      </c>
      <c r="F11" s="264">
        <v>29</v>
      </c>
      <c r="G11" s="264">
        <v>1336</v>
      </c>
      <c r="I11" s="266" t="s">
        <v>583</v>
      </c>
      <c r="J11" s="266" t="s">
        <v>583</v>
      </c>
      <c r="K11" s="264">
        <v>40</v>
      </c>
      <c r="L11" s="264">
        <v>1569</v>
      </c>
      <c r="M11" s="267">
        <v>31</v>
      </c>
      <c r="N11" s="267">
        <v>1246</v>
      </c>
      <c r="O11" s="266" t="s">
        <v>583</v>
      </c>
      <c r="P11" s="266" t="s">
        <v>583</v>
      </c>
    </row>
    <row r="12" spans="1:19" s="271" customFormat="1" ht="12" customHeight="1" thickTop="1">
      <c r="A12" s="268" t="s">
        <v>266</v>
      </c>
      <c r="B12" s="269"/>
      <c r="C12" s="269"/>
      <c r="D12" s="270"/>
      <c r="E12" s="270"/>
      <c r="F12" s="270"/>
      <c r="G12" s="270"/>
      <c r="H12" s="269"/>
      <c r="I12" s="269"/>
      <c r="J12" s="269"/>
      <c r="K12" s="269"/>
      <c r="L12" s="269"/>
      <c r="P12" s="268"/>
      <c r="Q12" s="269"/>
      <c r="R12" s="272"/>
      <c r="S12" s="272"/>
    </row>
    <row r="13" spans="1:15" ht="13.5">
      <c r="A13" s="273"/>
      <c r="B13" s="274"/>
      <c r="C13" s="275"/>
      <c r="H13" s="244"/>
      <c r="O13" s="273"/>
    </row>
    <row r="14" spans="3:8" ht="13.5">
      <c r="C14" s="275"/>
      <c r="H14" s="244"/>
    </row>
    <row r="15" spans="3:8" ht="13.5">
      <c r="C15" s="275"/>
      <c r="H15" s="244"/>
    </row>
    <row r="16" ht="13.5">
      <c r="H16" s="244"/>
    </row>
  </sheetData>
  <sheetProtection/>
  <protectedRanges>
    <protectedRange sqref="K8:L8" name="범위1_2_1_1_2_1_1_1"/>
  </protectedRanges>
  <mergeCells count="16">
    <mergeCell ref="D3:E3"/>
    <mergeCell ref="B3:C3"/>
    <mergeCell ref="I3:J3"/>
    <mergeCell ref="K3:L3"/>
    <mergeCell ref="A1:G1"/>
    <mergeCell ref="F4:G4"/>
    <mergeCell ref="F3:G3"/>
    <mergeCell ref="B4:C4"/>
    <mergeCell ref="D4:E4"/>
    <mergeCell ref="I1:P1"/>
    <mergeCell ref="M3:N3"/>
    <mergeCell ref="O3:P3"/>
    <mergeCell ref="O4:P4"/>
    <mergeCell ref="K4:L4"/>
    <mergeCell ref="I4:J4"/>
    <mergeCell ref="M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B11" sqref="B11"/>
    </sheetView>
  </sheetViews>
  <sheetFormatPr defaultColWidth="8.88671875" defaultRowHeight="13.5"/>
  <cols>
    <col min="1" max="1" width="9.77734375" style="135" customWidth="1"/>
    <col min="2" max="2" width="10.3359375" style="17" customWidth="1"/>
    <col min="3" max="8" width="10.3359375" style="131" customWidth="1"/>
    <col min="9" max="9" width="2.77734375" style="129" customWidth="1"/>
    <col min="10" max="16" width="8.77734375" style="131" customWidth="1"/>
    <col min="17" max="17" width="8.77734375" style="17" customWidth="1"/>
    <col min="18" max="16384" width="8.88671875" style="131" customWidth="1"/>
  </cols>
  <sheetData>
    <row r="1" spans="1:17" s="126" customFormat="1" ht="45" customHeight="1">
      <c r="A1" s="618" t="s">
        <v>503</v>
      </c>
      <c r="B1" s="618"/>
      <c r="C1" s="618"/>
      <c r="D1" s="618"/>
      <c r="E1" s="618"/>
      <c r="F1" s="618"/>
      <c r="G1" s="618"/>
      <c r="H1" s="618"/>
      <c r="I1" s="125"/>
      <c r="J1" s="619" t="s">
        <v>504</v>
      </c>
      <c r="K1" s="619"/>
      <c r="L1" s="619"/>
      <c r="M1" s="619"/>
      <c r="N1" s="619"/>
      <c r="O1" s="619"/>
      <c r="P1" s="619"/>
      <c r="Q1" s="619"/>
    </row>
    <row r="2" spans="1:17" ht="25.5" customHeight="1" thickBot="1">
      <c r="A2" s="127" t="s">
        <v>16</v>
      </c>
      <c r="B2" s="3"/>
      <c r="C2" s="128"/>
      <c r="D2" s="128"/>
      <c r="E2" s="128"/>
      <c r="F2" s="128"/>
      <c r="G2" s="128"/>
      <c r="H2" s="128"/>
      <c r="J2" s="128"/>
      <c r="K2" s="128"/>
      <c r="L2" s="128"/>
      <c r="M2" s="128"/>
      <c r="N2" s="128"/>
      <c r="O2" s="128"/>
      <c r="P2" s="128"/>
      <c r="Q2" s="130" t="s">
        <v>505</v>
      </c>
    </row>
    <row r="3" spans="1:17" s="132" customFormat="1" ht="16.5" customHeight="1" thickTop="1">
      <c r="A3" s="140"/>
      <c r="B3" s="19" t="s">
        <v>17</v>
      </c>
      <c r="C3" s="141" t="s">
        <v>53</v>
      </c>
      <c r="D3" s="142" t="s">
        <v>54</v>
      </c>
      <c r="E3" s="141" t="s">
        <v>55</v>
      </c>
      <c r="F3" s="142" t="s">
        <v>56</v>
      </c>
      <c r="G3" s="141" t="s">
        <v>57</v>
      </c>
      <c r="H3" s="142" t="s">
        <v>58</v>
      </c>
      <c r="I3" s="142"/>
      <c r="J3" s="142" t="s">
        <v>18</v>
      </c>
      <c r="K3" s="141" t="s">
        <v>506</v>
      </c>
      <c r="L3" s="143" t="s">
        <v>19</v>
      </c>
      <c r="M3" s="626" t="s">
        <v>20</v>
      </c>
      <c r="N3" s="627"/>
      <c r="O3" s="627"/>
      <c r="P3" s="627"/>
      <c r="Q3" s="627"/>
    </row>
    <row r="4" spans="1:17" s="132" customFormat="1" ht="15.75" customHeight="1">
      <c r="A4" s="140" t="s">
        <v>28</v>
      </c>
      <c r="B4" s="145"/>
      <c r="C4" s="146"/>
      <c r="D4" s="142"/>
      <c r="E4" s="146"/>
      <c r="F4" s="142"/>
      <c r="G4" s="146"/>
      <c r="H4" s="142"/>
      <c r="I4" s="142"/>
      <c r="J4" s="142"/>
      <c r="K4" s="146" t="s">
        <v>507</v>
      </c>
      <c r="L4" s="143"/>
      <c r="M4" s="143" t="s">
        <v>59</v>
      </c>
      <c r="N4" s="143" t="s">
        <v>508</v>
      </c>
      <c r="O4" s="143" t="s">
        <v>60</v>
      </c>
      <c r="P4" s="147" t="s">
        <v>61</v>
      </c>
      <c r="Q4" s="19" t="s">
        <v>21</v>
      </c>
    </row>
    <row r="5" spans="1:17" s="132" customFormat="1" ht="15.75" customHeight="1">
      <c r="A5" s="140" t="s">
        <v>509</v>
      </c>
      <c r="B5" s="145"/>
      <c r="C5" s="146"/>
      <c r="D5" s="142"/>
      <c r="E5" s="146"/>
      <c r="F5" s="142"/>
      <c r="G5" s="146"/>
      <c r="H5" s="142"/>
      <c r="I5" s="142"/>
      <c r="J5" s="142"/>
      <c r="K5" s="146" t="s">
        <v>510</v>
      </c>
      <c r="L5" s="143"/>
      <c r="M5" s="143" t="s">
        <v>62</v>
      </c>
      <c r="N5" s="138"/>
      <c r="O5" s="138"/>
      <c r="P5" s="148"/>
      <c r="Q5" s="67"/>
    </row>
    <row r="6" spans="1:17" s="132" customFormat="1" ht="15.75" customHeight="1">
      <c r="A6" s="149"/>
      <c r="B6" s="31" t="s">
        <v>26</v>
      </c>
      <c r="C6" s="150" t="s">
        <v>511</v>
      </c>
      <c r="D6" s="144" t="s">
        <v>512</v>
      </c>
      <c r="E6" s="150" t="s">
        <v>513</v>
      </c>
      <c r="F6" s="144" t="s">
        <v>514</v>
      </c>
      <c r="G6" s="150" t="s">
        <v>515</v>
      </c>
      <c r="H6" s="144" t="s">
        <v>516</v>
      </c>
      <c r="I6" s="142"/>
      <c r="J6" s="144" t="s">
        <v>517</v>
      </c>
      <c r="K6" s="150" t="s">
        <v>518</v>
      </c>
      <c r="L6" s="151" t="s">
        <v>519</v>
      </c>
      <c r="M6" s="151" t="s">
        <v>520</v>
      </c>
      <c r="N6" s="151" t="s">
        <v>521</v>
      </c>
      <c r="O6" s="151" t="s">
        <v>522</v>
      </c>
      <c r="P6" s="150" t="s">
        <v>523</v>
      </c>
      <c r="Q6" s="31" t="s">
        <v>524</v>
      </c>
    </row>
    <row r="7" spans="1:17" ht="40.5" customHeight="1">
      <c r="A7" s="133">
        <v>2009</v>
      </c>
      <c r="B7" s="160">
        <v>303</v>
      </c>
      <c r="C7" s="169">
        <v>1</v>
      </c>
      <c r="D7" s="169">
        <v>159</v>
      </c>
      <c r="E7" s="169">
        <v>26</v>
      </c>
      <c r="F7" s="169">
        <v>58</v>
      </c>
      <c r="G7" s="161" t="s">
        <v>525</v>
      </c>
      <c r="H7" s="169">
        <v>26</v>
      </c>
      <c r="I7" s="169"/>
      <c r="J7" s="161" t="s">
        <v>525</v>
      </c>
      <c r="K7" s="161" t="s">
        <v>525</v>
      </c>
      <c r="L7" s="161" t="s">
        <v>525</v>
      </c>
      <c r="M7" s="161" t="s">
        <v>525</v>
      </c>
      <c r="N7" s="161" t="s">
        <v>525</v>
      </c>
      <c r="O7" s="161" t="s">
        <v>525</v>
      </c>
      <c r="P7" s="169">
        <v>22</v>
      </c>
      <c r="Q7" s="160">
        <v>2</v>
      </c>
    </row>
    <row r="8" spans="1:17" ht="40.5" customHeight="1">
      <c r="A8" s="133">
        <v>2010</v>
      </c>
      <c r="B8" s="239">
        <v>323</v>
      </c>
      <c r="C8" s="169">
        <v>1</v>
      </c>
      <c r="D8" s="169">
        <v>176</v>
      </c>
      <c r="E8" s="169">
        <v>26</v>
      </c>
      <c r="F8" s="169">
        <v>61</v>
      </c>
      <c r="G8" s="200" t="s">
        <v>525</v>
      </c>
      <c r="H8" s="169">
        <v>28</v>
      </c>
      <c r="I8" s="169"/>
      <c r="J8" s="200" t="s">
        <v>525</v>
      </c>
      <c r="K8" s="200" t="s">
        <v>525</v>
      </c>
      <c r="L8" s="200" t="s">
        <v>525</v>
      </c>
      <c r="M8" s="200" t="s">
        <v>525</v>
      </c>
      <c r="N8" s="200" t="s">
        <v>525</v>
      </c>
      <c r="O8" s="200" t="s">
        <v>525</v>
      </c>
      <c r="P8" s="169">
        <v>22</v>
      </c>
      <c r="Q8" s="160">
        <v>2</v>
      </c>
    </row>
    <row r="9" spans="1:17" ht="40.5" customHeight="1">
      <c r="A9" s="133">
        <v>2011</v>
      </c>
      <c r="B9" s="239">
        <v>311</v>
      </c>
      <c r="C9" s="169">
        <v>1</v>
      </c>
      <c r="D9" s="169">
        <v>162</v>
      </c>
      <c r="E9" s="169">
        <v>18</v>
      </c>
      <c r="F9" s="169">
        <v>72</v>
      </c>
      <c r="G9" s="200" t="s">
        <v>525</v>
      </c>
      <c r="H9" s="169">
        <v>30</v>
      </c>
      <c r="I9" s="169"/>
      <c r="J9" s="200" t="s">
        <v>525</v>
      </c>
      <c r="K9" s="200" t="s">
        <v>525</v>
      </c>
      <c r="L9" s="200" t="s">
        <v>525</v>
      </c>
      <c r="M9" s="200" t="s">
        <v>525</v>
      </c>
      <c r="N9" s="200" t="s">
        <v>525</v>
      </c>
      <c r="O9" s="200" t="s">
        <v>525</v>
      </c>
      <c r="P9" s="169">
        <v>23</v>
      </c>
      <c r="Q9" s="160">
        <v>2</v>
      </c>
    </row>
    <row r="10" spans="1:17" ht="40.5" customHeight="1">
      <c r="A10" s="133">
        <v>2012</v>
      </c>
      <c r="B10" s="239">
        <v>346</v>
      </c>
      <c r="C10" s="169">
        <v>2</v>
      </c>
      <c r="D10" s="169">
        <v>179</v>
      </c>
      <c r="E10" s="169">
        <v>20</v>
      </c>
      <c r="F10" s="169">
        <v>80</v>
      </c>
      <c r="G10" s="7" t="s">
        <v>525</v>
      </c>
      <c r="H10" s="169">
        <v>38</v>
      </c>
      <c r="I10" s="169"/>
      <c r="J10" s="7" t="s">
        <v>525</v>
      </c>
      <c r="K10" s="7" t="s">
        <v>525</v>
      </c>
      <c r="L10" s="7" t="s">
        <v>525</v>
      </c>
      <c r="M10" s="7" t="s">
        <v>525</v>
      </c>
      <c r="N10" s="7" t="s">
        <v>525</v>
      </c>
      <c r="O10" s="7" t="s">
        <v>525</v>
      </c>
      <c r="P10" s="169">
        <v>21</v>
      </c>
      <c r="Q10" s="160">
        <v>3</v>
      </c>
    </row>
    <row r="11" spans="1:17" s="428" customFormat="1" ht="40.5" customHeight="1" thickBot="1">
      <c r="A11" s="171">
        <v>2013</v>
      </c>
      <c r="B11" s="207">
        <f>SUM(C11:Q11,H22)</f>
        <v>374</v>
      </c>
      <c r="C11" s="207">
        <v>1</v>
      </c>
      <c r="D11" s="207">
        <v>198</v>
      </c>
      <c r="E11" s="207">
        <v>24</v>
      </c>
      <c r="F11" s="207">
        <v>81</v>
      </c>
      <c r="G11" s="207" t="s">
        <v>525</v>
      </c>
      <c r="H11" s="136">
        <v>42</v>
      </c>
      <c r="I11" s="427"/>
      <c r="J11" s="207" t="s">
        <v>525</v>
      </c>
      <c r="K11" s="207" t="s">
        <v>525</v>
      </c>
      <c r="L11" s="207" t="s">
        <v>525</v>
      </c>
      <c r="M11" s="207" t="s">
        <v>525</v>
      </c>
      <c r="N11" s="207" t="s">
        <v>525</v>
      </c>
      <c r="O11" s="207" t="s">
        <v>525</v>
      </c>
      <c r="P11" s="207">
        <v>21</v>
      </c>
      <c r="Q11" s="207">
        <v>3</v>
      </c>
    </row>
    <row r="12" spans="2:17" ht="30" customHeight="1" thickTop="1">
      <c r="B12" s="45"/>
      <c r="Q12" s="43"/>
    </row>
    <row r="13" spans="1:17" ht="14.25" thickBot="1">
      <c r="A13" s="127" t="s">
        <v>16</v>
      </c>
      <c r="Q13" s="130" t="s">
        <v>505</v>
      </c>
    </row>
    <row r="14" spans="1:17" ht="16.5" customHeight="1" thickTop="1">
      <c r="A14" s="152"/>
      <c r="B14" s="523" t="s">
        <v>22</v>
      </c>
      <c r="C14" s="492"/>
      <c r="D14" s="548"/>
      <c r="E14" s="153" t="s">
        <v>63</v>
      </c>
      <c r="F14" s="153" t="s">
        <v>64</v>
      </c>
      <c r="G14" s="141" t="s">
        <v>65</v>
      </c>
      <c r="H14" s="154" t="s">
        <v>66</v>
      </c>
      <c r="I14" s="142"/>
      <c r="J14" s="153" t="s">
        <v>67</v>
      </c>
      <c r="K14" s="141" t="s">
        <v>68</v>
      </c>
      <c r="L14" s="622" t="s">
        <v>69</v>
      </c>
      <c r="M14" s="623"/>
      <c r="N14" s="610" t="s">
        <v>23</v>
      </c>
      <c r="O14" s="611"/>
      <c r="P14" s="610" t="s">
        <v>79</v>
      </c>
      <c r="Q14" s="620"/>
    </row>
    <row r="15" spans="1:17" ht="16.5" customHeight="1">
      <c r="A15" s="140" t="s">
        <v>28</v>
      </c>
      <c r="B15" s="20" t="s">
        <v>70</v>
      </c>
      <c r="C15" s="143" t="s">
        <v>508</v>
      </c>
      <c r="D15" s="143" t="s">
        <v>60</v>
      </c>
      <c r="E15" s="143"/>
      <c r="F15" s="143"/>
      <c r="G15" s="146"/>
      <c r="H15" s="142"/>
      <c r="I15" s="142"/>
      <c r="J15" s="143"/>
      <c r="K15" s="146"/>
      <c r="L15" s="616"/>
      <c r="M15" s="489"/>
      <c r="N15" s="608"/>
      <c r="O15" s="609"/>
      <c r="P15" s="616"/>
      <c r="Q15" s="617"/>
    </row>
    <row r="16" spans="1:17" ht="16.5" customHeight="1">
      <c r="A16" s="140" t="s">
        <v>509</v>
      </c>
      <c r="B16" s="20"/>
      <c r="C16" s="143"/>
      <c r="D16" s="143"/>
      <c r="E16" s="143" t="s">
        <v>526</v>
      </c>
      <c r="F16" s="143"/>
      <c r="G16" s="146"/>
      <c r="H16" s="142" t="s">
        <v>527</v>
      </c>
      <c r="I16" s="142"/>
      <c r="J16" s="143" t="s">
        <v>528</v>
      </c>
      <c r="K16" s="146"/>
      <c r="L16" s="616" t="s">
        <v>71</v>
      </c>
      <c r="M16" s="489"/>
      <c r="N16" s="609"/>
      <c r="O16" s="609"/>
      <c r="P16" s="614"/>
      <c r="Q16" s="615"/>
    </row>
    <row r="17" spans="1:17" ht="16.5" customHeight="1">
      <c r="A17" s="149"/>
      <c r="B17" s="30" t="s">
        <v>529</v>
      </c>
      <c r="C17" s="151" t="s">
        <v>521</v>
      </c>
      <c r="D17" s="151" t="s">
        <v>522</v>
      </c>
      <c r="E17" s="151" t="s">
        <v>530</v>
      </c>
      <c r="F17" s="151" t="s">
        <v>531</v>
      </c>
      <c r="G17" s="150" t="s">
        <v>532</v>
      </c>
      <c r="H17" s="144" t="s">
        <v>72</v>
      </c>
      <c r="I17" s="142"/>
      <c r="J17" s="151" t="s">
        <v>533</v>
      </c>
      <c r="K17" s="150" t="s">
        <v>534</v>
      </c>
      <c r="L17" s="624" t="s">
        <v>535</v>
      </c>
      <c r="M17" s="625"/>
      <c r="N17" s="612" t="s">
        <v>536</v>
      </c>
      <c r="O17" s="613"/>
      <c r="P17" s="612" t="s">
        <v>537</v>
      </c>
      <c r="Q17" s="621"/>
    </row>
    <row r="18" spans="1:17" ht="40.5" customHeight="1">
      <c r="A18" s="133">
        <v>2009</v>
      </c>
      <c r="B18" s="161" t="s">
        <v>525</v>
      </c>
      <c r="C18" s="161" t="s">
        <v>525</v>
      </c>
      <c r="D18" s="161" t="s">
        <v>525</v>
      </c>
      <c r="E18" s="161" t="s">
        <v>525</v>
      </c>
      <c r="F18" s="161" t="s">
        <v>525</v>
      </c>
      <c r="G18" s="134">
        <v>5</v>
      </c>
      <c r="H18" s="134">
        <v>4</v>
      </c>
      <c r="I18" s="134"/>
      <c r="J18" s="161" t="s">
        <v>525</v>
      </c>
      <c r="K18" s="161" t="s">
        <v>525</v>
      </c>
      <c r="L18" s="161" t="s">
        <v>525</v>
      </c>
      <c r="M18" s="161" t="s">
        <v>525</v>
      </c>
      <c r="N18" s="163" t="s">
        <v>525</v>
      </c>
      <c r="O18" s="197"/>
      <c r="P18" s="606" t="s">
        <v>525</v>
      </c>
      <c r="Q18" s="606"/>
    </row>
    <row r="19" spans="1:17" ht="40.5" customHeight="1">
      <c r="A19" s="133">
        <v>2010</v>
      </c>
      <c r="B19" s="200" t="s">
        <v>525</v>
      </c>
      <c r="C19" s="200" t="s">
        <v>525</v>
      </c>
      <c r="D19" s="200" t="s">
        <v>525</v>
      </c>
      <c r="E19" s="200" t="s">
        <v>525</v>
      </c>
      <c r="F19" s="200" t="s">
        <v>525</v>
      </c>
      <c r="G19" s="134">
        <v>3</v>
      </c>
      <c r="H19" s="134">
        <v>4</v>
      </c>
      <c r="I19" s="134"/>
      <c r="J19" s="200" t="s">
        <v>525</v>
      </c>
      <c r="K19" s="200" t="s">
        <v>525</v>
      </c>
      <c r="L19" s="200" t="s">
        <v>525</v>
      </c>
      <c r="M19" s="200" t="s">
        <v>525</v>
      </c>
      <c r="N19" s="200" t="s">
        <v>525</v>
      </c>
      <c r="O19" s="200" t="s">
        <v>525</v>
      </c>
      <c r="P19" s="606" t="s">
        <v>525</v>
      </c>
      <c r="Q19" s="607"/>
    </row>
    <row r="20" spans="1:17" ht="40.5" customHeight="1">
      <c r="A20" s="133">
        <v>2011</v>
      </c>
      <c r="B20" s="200" t="s">
        <v>525</v>
      </c>
      <c r="C20" s="200" t="s">
        <v>525</v>
      </c>
      <c r="D20" s="200" t="s">
        <v>525</v>
      </c>
      <c r="E20" s="200" t="s">
        <v>525</v>
      </c>
      <c r="F20" s="200" t="s">
        <v>525</v>
      </c>
      <c r="G20" s="200" t="s">
        <v>525</v>
      </c>
      <c r="H20" s="134">
        <v>3</v>
      </c>
      <c r="I20" s="134"/>
      <c r="J20" s="200" t="s">
        <v>525</v>
      </c>
      <c r="K20" s="200" t="s">
        <v>525</v>
      </c>
      <c r="L20" s="200" t="s">
        <v>525</v>
      </c>
      <c r="M20" s="200" t="s">
        <v>525</v>
      </c>
      <c r="N20" s="200" t="s">
        <v>525</v>
      </c>
      <c r="O20" s="200" t="s">
        <v>525</v>
      </c>
      <c r="P20" s="606" t="s">
        <v>525</v>
      </c>
      <c r="Q20" s="607"/>
    </row>
    <row r="21" spans="1:17" ht="40.5" customHeight="1">
      <c r="A21" s="133">
        <v>2012</v>
      </c>
      <c r="B21" s="7" t="s">
        <v>525</v>
      </c>
      <c r="C21" s="7" t="s">
        <v>525</v>
      </c>
      <c r="D21" s="7" t="s">
        <v>525</v>
      </c>
      <c r="E21" s="7" t="s">
        <v>525</v>
      </c>
      <c r="F21" s="7" t="s">
        <v>525</v>
      </c>
      <c r="G21" s="7" t="s">
        <v>525</v>
      </c>
      <c r="H21" s="134">
        <v>3</v>
      </c>
      <c r="I21" s="134"/>
      <c r="J21" s="7" t="s">
        <v>525</v>
      </c>
      <c r="K21" s="7" t="s">
        <v>525</v>
      </c>
      <c r="L21" s="7" t="s">
        <v>525</v>
      </c>
      <c r="M21" s="7" t="s">
        <v>525</v>
      </c>
      <c r="N21" s="7" t="s">
        <v>525</v>
      </c>
      <c r="O21" s="7" t="s">
        <v>525</v>
      </c>
      <c r="P21" s="606" t="s">
        <v>525</v>
      </c>
      <c r="Q21" s="607"/>
    </row>
    <row r="22" spans="1:17" ht="40.5" customHeight="1" thickBot="1">
      <c r="A22" s="171">
        <v>2013</v>
      </c>
      <c r="B22" s="57" t="s">
        <v>525</v>
      </c>
      <c r="C22" s="57" t="s">
        <v>525</v>
      </c>
      <c r="D22" s="57" t="s">
        <v>525</v>
      </c>
      <c r="E22" s="57" t="s">
        <v>525</v>
      </c>
      <c r="F22" s="57" t="s">
        <v>525</v>
      </c>
      <c r="G22" s="429" t="s">
        <v>525</v>
      </c>
      <c r="H22" s="136">
        <v>4</v>
      </c>
      <c r="I22" s="134"/>
      <c r="J22" s="57" t="s">
        <v>525</v>
      </c>
      <c r="K22" s="57" t="s">
        <v>525</v>
      </c>
      <c r="L22" s="57" t="s">
        <v>525</v>
      </c>
      <c r="M22" s="57" t="s">
        <v>525</v>
      </c>
      <c r="N22" s="57" t="s">
        <v>525</v>
      </c>
      <c r="O22" s="57" t="s">
        <v>525</v>
      </c>
      <c r="P22" s="57" t="s">
        <v>525</v>
      </c>
      <c r="Q22" s="57" t="s">
        <v>525</v>
      </c>
    </row>
    <row r="23" spans="1:17" ht="12" customHeight="1" thickTop="1">
      <c r="A23" s="135" t="s">
        <v>538</v>
      </c>
      <c r="Q23" s="43"/>
    </row>
    <row r="24" ht="13.5">
      <c r="Q24" s="43"/>
    </row>
    <row r="25" ht="13.5">
      <c r="Q25" s="43"/>
    </row>
    <row r="26" ht="13.5">
      <c r="Q26" s="43"/>
    </row>
    <row r="27" ht="13.5">
      <c r="Q27" s="43"/>
    </row>
    <row r="28" ht="13.5">
      <c r="Q28" s="43"/>
    </row>
    <row r="29" ht="13.5">
      <c r="Q29" s="43"/>
    </row>
    <row r="30" ht="13.5">
      <c r="Q30" s="43"/>
    </row>
    <row r="31" ht="13.5">
      <c r="Q31" s="43"/>
    </row>
    <row r="32" ht="13.5">
      <c r="Q32" s="43"/>
    </row>
    <row r="33" ht="13.5">
      <c r="Q33" s="43"/>
    </row>
    <row r="34" ht="13.5">
      <c r="Q34" s="43"/>
    </row>
    <row r="35" ht="13.5">
      <c r="Q35" s="43"/>
    </row>
    <row r="36" ht="13.5">
      <c r="Q36" s="43"/>
    </row>
    <row r="37" ht="13.5">
      <c r="Q37" s="43"/>
    </row>
    <row r="38" ht="13.5">
      <c r="Q38" s="43"/>
    </row>
    <row r="39" ht="13.5">
      <c r="Q39" s="43"/>
    </row>
    <row r="40" ht="13.5">
      <c r="Q40" s="43"/>
    </row>
    <row r="41" ht="13.5">
      <c r="Q41" s="43"/>
    </row>
    <row r="42" ht="13.5">
      <c r="Q42" s="43"/>
    </row>
    <row r="43" ht="13.5">
      <c r="Q43" s="43"/>
    </row>
    <row r="44" ht="13.5">
      <c r="Q44" s="43"/>
    </row>
    <row r="45" ht="13.5">
      <c r="Q45" s="43"/>
    </row>
    <row r="46" ht="13.5">
      <c r="Q46" s="43"/>
    </row>
  </sheetData>
  <sheetProtection/>
  <protectedRanges>
    <protectedRange sqref="G10" name="범위1_1_2_1_1_1_1_4_1"/>
    <protectedRange sqref="J10:O10" name="범위1_1_2_1_1_1_1_1_1_1"/>
    <protectedRange sqref="B21:G22 B11:G11" name="범위1_1_2_1_1_1_1_2_1_1"/>
    <protectedRange sqref="J22:Q22 J11:Q11 J21:O21" name="범위1_1_2_1_1_1_1_3_1_1"/>
  </protectedRanges>
  <mergeCells count="20">
    <mergeCell ref="A1:H1"/>
    <mergeCell ref="J1:Q1"/>
    <mergeCell ref="P14:Q14"/>
    <mergeCell ref="P17:Q17"/>
    <mergeCell ref="L14:M14"/>
    <mergeCell ref="B14:D14"/>
    <mergeCell ref="L16:M16"/>
    <mergeCell ref="L17:M17"/>
    <mergeCell ref="M3:Q3"/>
    <mergeCell ref="L15:M15"/>
    <mergeCell ref="P20:Q20"/>
    <mergeCell ref="P19:Q19"/>
    <mergeCell ref="N15:O15"/>
    <mergeCell ref="N16:O16"/>
    <mergeCell ref="N14:O14"/>
    <mergeCell ref="P21:Q21"/>
    <mergeCell ref="P18:Q18"/>
    <mergeCell ref="N17:O17"/>
    <mergeCell ref="P16:Q16"/>
    <mergeCell ref="P15:Q1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5" sqref="K15"/>
    </sheetView>
  </sheetViews>
  <sheetFormatPr defaultColWidth="8.88671875" defaultRowHeight="13.5"/>
  <cols>
    <col min="1" max="1" width="14.5546875" style="96" customWidth="1"/>
    <col min="2" max="4" width="13.99609375" style="96" customWidth="1"/>
    <col min="5" max="6" width="13.99609375" style="97" customWidth="1"/>
    <col min="7" max="7" width="2.99609375" style="97" customWidth="1"/>
    <col min="8" max="11" width="17.88671875" style="97" customWidth="1"/>
    <col min="12" max="16384" width="8.88671875" style="97" customWidth="1"/>
  </cols>
  <sheetData>
    <row r="1" spans="1:11" s="364" customFormat="1" ht="45" customHeight="1">
      <c r="A1" s="481" t="s">
        <v>371</v>
      </c>
      <c r="B1" s="481"/>
      <c r="C1" s="481"/>
      <c r="D1" s="481"/>
      <c r="E1" s="481"/>
      <c r="F1" s="481"/>
      <c r="G1" s="363"/>
      <c r="H1" s="481" t="s">
        <v>372</v>
      </c>
      <c r="I1" s="481"/>
      <c r="J1" s="481"/>
      <c r="K1" s="481"/>
    </row>
    <row r="2" spans="1:11" s="41" customFormat="1" ht="25.5" customHeight="1" thickBot="1">
      <c r="A2" s="102" t="s">
        <v>373</v>
      </c>
      <c r="B2" s="102"/>
      <c r="C2" s="365"/>
      <c r="D2" s="365"/>
      <c r="E2" s="102"/>
      <c r="H2" s="102"/>
      <c r="I2" s="102"/>
      <c r="K2" s="103" t="s">
        <v>374</v>
      </c>
    </row>
    <row r="3" spans="1:11" s="41" customFormat="1" ht="16.5" customHeight="1" thickTop="1">
      <c r="A3" s="360" t="s">
        <v>375</v>
      </c>
      <c r="B3" s="366" t="s">
        <v>376</v>
      </c>
      <c r="D3" s="362"/>
      <c r="E3" s="482" t="s">
        <v>377</v>
      </c>
      <c r="F3" s="482"/>
      <c r="G3" s="173"/>
      <c r="H3" s="482" t="s">
        <v>378</v>
      </c>
      <c r="I3" s="482"/>
      <c r="J3" s="482"/>
      <c r="K3" s="359" t="s">
        <v>379</v>
      </c>
    </row>
    <row r="4" spans="1:11" s="41" customFormat="1" ht="16.5" customHeight="1">
      <c r="A4" s="104" t="s">
        <v>380</v>
      </c>
      <c r="B4" s="367"/>
      <c r="C4" s="177" t="s">
        <v>74</v>
      </c>
      <c r="D4" s="368" t="s">
        <v>24</v>
      </c>
      <c r="E4" s="173"/>
      <c r="F4" s="368" t="s">
        <v>381</v>
      </c>
      <c r="G4" s="173"/>
      <c r="H4" s="173" t="s">
        <v>382</v>
      </c>
      <c r="I4" s="176" t="s">
        <v>383</v>
      </c>
      <c r="J4" s="205" t="s">
        <v>384</v>
      </c>
      <c r="K4" s="361" t="s">
        <v>86</v>
      </c>
    </row>
    <row r="5" spans="1:11" s="41" customFormat="1" ht="16.5" customHeight="1">
      <c r="A5" s="104" t="s">
        <v>385</v>
      </c>
      <c r="B5" s="369" t="s">
        <v>386</v>
      </c>
      <c r="C5" s="177"/>
      <c r="D5" s="361" t="s">
        <v>25</v>
      </c>
      <c r="E5" s="368" t="s">
        <v>387</v>
      </c>
      <c r="F5" s="361"/>
      <c r="G5" s="173"/>
      <c r="H5" s="173"/>
      <c r="I5" s="177" t="s">
        <v>388</v>
      </c>
      <c r="J5" s="370" t="s">
        <v>389</v>
      </c>
      <c r="K5" s="361" t="s">
        <v>87</v>
      </c>
    </row>
    <row r="6" spans="1:11" s="41" customFormat="1" ht="16.5" customHeight="1">
      <c r="A6" s="215" t="s">
        <v>82</v>
      </c>
      <c r="B6" s="188" t="s">
        <v>390</v>
      </c>
      <c r="C6" s="358" t="s">
        <v>26</v>
      </c>
      <c r="D6" s="358" t="s">
        <v>27</v>
      </c>
      <c r="E6" s="358" t="s">
        <v>391</v>
      </c>
      <c r="F6" s="358" t="s">
        <v>392</v>
      </c>
      <c r="G6" s="173"/>
      <c r="H6" s="188" t="s">
        <v>393</v>
      </c>
      <c r="I6" s="179" t="s">
        <v>394</v>
      </c>
      <c r="J6" s="371" t="s">
        <v>395</v>
      </c>
      <c r="K6" s="358" t="s">
        <v>396</v>
      </c>
    </row>
    <row r="7" spans="1:11" s="41" customFormat="1" ht="41.25" customHeight="1">
      <c r="A7" s="372">
        <v>2009</v>
      </c>
      <c r="B7" s="373">
        <v>7674</v>
      </c>
      <c r="C7" s="183">
        <v>9461</v>
      </c>
      <c r="D7" s="180">
        <v>8338</v>
      </c>
      <c r="E7" s="373">
        <v>136</v>
      </c>
      <c r="F7" s="373">
        <v>463</v>
      </c>
      <c r="G7" s="373"/>
      <c r="H7" s="373">
        <v>394</v>
      </c>
      <c r="I7" s="373">
        <v>65</v>
      </c>
      <c r="J7" s="373">
        <v>65</v>
      </c>
      <c r="K7" s="238">
        <v>123.3</v>
      </c>
    </row>
    <row r="8" spans="1:11" s="41" customFormat="1" ht="41.25" customHeight="1">
      <c r="A8" s="372">
        <v>2010</v>
      </c>
      <c r="B8" s="373">
        <v>8300</v>
      </c>
      <c r="C8" s="183">
        <v>8945</v>
      </c>
      <c r="D8" s="180">
        <v>7961</v>
      </c>
      <c r="E8" s="373">
        <v>183</v>
      </c>
      <c r="F8" s="373">
        <v>417</v>
      </c>
      <c r="G8" s="373"/>
      <c r="H8" s="373">
        <v>439</v>
      </c>
      <c r="I8" s="373">
        <v>49</v>
      </c>
      <c r="J8" s="373">
        <v>79</v>
      </c>
      <c r="K8" s="238">
        <v>107.7710843373494</v>
      </c>
    </row>
    <row r="9" spans="1:13" s="41" customFormat="1" ht="41.25" customHeight="1">
      <c r="A9" s="372">
        <v>2011</v>
      </c>
      <c r="B9" s="180">
        <v>8317</v>
      </c>
      <c r="C9" s="180">
        <v>8936</v>
      </c>
      <c r="D9" s="180">
        <v>8031</v>
      </c>
      <c r="E9" s="180">
        <v>304</v>
      </c>
      <c r="F9" s="180">
        <v>417</v>
      </c>
      <c r="G9" s="373"/>
      <c r="H9" s="180">
        <v>439</v>
      </c>
      <c r="I9" s="180">
        <v>49</v>
      </c>
      <c r="J9" s="373" t="s">
        <v>397</v>
      </c>
      <c r="K9" s="238">
        <v>111.09775159312252</v>
      </c>
      <c r="M9" s="414">
        <f>D10-D11</f>
        <v>240</v>
      </c>
    </row>
    <row r="10" spans="1:14" s="41" customFormat="1" ht="41.25" customHeight="1">
      <c r="A10" s="372">
        <v>2012</v>
      </c>
      <c r="B10" s="180">
        <v>8332</v>
      </c>
      <c r="C10" s="180">
        <v>9347</v>
      </c>
      <c r="D10" s="180">
        <v>8426</v>
      </c>
      <c r="E10" s="180">
        <v>337</v>
      </c>
      <c r="F10" s="180">
        <v>417</v>
      </c>
      <c r="G10" s="373"/>
      <c r="H10" s="180">
        <v>455</v>
      </c>
      <c r="I10" s="180">
        <v>49</v>
      </c>
      <c r="J10" s="204" t="s">
        <v>397</v>
      </c>
      <c r="K10" s="238">
        <v>112.2</v>
      </c>
      <c r="N10" s="414"/>
    </row>
    <row r="11" spans="1:11" s="378" customFormat="1" ht="41.25" customHeight="1">
      <c r="A11" s="374">
        <v>2013</v>
      </c>
      <c r="B11" s="375">
        <v>8347</v>
      </c>
      <c r="C11" s="375">
        <v>9507</v>
      </c>
      <c r="D11" s="375">
        <v>8186</v>
      </c>
      <c r="E11" s="375">
        <v>343</v>
      </c>
      <c r="F11" s="375">
        <f>SUM(F12:F18)</f>
        <v>431</v>
      </c>
      <c r="G11" s="376"/>
      <c r="H11" s="375">
        <v>471</v>
      </c>
      <c r="I11" s="375">
        <v>76</v>
      </c>
      <c r="J11" s="204" t="s">
        <v>398</v>
      </c>
      <c r="K11" s="377">
        <f aca="true" t="shared" si="0" ref="K11:K18">C11/B11*100</f>
        <v>113.89720857793219</v>
      </c>
    </row>
    <row r="12" spans="1:14" s="378" customFormat="1" ht="41.25" customHeight="1">
      <c r="A12" s="222" t="s">
        <v>399</v>
      </c>
      <c r="B12" s="237">
        <v>2785</v>
      </c>
      <c r="C12" s="183">
        <f aca="true" t="shared" si="1" ref="C12:C18">SUM(D12:J12)</f>
        <v>2980</v>
      </c>
      <c r="D12" s="180">
        <v>2068</v>
      </c>
      <c r="E12" s="373">
        <v>207</v>
      </c>
      <c r="F12" s="183">
        <v>377</v>
      </c>
      <c r="G12" s="373"/>
      <c r="H12" s="373">
        <v>281</v>
      </c>
      <c r="I12" s="373">
        <v>47</v>
      </c>
      <c r="J12" s="373" t="s">
        <v>398</v>
      </c>
      <c r="K12" s="238">
        <f t="shared" si="0"/>
        <v>107.00179533213645</v>
      </c>
      <c r="N12" s="415"/>
    </row>
    <row r="13" spans="1:11" s="378" customFormat="1" ht="41.25" customHeight="1">
      <c r="A13" s="222" t="s">
        <v>400</v>
      </c>
      <c r="B13" s="379">
        <v>870</v>
      </c>
      <c r="C13" s="183">
        <f t="shared" si="1"/>
        <v>989</v>
      </c>
      <c r="D13" s="180">
        <v>972</v>
      </c>
      <c r="E13" s="373">
        <v>5</v>
      </c>
      <c r="F13" s="373" t="s">
        <v>398</v>
      </c>
      <c r="G13" s="373"/>
      <c r="H13" s="380">
        <v>12</v>
      </c>
      <c r="I13" s="373" t="s">
        <v>398</v>
      </c>
      <c r="J13" s="373" t="s">
        <v>398</v>
      </c>
      <c r="K13" s="238">
        <f t="shared" si="0"/>
        <v>113.67816091954023</v>
      </c>
    </row>
    <row r="14" spans="1:11" s="378" customFormat="1" ht="41.25" customHeight="1">
      <c r="A14" s="222" t="s">
        <v>401</v>
      </c>
      <c r="B14" s="379">
        <v>943</v>
      </c>
      <c r="C14" s="183">
        <f t="shared" si="1"/>
        <v>1110</v>
      </c>
      <c r="D14" s="180">
        <v>1050</v>
      </c>
      <c r="E14" s="373">
        <v>4</v>
      </c>
      <c r="F14" s="373" t="s">
        <v>398</v>
      </c>
      <c r="G14" s="373"/>
      <c r="H14" s="380">
        <v>56</v>
      </c>
      <c r="I14" s="373" t="s">
        <v>398</v>
      </c>
      <c r="J14" s="373" t="s">
        <v>398</v>
      </c>
      <c r="K14" s="238">
        <f t="shared" si="0"/>
        <v>117.70943796394486</v>
      </c>
    </row>
    <row r="15" spans="1:11" s="378" customFormat="1" ht="41.25" customHeight="1">
      <c r="A15" s="222" t="s">
        <v>402</v>
      </c>
      <c r="B15" s="237">
        <v>1761</v>
      </c>
      <c r="C15" s="183">
        <f t="shared" si="1"/>
        <v>1931</v>
      </c>
      <c r="D15" s="180">
        <v>1599</v>
      </c>
      <c r="E15" s="373">
        <v>127</v>
      </c>
      <c r="F15" s="380">
        <v>54</v>
      </c>
      <c r="G15" s="373"/>
      <c r="H15" s="380">
        <v>122</v>
      </c>
      <c r="I15" s="381">
        <v>29</v>
      </c>
      <c r="J15" s="373" t="s">
        <v>398</v>
      </c>
      <c r="K15" s="238">
        <f t="shared" si="0"/>
        <v>109.65360590573539</v>
      </c>
    </row>
    <row r="16" spans="1:11" s="378" customFormat="1" ht="41.25" customHeight="1">
      <c r="A16" s="222" t="s">
        <v>403</v>
      </c>
      <c r="B16" s="379">
        <v>744</v>
      </c>
      <c r="C16" s="183">
        <f t="shared" si="1"/>
        <v>969</v>
      </c>
      <c r="D16" s="180">
        <v>969</v>
      </c>
      <c r="E16" s="373" t="s">
        <v>398</v>
      </c>
      <c r="F16" s="373" t="s">
        <v>398</v>
      </c>
      <c r="G16" s="373"/>
      <c r="H16" s="373" t="s">
        <v>398</v>
      </c>
      <c r="I16" s="373" t="s">
        <v>398</v>
      </c>
      <c r="J16" s="373" t="s">
        <v>398</v>
      </c>
      <c r="K16" s="238">
        <f t="shared" si="0"/>
        <v>130.24193548387098</v>
      </c>
    </row>
    <row r="17" spans="1:11" s="378" customFormat="1" ht="41.25" customHeight="1">
      <c r="A17" s="222" t="s">
        <v>404</v>
      </c>
      <c r="B17" s="379">
        <v>724</v>
      </c>
      <c r="C17" s="183">
        <f t="shared" si="1"/>
        <v>861</v>
      </c>
      <c r="D17" s="180">
        <v>861</v>
      </c>
      <c r="E17" s="373" t="s">
        <v>398</v>
      </c>
      <c r="F17" s="373" t="s">
        <v>398</v>
      </c>
      <c r="G17" s="373"/>
      <c r="H17" s="373" t="s">
        <v>398</v>
      </c>
      <c r="I17" s="373" t="s">
        <v>398</v>
      </c>
      <c r="J17" s="373" t="s">
        <v>398</v>
      </c>
      <c r="K17" s="238">
        <f t="shared" si="0"/>
        <v>118.92265193370166</v>
      </c>
    </row>
    <row r="18" spans="1:14" s="378" customFormat="1" ht="41.25" customHeight="1" thickBot="1">
      <c r="A18" s="382" t="s">
        <v>405</v>
      </c>
      <c r="B18" s="383">
        <v>520</v>
      </c>
      <c r="C18" s="384">
        <f t="shared" si="1"/>
        <v>667</v>
      </c>
      <c r="D18" s="384">
        <v>667</v>
      </c>
      <c r="E18" s="385">
        <v>0</v>
      </c>
      <c r="F18" s="385">
        <v>0</v>
      </c>
      <c r="G18" s="373"/>
      <c r="H18" s="385">
        <v>0</v>
      </c>
      <c r="I18" s="385">
        <v>0</v>
      </c>
      <c r="J18" s="385">
        <v>0</v>
      </c>
      <c r="K18" s="430">
        <f t="shared" si="0"/>
        <v>128.26923076923077</v>
      </c>
      <c r="M18" s="97"/>
      <c r="N18" s="97"/>
    </row>
    <row r="19" spans="1:10" ht="12" customHeight="1" thickTop="1">
      <c r="A19" s="386" t="s">
        <v>406</v>
      </c>
      <c r="C19" s="387"/>
      <c r="D19" s="387"/>
      <c r="E19" s="211"/>
      <c r="F19" s="211"/>
      <c r="G19" s="15"/>
      <c r="H19" s="15"/>
      <c r="J19" s="96"/>
    </row>
    <row r="20" s="388" customFormat="1" ht="11.25" customHeight="1">
      <c r="A20" s="412" t="s">
        <v>407</v>
      </c>
    </row>
    <row r="22" ht="13.5">
      <c r="C22" s="389"/>
    </row>
    <row r="25" spans="1:4" ht="13.5">
      <c r="A25" s="390"/>
      <c r="D25" s="390"/>
    </row>
    <row r="34" spans="4:13" ht="13.5">
      <c r="D34" s="376"/>
      <c r="E34" s="391"/>
      <c r="F34" s="375"/>
      <c r="G34" s="376"/>
      <c r="H34" s="376"/>
      <c r="I34" s="376"/>
      <c r="J34" s="376"/>
      <c r="K34" s="376"/>
      <c r="L34" s="376"/>
      <c r="M34" s="377"/>
    </row>
    <row r="35" spans="4:13" ht="13.5">
      <c r="D35" s="193"/>
      <c r="E35" s="392"/>
      <c r="F35" s="193"/>
      <c r="G35" s="194"/>
      <c r="H35" s="195"/>
      <c r="I35" s="193"/>
      <c r="J35" s="193"/>
      <c r="K35" s="193"/>
      <c r="L35" s="193"/>
      <c r="M35" s="196"/>
    </row>
    <row r="38" spans="5:13" ht="13.5">
      <c r="E38" s="393"/>
      <c r="F38" s="393"/>
      <c r="G38" s="393"/>
      <c r="H38" s="393"/>
      <c r="I38" s="393"/>
      <c r="J38" s="393"/>
      <c r="K38" s="393"/>
      <c r="L38" s="393"/>
      <c r="M38" s="393"/>
    </row>
  </sheetData>
  <sheetProtection/>
  <mergeCells count="4">
    <mergeCell ref="H1:K1"/>
    <mergeCell ref="H3:J3"/>
    <mergeCell ref="E3:F3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5"/>
  <sheetViews>
    <sheetView zoomScaleSheetLayoutView="100" zoomScalePageLayoutView="0" workbookViewId="0" topLeftCell="A1">
      <selection activeCell="R23" sqref="R23:R24"/>
    </sheetView>
  </sheetViews>
  <sheetFormatPr defaultColWidth="8.88671875" defaultRowHeight="13.5"/>
  <cols>
    <col min="1" max="1" width="20.3359375" style="17" customWidth="1"/>
    <col min="2" max="2" width="6.88671875" style="17" customWidth="1"/>
    <col min="3" max="9" width="7.6640625" style="16" customWidth="1"/>
    <col min="10" max="10" width="2.4453125" style="47" customWidth="1"/>
    <col min="11" max="17" width="10.21484375" style="16" customWidth="1"/>
    <col min="18" max="18" width="20.3359375" style="17" customWidth="1"/>
    <col min="19" max="19" width="7.5546875" style="17" customWidth="1"/>
    <col min="20" max="24" width="7.99609375" style="16" customWidth="1"/>
    <col min="25" max="25" width="7.99609375" style="47" customWidth="1"/>
    <col min="26" max="26" width="7.99609375" style="16" customWidth="1"/>
    <col min="27" max="27" width="2.77734375" style="16" customWidth="1"/>
    <col min="28" max="30" width="10.21484375" style="16" customWidth="1"/>
    <col min="31" max="31" width="10.21484375" style="47" customWidth="1"/>
    <col min="32" max="34" width="10.21484375" style="16" customWidth="1"/>
    <col min="35" max="16384" width="8.88671875" style="16" customWidth="1"/>
  </cols>
  <sheetData>
    <row r="1" spans="1:34" s="1" customFormat="1" ht="45" customHeight="1">
      <c r="A1" s="496" t="s">
        <v>408</v>
      </c>
      <c r="B1" s="496"/>
      <c r="C1" s="496"/>
      <c r="D1" s="496"/>
      <c r="E1" s="496"/>
      <c r="F1" s="496"/>
      <c r="G1" s="496"/>
      <c r="H1" s="496"/>
      <c r="I1" s="496"/>
      <c r="J1" s="33"/>
      <c r="K1" s="495" t="s">
        <v>409</v>
      </c>
      <c r="L1" s="495"/>
      <c r="M1" s="495"/>
      <c r="N1" s="495"/>
      <c r="O1" s="495"/>
      <c r="P1" s="495"/>
      <c r="Q1" s="495"/>
      <c r="R1" s="496" t="s">
        <v>410</v>
      </c>
      <c r="S1" s="496"/>
      <c r="T1" s="496"/>
      <c r="U1" s="496"/>
      <c r="V1" s="496"/>
      <c r="W1" s="496"/>
      <c r="X1" s="496"/>
      <c r="Y1" s="496"/>
      <c r="Z1" s="496"/>
      <c r="AA1" s="33"/>
      <c r="AB1" s="494" t="s">
        <v>411</v>
      </c>
      <c r="AC1" s="495"/>
      <c r="AD1" s="495"/>
      <c r="AE1" s="495"/>
      <c r="AF1" s="495"/>
      <c r="AG1" s="495"/>
      <c r="AH1" s="495"/>
    </row>
    <row r="2" spans="1:34" s="4" customFormat="1" ht="25.5" customHeight="1" thickBot="1">
      <c r="A2" s="2" t="s">
        <v>412</v>
      </c>
      <c r="B2" s="2"/>
      <c r="C2" s="2"/>
      <c r="D2" s="2"/>
      <c r="E2" s="2"/>
      <c r="F2" s="2"/>
      <c r="G2" s="2"/>
      <c r="H2" s="2"/>
      <c r="I2" s="2"/>
      <c r="J2" s="14"/>
      <c r="K2" s="2"/>
      <c r="L2" s="2"/>
      <c r="M2" s="2"/>
      <c r="N2" s="2"/>
      <c r="O2" s="2"/>
      <c r="P2" s="2"/>
      <c r="Q2" s="5" t="s">
        <v>413</v>
      </c>
      <c r="R2" s="2" t="s">
        <v>412</v>
      </c>
      <c r="S2" s="2"/>
      <c r="T2" s="2"/>
      <c r="U2" s="2"/>
      <c r="V2" s="2"/>
      <c r="W2" s="2"/>
      <c r="X2" s="2"/>
      <c r="Y2" s="14"/>
      <c r="Z2" s="2"/>
      <c r="AB2" s="2"/>
      <c r="AC2" s="2"/>
      <c r="AD2" s="2"/>
      <c r="AE2" s="5"/>
      <c r="AH2" s="5" t="s">
        <v>413</v>
      </c>
    </row>
    <row r="3" spans="1:34" s="4" customFormat="1" ht="16.5" customHeight="1" thickTop="1">
      <c r="A3" s="49" t="s">
        <v>77</v>
      </c>
      <c r="B3" s="493" t="s">
        <v>75</v>
      </c>
      <c r="C3" s="493"/>
      <c r="D3" s="493"/>
      <c r="E3" s="493"/>
      <c r="F3" s="493"/>
      <c r="G3" s="493"/>
      <c r="H3" s="493"/>
      <c r="I3" s="493"/>
      <c r="J3" s="19"/>
      <c r="K3" s="492" t="s">
        <v>76</v>
      </c>
      <c r="L3" s="492"/>
      <c r="M3" s="492"/>
      <c r="N3" s="492"/>
      <c r="O3" s="492"/>
      <c r="P3" s="492"/>
      <c r="Q3" s="492"/>
      <c r="R3" s="49" t="s">
        <v>77</v>
      </c>
      <c r="S3" s="50"/>
      <c r="T3" s="492" t="s">
        <v>414</v>
      </c>
      <c r="U3" s="492"/>
      <c r="V3" s="492"/>
      <c r="W3" s="492"/>
      <c r="X3" s="492"/>
      <c r="Y3" s="492"/>
      <c r="Z3" s="492"/>
      <c r="AA3" s="19"/>
      <c r="AB3" s="492" t="s">
        <v>415</v>
      </c>
      <c r="AC3" s="492"/>
      <c r="AD3" s="492"/>
      <c r="AE3" s="492"/>
      <c r="AF3" s="492"/>
      <c r="AG3" s="492"/>
      <c r="AH3" s="492"/>
    </row>
    <row r="4" spans="1:34" s="4" customFormat="1" ht="16.5" customHeight="1">
      <c r="A4" s="49" t="s">
        <v>80</v>
      </c>
      <c r="B4" s="25"/>
      <c r="C4" s="23" t="s">
        <v>29</v>
      </c>
      <c r="D4" s="23" t="s">
        <v>416</v>
      </c>
      <c r="E4" s="23" t="s">
        <v>417</v>
      </c>
      <c r="F4" s="23" t="s">
        <v>78</v>
      </c>
      <c r="G4" s="23" t="s">
        <v>418</v>
      </c>
      <c r="H4" s="23" t="s">
        <v>419</v>
      </c>
      <c r="I4" s="21" t="s">
        <v>79</v>
      </c>
      <c r="J4" s="19"/>
      <c r="K4" s="22" t="s">
        <v>29</v>
      </c>
      <c r="L4" s="23" t="s">
        <v>420</v>
      </c>
      <c r="M4" s="23" t="s">
        <v>421</v>
      </c>
      <c r="N4" s="23" t="s">
        <v>78</v>
      </c>
      <c r="O4" s="23" t="s">
        <v>418</v>
      </c>
      <c r="P4" s="23" t="s">
        <v>419</v>
      </c>
      <c r="Q4" s="21" t="s">
        <v>422</v>
      </c>
      <c r="R4" s="49" t="s">
        <v>80</v>
      </c>
      <c r="S4" s="25"/>
      <c r="T4" s="23" t="s">
        <v>29</v>
      </c>
      <c r="U4" s="23" t="s">
        <v>420</v>
      </c>
      <c r="V4" s="23" t="s">
        <v>417</v>
      </c>
      <c r="W4" s="23" t="s">
        <v>78</v>
      </c>
      <c r="X4" s="23" t="s">
        <v>418</v>
      </c>
      <c r="Y4" s="23" t="s">
        <v>419</v>
      </c>
      <c r="Z4" s="21" t="s">
        <v>79</v>
      </c>
      <c r="AA4" s="19"/>
      <c r="AB4" s="22" t="s">
        <v>29</v>
      </c>
      <c r="AC4" s="23" t="s">
        <v>420</v>
      </c>
      <c r="AD4" s="23" t="s">
        <v>417</v>
      </c>
      <c r="AE4" s="23" t="s">
        <v>78</v>
      </c>
      <c r="AF4" s="23" t="s">
        <v>418</v>
      </c>
      <c r="AG4" s="23" t="s">
        <v>423</v>
      </c>
      <c r="AH4" s="21" t="s">
        <v>422</v>
      </c>
    </row>
    <row r="5" spans="1:34" s="4" customFormat="1" ht="16.5" customHeight="1">
      <c r="A5" s="139" t="s">
        <v>424</v>
      </c>
      <c r="B5" s="25"/>
      <c r="C5" s="26"/>
      <c r="D5" s="26"/>
      <c r="E5" s="26"/>
      <c r="F5" s="26"/>
      <c r="G5" s="26" t="s">
        <v>425</v>
      </c>
      <c r="H5" s="26"/>
      <c r="I5" s="27"/>
      <c r="J5" s="19"/>
      <c r="K5" s="20"/>
      <c r="L5" s="26"/>
      <c r="M5" s="26"/>
      <c r="N5" s="26"/>
      <c r="O5" s="26" t="s">
        <v>425</v>
      </c>
      <c r="P5" s="26"/>
      <c r="Q5" s="27"/>
      <c r="R5" s="139" t="s">
        <v>424</v>
      </c>
      <c r="S5" s="25"/>
      <c r="T5" s="26"/>
      <c r="U5" s="26"/>
      <c r="V5" s="26"/>
      <c r="W5" s="26"/>
      <c r="X5" s="26" t="s">
        <v>425</v>
      </c>
      <c r="Y5" s="26"/>
      <c r="Z5" s="27"/>
      <c r="AA5" s="19"/>
      <c r="AB5" s="20"/>
      <c r="AC5" s="26"/>
      <c r="AD5" s="26"/>
      <c r="AE5" s="26"/>
      <c r="AF5" s="26" t="s">
        <v>425</v>
      </c>
      <c r="AG5" s="26"/>
      <c r="AH5" s="27"/>
    </row>
    <row r="6" spans="1:34" s="4" customFormat="1" ht="16.5" customHeight="1">
      <c r="A6" s="28" t="s">
        <v>426</v>
      </c>
      <c r="B6" s="51"/>
      <c r="C6" s="32" t="s">
        <v>26</v>
      </c>
      <c r="D6" s="32" t="s">
        <v>30</v>
      </c>
      <c r="E6" s="32" t="s">
        <v>427</v>
      </c>
      <c r="F6" s="32" t="s">
        <v>428</v>
      </c>
      <c r="G6" s="32" t="s">
        <v>429</v>
      </c>
      <c r="H6" s="32" t="s">
        <v>31</v>
      </c>
      <c r="I6" s="29" t="s">
        <v>32</v>
      </c>
      <c r="J6" s="19"/>
      <c r="K6" s="30" t="s">
        <v>26</v>
      </c>
      <c r="L6" s="32" t="s">
        <v>30</v>
      </c>
      <c r="M6" s="32" t="s">
        <v>427</v>
      </c>
      <c r="N6" s="32" t="s">
        <v>428</v>
      </c>
      <c r="O6" s="32" t="s">
        <v>429</v>
      </c>
      <c r="P6" s="32" t="s">
        <v>31</v>
      </c>
      <c r="Q6" s="29" t="s">
        <v>430</v>
      </c>
      <c r="R6" s="28" t="s">
        <v>426</v>
      </c>
      <c r="S6" s="51"/>
      <c r="T6" s="32" t="s">
        <v>26</v>
      </c>
      <c r="U6" s="32" t="s">
        <v>30</v>
      </c>
      <c r="V6" s="32" t="s">
        <v>427</v>
      </c>
      <c r="W6" s="32" t="s">
        <v>431</v>
      </c>
      <c r="X6" s="32" t="s">
        <v>429</v>
      </c>
      <c r="Y6" s="32" t="s">
        <v>31</v>
      </c>
      <c r="Z6" s="29" t="s">
        <v>32</v>
      </c>
      <c r="AA6" s="19"/>
      <c r="AB6" s="30" t="s">
        <v>26</v>
      </c>
      <c r="AC6" s="32" t="s">
        <v>30</v>
      </c>
      <c r="AD6" s="32" t="s">
        <v>427</v>
      </c>
      <c r="AE6" s="32" t="s">
        <v>428</v>
      </c>
      <c r="AF6" s="32" t="s">
        <v>429</v>
      </c>
      <c r="AG6" s="32" t="s">
        <v>31</v>
      </c>
      <c r="AH6" s="29" t="s">
        <v>430</v>
      </c>
    </row>
    <row r="7" spans="1:34" s="4" customFormat="1" ht="20.25" customHeight="1">
      <c r="A7" s="484">
        <v>2009</v>
      </c>
      <c r="B7" s="20" t="s">
        <v>432</v>
      </c>
      <c r="C7" s="7">
        <v>586</v>
      </c>
      <c r="D7" s="7">
        <v>48</v>
      </c>
      <c r="E7" s="7">
        <v>419</v>
      </c>
      <c r="F7" s="7">
        <v>71</v>
      </c>
      <c r="G7" s="157">
        <v>1</v>
      </c>
      <c r="H7" s="7">
        <v>38</v>
      </c>
      <c r="I7" s="7">
        <v>9</v>
      </c>
      <c r="J7" s="7"/>
      <c r="K7" s="7">
        <v>375</v>
      </c>
      <c r="L7" s="7">
        <v>30</v>
      </c>
      <c r="M7" s="7">
        <v>277</v>
      </c>
      <c r="N7" s="7">
        <v>37</v>
      </c>
      <c r="O7" s="157" t="s">
        <v>85</v>
      </c>
      <c r="P7" s="7">
        <v>25</v>
      </c>
      <c r="Q7" s="7">
        <v>3</v>
      </c>
      <c r="R7" s="484">
        <v>2009</v>
      </c>
      <c r="S7" s="20" t="s">
        <v>433</v>
      </c>
      <c r="T7" s="7">
        <v>202</v>
      </c>
      <c r="U7" s="7">
        <v>15</v>
      </c>
      <c r="V7" s="7">
        <v>140</v>
      </c>
      <c r="W7" s="7">
        <v>30</v>
      </c>
      <c r="X7" s="7">
        <v>1</v>
      </c>
      <c r="Y7" s="7">
        <v>13</v>
      </c>
      <c r="Z7" s="7">
        <v>3</v>
      </c>
      <c r="AA7" s="7"/>
      <c r="AB7" s="7">
        <v>9</v>
      </c>
      <c r="AC7" s="7">
        <v>3</v>
      </c>
      <c r="AD7" s="7">
        <v>2</v>
      </c>
      <c r="AE7" s="7">
        <v>4</v>
      </c>
      <c r="AF7" s="157" t="s">
        <v>85</v>
      </c>
      <c r="AG7" s="157" t="s">
        <v>85</v>
      </c>
      <c r="AH7" s="157" t="s">
        <v>85</v>
      </c>
    </row>
    <row r="8" spans="1:34" s="4" customFormat="1" ht="20.25" customHeight="1">
      <c r="A8" s="484"/>
      <c r="B8" s="20" t="s">
        <v>434</v>
      </c>
      <c r="C8" s="7">
        <v>101263</v>
      </c>
      <c r="D8" s="7">
        <v>13277</v>
      </c>
      <c r="E8" s="7">
        <v>82777</v>
      </c>
      <c r="F8" s="7">
        <v>4504</v>
      </c>
      <c r="G8" s="157">
        <v>980</v>
      </c>
      <c r="H8" s="7">
        <v>1406</v>
      </c>
      <c r="I8" s="7">
        <v>305</v>
      </c>
      <c r="J8" s="7"/>
      <c r="K8" s="7">
        <v>72944</v>
      </c>
      <c r="L8" s="7">
        <v>5692</v>
      </c>
      <c r="M8" s="7">
        <v>62075</v>
      </c>
      <c r="N8" s="7">
        <v>3424</v>
      </c>
      <c r="O8" s="157" t="s">
        <v>85</v>
      </c>
      <c r="P8" s="7">
        <v>1540</v>
      </c>
      <c r="Q8" s="7">
        <v>213</v>
      </c>
      <c r="R8" s="484"/>
      <c r="S8" s="20" t="s">
        <v>434</v>
      </c>
      <c r="T8" s="7">
        <v>27431</v>
      </c>
      <c r="U8" s="7">
        <v>6266</v>
      </c>
      <c r="V8" s="7">
        <v>20578</v>
      </c>
      <c r="W8" s="7">
        <v>629</v>
      </c>
      <c r="X8" s="7" t="s">
        <v>85</v>
      </c>
      <c r="Y8" s="7">
        <v>80</v>
      </c>
      <c r="Z8" s="7">
        <v>92</v>
      </c>
      <c r="AA8" s="7"/>
      <c r="AB8" s="7">
        <v>888</v>
      </c>
      <c r="AC8" s="7">
        <v>313</v>
      </c>
      <c r="AD8" s="7">
        <v>124</v>
      </c>
      <c r="AE8" s="7">
        <v>451</v>
      </c>
      <c r="AF8" s="157" t="s">
        <v>85</v>
      </c>
      <c r="AG8" s="157" t="s">
        <v>85</v>
      </c>
      <c r="AH8" s="157" t="s">
        <v>85</v>
      </c>
    </row>
    <row r="9" spans="1:34" s="4" customFormat="1" ht="20.25" customHeight="1">
      <c r="A9" s="484">
        <v>2010</v>
      </c>
      <c r="B9" s="20" t="s">
        <v>432</v>
      </c>
      <c r="C9" s="7">
        <v>508</v>
      </c>
      <c r="D9" s="7">
        <v>39</v>
      </c>
      <c r="E9" s="7">
        <v>357</v>
      </c>
      <c r="F9" s="7">
        <v>66</v>
      </c>
      <c r="G9" s="162">
        <v>1</v>
      </c>
      <c r="H9" s="7">
        <v>44</v>
      </c>
      <c r="I9" s="7">
        <v>1</v>
      </c>
      <c r="J9" s="7"/>
      <c r="K9" s="7">
        <v>351</v>
      </c>
      <c r="L9" s="7">
        <v>33</v>
      </c>
      <c r="M9" s="7">
        <v>246</v>
      </c>
      <c r="N9" s="7">
        <v>42</v>
      </c>
      <c r="O9" s="157">
        <v>0</v>
      </c>
      <c r="P9" s="7">
        <v>30</v>
      </c>
      <c r="Q9" s="157" t="s">
        <v>85</v>
      </c>
      <c r="R9" s="484">
        <v>2010</v>
      </c>
      <c r="S9" s="20" t="s">
        <v>433</v>
      </c>
      <c r="T9" s="7">
        <v>144</v>
      </c>
      <c r="U9" s="7">
        <v>3</v>
      </c>
      <c r="V9" s="7">
        <v>107</v>
      </c>
      <c r="W9" s="7">
        <v>19</v>
      </c>
      <c r="X9" s="7">
        <v>1</v>
      </c>
      <c r="Y9" s="7">
        <v>13</v>
      </c>
      <c r="Z9" s="7">
        <v>1</v>
      </c>
      <c r="AA9" s="7"/>
      <c r="AB9" s="7">
        <v>13</v>
      </c>
      <c r="AC9" s="7">
        <v>3</v>
      </c>
      <c r="AD9" s="7">
        <v>4</v>
      </c>
      <c r="AE9" s="7">
        <v>5</v>
      </c>
      <c r="AF9" s="157" t="s">
        <v>85</v>
      </c>
      <c r="AG9" s="162">
        <v>1</v>
      </c>
      <c r="AH9" s="157" t="s">
        <v>85</v>
      </c>
    </row>
    <row r="10" spans="1:34" s="4" customFormat="1" ht="20.25" customHeight="1">
      <c r="A10" s="484"/>
      <c r="B10" s="20" t="s">
        <v>434</v>
      </c>
      <c r="C10" s="7">
        <v>86206</v>
      </c>
      <c r="D10" s="7">
        <v>6528</v>
      </c>
      <c r="E10" s="7">
        <v>71663</v>
      </c>
      <c r="F10" s="7">
        <v>4852</v>
      </c>
      <c r="G10" s="162">
        <v>980</v>
      </c>
      <c r="H10" s="7">
        <v>2166</v>
      </c>
      <c r="I10" s="7">
        <v>17</v>
      </c>
      <c r="J10" s="7"/>
      <c r="K10" s="7">
        <v>66211</v>
      </c>
      <c r="L10" s="7">
        <v>4569</v>
      </c>
      <c r="M10" s="7">
        <v>56210</v>
      </c>
      <c r="N10" s="7">
        <v>3618</v>
      </c>
      <c r="O10" s="157">
        <v>0</v>
      </c>
      <c r="P10" s="7">
        <v>1814</v>
      </c>
      <c r="Q10" s="157" t="s">
        <v>85</v>
      </c>
      <c r="R10" s="484"/>
      <c r="S10" s="20" t="s">
        <v>434</v>
      </c>
      <c r="T10" s="7">
        <v>16980</v>
      </c>
      <c r="U10" s="7">
        <v>342</v>
      </c>
      <c r="V10" s="7">
        <v>14666</v>
      </c>
      <c r="W10" s="7">
        <v>657</v>
      </c>
      <c r="X10" s="7">
        <v>980</v>
      </c>
      <c r="Y10" s="7">
        <v>318</v>
      </c>
      <c r="Z10" s="7">
        <v>17</v>
      </c>
      <c r="AA10" s="7"/>
      <c r="AB10" s="7">
        <v>3017</v>
      </c>
      <c r="AC10" s="7">
        <v>1617</v>
      </c>
      <c r="AD10" s="7">
        <v>787</v>
      </c>
      <c r="AE10" s="7">
        <v>577</v>
      </c>
      <c r="AF10" s="157">
        <v>0</v>
      </c>
      <c r="AG10" s="162">
        <v>36</v>
      </c>
      <c r="AH10" s="157">
        <v>0</v>
      </c>
    </row>
    <row r="11" spans="1:34" s="4" customFormat="1" ht="20.25" customHeight="1">
      <c r="A11" s="484">
        <v>2011</v>
      </c>
      <c r="B11" s="20" t="s">
        <v>432</v>
      </c>
      <c r="C11" s="7">
        <v>704</v>
      </c>
      <c r="D11" s="7">
        <v>169</v>
      </c>
      <c r="E11" s="7">
        <v>333</v>
      </c>
      <c r="F11" s="7">
        <v>77</v>
      </c>
      <c r="G11" s="7">
        <v>1</v>
      </c>
      <c r="H11" s="7">
        <v>115</v>
      </c>
      <c r="I11" s="7">
        <v>9</v>
      </c>
      <c r="J11" s="7"/>
      <c r="K11" s="7">
        <v>534</v>
      </c>
      <c r="L11" s="37">
        <v>152</v>
      </c>
      <c r="M11" s="7">
        <v>220</v>
      </c>
      <c r="N11" s="37">
        <v>58</v>
      </c>
      <c r="O11" s="157">
        <v>0</v>
      </c>
      <c r="P11" s="7">
        <v>95</v>
      </c>
      <c r="Q11" s="7">
        <v>9</v>
      </c>
      <c r="R11" s="484">
        <v>2011</v>
      </c>
      <c r="S11" s="20" t="s">
        <v>432</v>
      </c>
      <c r="T11" s="7">
        <v>162</v>
      </c>
      <c r="U11" s="7">
        <v>12</v>
      </c>
      <c r="V11" s="7">
        <v>113</v>
      </c>
      <c r="W11" s="7">
        <v>17</v>
      </c>
      <c r="X11" s="7">
        <v>1</v>
      </c>
      <c r="Y11" s="7">
        <v>19</v>
      </c>
      <c r="Z11" s="157">
        <v>0</v>
      </c>
      <c r="AA11" s="7"/>
      <c r="AB11" s="7">
        <v>8</v>
      </c>
      <c r="AC11" s="7">
        <v>5</v>
      </c>
      <c r="AD11" s="157">
        <v>0</v>
      </c>
      <c r="AE11" s="7">
        <v>2</v>
      </c>
      <c r="AF11" s="157">
        <v>0</v>
      </c>
      <c r="AG11" s="7">
        <v>1</v>
      </c>
      <c r="AH11" s="157">
        <v>0</v>
      </c>
    </row>
    <row r="12" spans="1:34" s="4" customFormat="1" ht="20.25" customHeight="1">
      <c r="A12" s="484"/>
      <c r="B12" s="20" t="s">
        <v>434</v>
      </c>
      <c r="C12" s="7">
        <v>111656</v>
      </c>
      <c r="D12" s="7">
        <v>38991</v>
      </c>
      <c r="E12" s="7">
        <v>55786</v>
      </c>
      <c r="F12" s="7">
        <v>5048</v>
      </c>
      <c r="G12" s="157">
        <v>0</v>
      </c>
      <c r="H12" s="7">
        <v>10945</v>
      </c>
      <c r="I12" s="7">
        <v>886</v>
      </c>
      <c r="J12" s="7"/>
      <c r="K12" s="7">
        <v>92856</v>
      </c>
      <c r="L12" s="37">
        <v>36157</v>
      </c>
      <c r="M12" s="7">
        <v>41023</v>
      </c>
      <c r="N12" s="37">
        <v>4273</v>
      </c>
      <c r="O12" s="157">
        <v>0</v>
      </c>
      <c r="P12" s="7">
        <v>10517</v>
      </c>
      <c r="Q12" s="7">
        <v>886</v>
      </c>
      <c r="R12" s="484"/>
      <c r="S12" s="20" t="s">
        <v>434</v>
      </c>
      <c r="T12" s="7">
        <v>17454</v>
      </c>
      <c r="U12" s="7">
        <v>1773</v>
      </c>
      <c r="V12" s="7">
        <v>14689</v>
      </c>
      <c r="W12" s="7">
        <v>606</v>
      </c>
      <c r="X12" s="157">
        <v>0</v>
      </c>
      <c r="Y12" s="7">
        <v>386</v>
      </c>
      <c r="Z12" s="157">
        <v>0</v>
      </c>
      <c r="AA12" s="7"/>
      <c r="AB12" s="7">
        <v>1346</v>
      </c>
      <c r="AC12" s="7">
        <v>1061</v>
      </c>
      <c r="AD12" s="7">
        <v>74</v>
      </c>
      <c r="AE12" s="7">
        <v>169</v>
      </c>
      <c r="AF12" s="157">
        <v>0</v>
      </c>
      <c r="AG12" s="7">
        <v>42</v>
      </c>
      <c r="AH12" s="157">
        <v>0</v>
      </c>
    </row>
    <row r="13" spans="1:34" s="4" customFormat="1" ht="20.25" customHeight="1">
      <c r="A13" s="484">
        <v>2012</v>
      </c>
      <c r="B13" s="20" t="s">
        <v>432</v>
      </c>
      <c r="C13" s="7">
        <v>537</v>
      </c>
      <c r="D13" s="7">
        <v>64</v>
      </c>
      <c r="E13" s="7">
        <v>375</v>
      </c>
      <c r="F13" s="7">
        <v>57</v>
      </c>
      <c r="G13" s="162">
        <v>2</v>
      </c>
      <c r="H13" s="7">
        <v>37</v>
      </c>
      <c r="I13" s="7">
        <v>2</v>
      </c>
      <c r="J13" s="7"/>
      <c r="K13" s="7">
        <v>345</v>
      </c>
      <c r="L13" s="37">
        <v>49</v>
      </c>
      <c r="M13" s="7">
        <v>233</v>
      </c>
      <c r="N13" s="37">
        <v>38</v>
      </c>
      <c r="O13" s="162">
        <v>2</v>
      </c>
      <c r="P13" s="7">
        <v>23</v>
      </c>
      <c r="Q13" s="157">
        <v>0</v>
      </c>
      <c r="R13" s="484">
        <v>2012</v>
      </c>
      <c r="S13" s="20" t="s">
        <v>432</v>
      </c>
      <c r="T13" s="174">
        <v>184</v>
      </c>
      <c r="U13" s="174">
        <v>14</v>
      </c>
      <c r="V13" s="174">
        <v>138</v>
      </c>
      <c r="W13" s="174">
        <v>19</v>
      </c>
      <c r="X13" s="157">
        <v>0</v>
      </c>
      <c r="Y13" s="174">
        <v>12</v>
      </c>
      <c r="Z13" s="174">
        <v>1</v>
      </c>
      <c r="AA13" s="174"/>
      <c r="AB13" s="174">
        <v>8</v>
      </c>
      <c r="AC13" s="174">
        <v>1</v>
      </c>
      <c r="AD13" s="174">
        <v>4</v>
      </c>
      <c r="AE13" s="157">
        <v>0</v>
      </c>
      <c r="AF13" s="157">
        <v>0</v>
      </c>
      <c r="AG13" s="174">
        <v>2</v>
      </c>
      <c r="AH13" s="174">
        <v>1</v>
      </c>
    </row>
    <row r="14" spans="1:34" s="4" customFormat="1" ht="20.25" customHeight="1">
      <c r="A14" s="484"/>
      <c r="B14" s="20" t="s">
        <v>434</v>
      </c>
      <c r="C14" s="7">
        <v>94307</v>
      </c>
      <c r="D14" s="7">
        <v>30258</v>
      </c>
      <c r="E14" s="7">
        <v>57963</v>
      </c>
      <c r="F14" s="7">
        <v>3772</v>
      </c>
      <c r="G14" s="162">
        <v>782</v>
      </c>
      <c r="H14" s="7">
        <v>1497</v>
      </c>
      <c r="I14" s="7">
        <v>35</v>
      </c>
      <c r="J14" s="7"/>
      <c r="K14" s="7">
        <v>65490</v>
      </c>
      <c r="L14" s="37">
        <v>23116</v>
      </c>
      <c r="M14" s="7">
        <v>37447</v>
      </c>
      <c r="N14" s="37">
        <v>2893</v>
      </c>
      <c r="O14" s="162">
        <v>782</v>
      </c>
      <c r="P14" s="7">
        <v>1252</v>
      </c>
      <c r="Q14" s="157">
        <v>0</v>
      </c>
      <c r="R14" s="484"/>
      <c r="S14" s="20" t="s">
        <v>434</v>
      </c>
      <c r="T14" s="174">
        <v>27317</v>
      </c>
      <c r="U14" s="174">
        <v>6674</v>
      </c>
      <c r="V14" s="174">
        <v>19550</v>
      </c>
      <c r="W14" s="174">
        <v>879</v>
      </c>
      <c r="X14" s="157">
        <v>0</v>
      </c>
      <c r="Y14" s="174">
        <v>202</v>
      </c>
      <c r="Z14" s="174">
        <v>12</v>
      </c>
      <c r="AA14" s="174"/>
      <c r="AB14" s="174">
        <v>1500</v>
      </c>
      <c r="AC14" s="174">
        <v>468</v>
      </c>
      <c r="AD14" s="174">
        <v>966</v>
      </c>
      <c r="AE14" s="157">
        <v>0</v>
      </c>
      <c r="AF14" s="157">
        <v>0</v>
      </c>
      <c r="AG14" s="174">
        <v>43</v>
      </c>
      <c r="AH14" s="174">
        <v>23</v>
      </c>
    </row>
    <row r="15" spans="1:34" s="11" customFormat="1" ht="20.25" customHeight="1">
      <c r="A15" s="483">
        <v>2013</v>
      </c>
      <c r="B15" s="39" t="s">
        <v>432</v>
      </c>
      <c r="C15" s="344">
        <v>455</v>
      </c>
      <c r="D15" s="344">
        <v>67</v>
      </c>
      <c r="E15" s="344">
        <v>308</v>
      </c>
      <c r="F15" s="344">
        <v>47</v>
      </c>
      <c r="G15" s="344">
        <v>1</v>
      </c>
      <c r="H15" s="344">
        <v>31</v>
      </c>
      <c r="I15" s="344">
        <v>1</v>
      </c>
      <c r="J15" s="52"/>
      <c r="K15" s="344">
        <v>336</v>
      </c>
      <c r="L15" s="344">
        <v>51</v>
      </c>
      <c r="M15" s="344">
        <v>222</v>
      </c>
      <c r="N15" s="344">
        <v>37</v>
      </c>
      <c r="O15" s="344">
        <v>1</v>
      </c>
      <c r="P15" s="344">
        <v>25</v>
      </c>
      <c r="Q15" s="157">
        <v>0</v>
      </c>
      <c r="R15" s="483">
        <v>2013</v>
      </c>
      <c r="S15" s="39" t="s">
        <v>432</v>
      </c>
      <c r="T15" s="344">
        <v>114</v>
      </c>
      <c r="U15" s="344">
        <v>14</v>
      </c>
      <c r="V15" s="344">
        <v>83</v>
      </c>
      <c r="W15" s="344">
        <v>10</v>
      </c>
      <c r="X15" s="157">
        <v>0</v>
      </c>
      <c r="Y15" s="344">
        <v>6</v>
      </c>
      <c r="Z15" s="344">
        <v>1</v>
      </c>
      <c r="AA15" s="344"/>
      <c r="AB15" s="344">
        <v>5</v>
      </c>
      <c r="AC15" s="344">
        <v>2</v>
      </c>
      <c r="AD15" s="344">
        <v>3</v>
      </c>
      <c r="AE15" s="157">
        <v>0</v>
      </c>
      <c r="AF15" s="157">
        <v>0</v>
      </c>
      <c r="AG15" s="157">
        <v>0</v>
      </c>
      <c r="AH15" s="157">
        <v>0</v>
      </c>
    </row>
    <row r="16" spans="1:34" s="11" customFormat="1" ht="20.25" customHeight="1">
      <c r="A16" s="483"/>
      <c r="B16" s="39" t="s">
        <v>434</v>
      </c>
      <c r="C16" s="344">
        <v>80273</v>
      </c>
      <c r="D16" s="344">
        <v>18861</v>
      </c>
      <c r="E16" s="344">
        <v>53857</v>
      </c>
      <c r="F16" s="344">
        <v>3586</v>
      </c>
      <c r="G16" s="344">
        <v>1425</v>
      </c>
      <c r="H16" s="344">
        <v>2544</v>
      </c>
      <c r="I16" s="157">
        <v>0</v>
      </c>
      <c r="J16" s="52"/>
      <c r="K16" s="344">
        <v>51148</v>
      </c>
      <c r="L16" s="344">
        <v>15333</v>
      </c>
      <c r="M16" s="344">
        <v>28686</v>
      </c>
      <c r="N16" s="344">
        <v>3332</v>
      </c>
      <c r="O16" s="344">
        <v>1425</v>
      </c>
      <c r="P16" s="344">
        <v>2372</v>
      </c>
      <c r="Q16" s="157">
        <v>0</v>
      </c>
      <c r="R16" s="483"/>
      <c r="S16" s="39" t="s">
        <v>434</v>
      </c>
      <c r="T16" s="344">
        <v>28346</v>
      </c>
      <c r="U16" s="344">
        <v>3232</v>
      </c>
      <c r="V16" s="344">
        <v>24688</v>
      </c>
      <c r="W16" s="344">
        <v>254</v>
      </c>
      <c r="X16" s="157">
        <v>0</v>
      </c>
      <c r="Y16" s="344">
        <v>172</v>
      </c>
      <c r="Z16" s="157">
        <v>0</v>
      </c>
      <c r="AA16" s="344"/>
      <c r="AB16" s="344">
        <v>779</v>
      </c>
      <c r="AC16" s="344">
        <v>296</v>
      </c>
      <c r="AD16" s="344">
        <v>483</v>
      </c>
      <c r="AE16" s="157">
        <v>0</v>
      </c>
      <c r="AF16" s="157">
        <v>0</v>
      </c>
      <c r="AG16" s="157">
        <v>0</v>
      </c>
      <c r="AH16" s="157">
        <v>0</v>
      </c>
    </row>
    <row r="17" spans="1:34" s="54" customFormat="1" ht="20.25" customHeight="1">
      <c r="A17" s="485" t="s">
        <v>435</v>
      </c>
      <c r="B17" s="49" t="s">
        <v>33</v>
      </c>
      <c r="C17" s="174">
        <v>182</v>
      </c>
      <c r="D17" s="174">
        <v>29</v>
      </c>
      <c r="E17" s="174">
        <v>93</v>
      </c>
      <c r="F17" s="174">
        <v>40</v>
      </c>
      <c r="G17" s="157">
        <v>0</v>
      </c>
      <c r="H17" s="174">
        <v>19</v>
      </c>
      <c r="I17" s="174">
        <v>1</v>
      </c>
      <c r="J17" s="7"/>
      <c r="K17" s="174">
        <v>157</v>
      </c>
      <c r="L17" s="174">
        <v>27</v>
      </c>
      <c r="M17" s="174">
        <v>78</v>
      </c>
      <c r="N17" s="174">
        <v>35</v>
      </c>
      <c r="O17" s="157">
        <v>0</v>
      </c>
      <c r="P17" s="174">
        <v>17</v>
      </c>
      <c r="Q17" s="157">
        <v>0</v>
      </c>
      <c r="R17" s="485" t="s">
        <v>435</v>
      </c>
      <c r="S17" s="49" t="s">
        <v>33</v>
      </c>
      <c r="T17" s="174">
        <v>25</v>
      </c>
      <c r="U17" s="174">
        <v>2</v>
      </c>
      <c r="V17" s="174">
        <v>15</v>
      </c>
      <c r="W17" s="174">
        <v>5</v>
      </c>
      <c r="X17" s="157">
        <v>0</v>
      </c>
      <c r="Y17" s="174">
        <v>2</v>
      </c>
      <c r="Z17" s="174">
        <v>1</v>
      </c>
      <c r="AA17" s="174"/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57">
        <v>0</v>
      </c>
      <c r="AH17" s="157">
        <v>0</v>
      </c>
    </row>
    <row r="18" spans="1:34" s="54" customFormat="1" ht="20.25" customHeight="1">
      <c r="A18" s="486"/>
      <c r="B18" s="49" t="s">
        <v>34</v>
      </c>
      <c r="C18" s="174">
        <v>17421</v>
      </c>
      <c r="D18" s="174">
        <v>4761</v>
      </c>
      <c r="E18" s="174">
        <v>7545</v>
      </c>
      <c r="F18" s="174">
        <v>3496</v>
      </c>
      <c r="G18" s="157">
        <v>0</v>
      </c>
      <c r="H18" s="174">
        <v>1619</v>
      </c>
      <c r="I18" s="157">
        <v>0</v>
      </c>
      <c r="J18" s="7"/>
      <c r="K18" s="174">
        <v>15398</v>
      </c>
      <c r="L18" s="174">
        <v>4201</v>
      </c>
      <c r="M18" s="174">
        <v>6469</v>
      </c>
      <c r="N18" s="174">
        <v>3207</v>
      </c>
      <c r="O18" s="157">
        <v>0</v>
      </c>
      <c r="P18" s="174">
        <v>1521</v>
      </c>
      <c r="Q18" s="157">
        <v>0</v>
      </c>
      <c r="R18" s="486"/>
      <c r="S18" s="49" t="s">
        <v>34</v>
      </c>
      <c r="T18" s="174">
        <v>2006</v>
      </c>
      <c r="U18" s="174">
        <v>560</v>
      </c>
      <c r="V18" s="174">
        <v>1059</v>
      </c>
      <c r="W18" s="174">
        <v>289</v>
      </c>
      <c r="X18" s="157">
        <v>0</v>
      </c>
      <c r="Y18" s="174">
        <v>98</v>
      </c>
      <c r="Z18" s="157">
        <v>0</v>
      </c>
      <c r="AA18" s="174"/>
      <c r="AB18" s="174">
        <v>17</v>
      </c>
      <c r="AC18" s="157">
        <v>0</v>
      </c>
      <c r="AD18" s="174">
        <v>17</v>
      </c>
      <c r="AE18" s="157">
        <v>0</v>
      </c>
      <c r="AF18" s="157">
        <v>0</v>
      </c>
      <c r="AG18" s="157">
        <v>0</v>
      </c>
      <c r="AH18" s="157">
        <v>0</v>
      </c>
    </row>
    <row r="19" spans="1:34" s="54" customFormat="1" ht="20.25" customHeight="1">
      <c r="A19" s="488" t="s">
        <v>436</v>
      </c>
      <c r="B19" s="49" t="s">
        <v>33</v>
      </c>
      <c r="C19" s="174">
        <v>69</v>
      </c>
      <c r="D19" s="174">
        <v>28</v>
      </c>
      <c r="E19" s="174">
        <v>30</v>
      </c>
      <c r="F19" s="174">
        <v>4</v>
      </c>
      <c r="G19" s="174">
        <v>1</v>
      </c>
      <c r="H19" s="174">
        <v>6</v>
      </c>
      <c r="I19" s="157">
        <v>0</v>
      </c>
      <c r="J19" s="7"/>
      <c r="K19" s="174">
        <v>37</v>
      </c>
      <c r="L19" s="174">
        <v>16</v>
      </c>
      <c r="M19" s="174">
        <v>15</v>
      </c>
      <c r="N19" s="174">
        <v>1</v>
      </c>
      <c r="O19" s="174">
        <v>1</v>
      </c>
      <c r="P19" s="174">
        <v>4</v>
      </c>
      <c r="Q19" s="157">
        <v>0</v>
      </c>
      <c r="R19" s="488" t="s">
        <v>436</v>
      </c>
      <c r="S19" s="49" t="s">
        <v>33</v>
      </c>
      <c r="T19" s="174">
        <v>28</v>
      </c>
      <c r="U19" s="174">
        <v>10</v>
      </c>
      <c r="V19" s="174">
        <v>13</v>
      </c>
      <c r="W19" s="174">
        <v>3</v>
      </c>
      <c r="X19" s="157">
        <v>0</v>
      </c>
      <c r="Y19" s="174">
        <v>2</v>
      </c>
      <c r="Z19" s="157">
        <v>0</v>
      </c>
      <c r="AA19" s="174"/>
      <c r="AB19" s="174">
        <v>4</v>
      </c>
      <c r="AC19" s="174">
        <v>2</v>
      </c>
      <c r="AD19" s="174">
        <v>2</v>
      </c>
      <c r="AE19" s="157">
        <v>0</v>
      </c>
      <c r="AF19" s="157">
        <v>0</v>
      </c>
      <c r="AG19" s="157">
        <v>0</v>
      </c>
      <c r="AH19" s="157">
        <v>0</v>
      </c>
    </row>
    <row r="20" spans="1:34" s="54" customFormat="1" ht="20.25" customHeight="1">
      <c r="A20" s="489"/>
      <c r="B20" s="49" t="s">
        <v>34</v>
      </c>
      <c r="C20" s="174">
        <v>13466</v>
      </c>
      <c r="D20" s="174">
        <v>6423</v>
      </c>
      <c r="E20" s="174">
        <v>4812</v>
      </c>
      <c r="F20" s="174">
        <v>108</v>
      </c>
      <c r="G20" s="174">
        <v>1425</v>
      </c>
      <c r="H20" s="174">
        <v>698</v>
      </c>
      <c r="I20" s="157">
        <v>0</v>
      </c>
      <c r="J20" s="7"/>
      <c r="K20" s="174">
        <v>7736</v>
      </c>
      <c r="L20" s="174">
        <v>4248</v>
      </c>
      <c r="M20" s="174">
        <v>1328</v>
      </c>
      <c r="N20" s="174">
        <v>111</v>
      </c>
      <c r="O20" s="174">
        <v>1425</v>
      </c>
      <c r="P20" s="174">
        <v>624</v>
      </c>
      <c r="Q20" s="157">
        <v>0</v>
      </c>
      <c r="R20" s="489"/>
      <c r="S20" s="49" t="s">
        <v>34</v>
      </c>
      <c r="T20" s="174">
        <v>5002</v>
      </c>
      <c r="U20" s="174">
        <v>1879</v>
      </c>
      <c r="V20" s="174">
        <v>3052</v>
      </c>
      <c r="W20" s="431">
        <v>-3</v>
      </c>
      <c r="X20" s="157">
        <v>0</v>
      </c>
      <c r="Y20" s="174">
        <v>74</v>
      </c>
      <c r="Z20" s="157">
        <v>0</v>
      </c>
      <c r="AA20" s="174"/>
      <c r="AB20" s="174">
        <v>728</v>
      </c>
      <c r="AC20" s="174">
        <v>296</v>
      </c>
      <c r="AD20" s="174">
        <v>432</v>
      </c>
      <c r="AE20" s="157">
        <v>0</v>
      </c>
      <c r="AF20" s="157">
        <v>0</v>
      </c>
      <c r="AG20" s="157">
        <v>0</v>
      </c>
      <c r="AH20" s="157">
        <v>0</v>
      </c>
    </row>
    <row r="21" spans="1:34" s="54" customFormat="1" ht="20.25" customHeight="1">
      <c r="A21" s="485" t="s">
        <v>437</v>
      </c>
      <c r="B21" s="49" t="s">
        <v>33</v>
      </c>
      <c r="C21" s="174">
        <v>68</v>
      </c>
      <c r="D21" s="174">
        <v>1</v>
      </c>
      <c r="E21" s="174">
        <v>67</v>
      </c>
      <c r="F21" s="157">
        <v>0</v>
      </c>
      <c r="G21" s="157">
        <v>0</v>
      </c>
      <c r="H21" s="157">
        <v>0</v>
      </c>
      <c r="I21" s="157">
        <v>0</v>
      </c>
      <c r="J21" s="7"/>
      <c r="K21" s="174">
        <v>49</v>
      </c>
      <c r="L21" s="157">
        <v>0</v>
      </c>
      <c r="M21" s="174">
        <v>49</v>
      </c>
      <c r="N21" s="157">
        <v>0</v>
      </c>
      <c r="O21" s="157">
        <v>0</v>
      </c>
      <c r="P21" s="157">
        <v>0</v>
      </c>
      <c r="Q21" s="157">
        <v>0</v>
      </c>
      <c r="R21" s="485" t="s">
        <v>437</v>
      </c>
      <c r="S21" s="49" t="s">
        <v>33</v>
      </c>
      <c r="T21" s="174">
        <v>19</v>
      </c>
      <c r="U21" s="174">
        <v>1</v>
      </c>
      <c r="V21" s="174">
        <v>18</v>
      </c>
      <c r="W21" s="157">
        <v>0</v>
      </c>
      <c r="X21" s="157">
        <v>0</v>
      </c>
      <c r="Y21" s="157">
        <v>0</v>
      </c>
      <c r="Z21" s="157">
        <v>0</v>
      </c>
      <c r="AA21" s="174"/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</row>
    <row r="22" spans="1:34" s="54" customFormat="1" ht="20.25" customHeight="1">
      <c r="A22" s="486"/>
      <c r="B22" s="49" t="s">
        <v>34</v>
      </c>
      <c r="C22" s="174">
        <v>22978</v>
      </c>
      <c r="D22" s="174">
        <v>471</v>
      </c>
      <c r="E22" s="174">
        <v>22507</v>
      </c>
      <c r="F22" s="157">
        <v>0</v>
      </c>
      <c r="G22" s="157">
        <v>0</v>
      </c>
      <c r="H22" s="157">
        <v>0</v>
      </c>
      <c r="I22" s="157">
        <v>0</v>
      </c>
      <c r="J22" s="7"/>
      <c r="K22" s="174">
        <v>13254</v>
      </c>
      <c r="L22" s="157">
        <v>0</v>
      </c>
      <c r="M22" s="174">
        <v>13254</v>
      </c>
      <c r="N22" s="157">
        <v>0</v>
      </c>
      <c r="O22" s="157">
        <v>0</v>
      </c>
      <c r="P22" s="157">
        <v>0</v>
      </c>
      <c r="Q22" s="157">
        <v>0</v>
      </c>
      <c r="R22" s="486"/>
      <c r="S22" s="49" t="s">
        <v>34</v>
      </c>
      <c r="T22" s="174">
        <v>9724</v>
      </c>
      <c r="U22" s="174">
        <v>471</v>
      </c>
      <c r="V22" s="174">
        <v>9253</v>
      </c>
      <c r="W22" s="157">
        <v>0</v>
      </c>
      <c r="X22" s="157">
        <v>0</v>
      </c>
      <c r="Y22" s="157">
        <v>0</v>
      </c>
      <c r="Z22" s="157">
        <v>0</v>
      </c>
      <c r="AA22" s="174"/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</row>
    <row r="23" spans="1:34" s="54" customFormat="1" ht="20.25" customHeight="1">
      <c r="A23" s="490" t="s">
        <v>438</v>
      </c>
      <c r="B23" s="49" t="s">
        <v>33</v>
      </c>
      <c r="C23" s="174">
        <v>14</v>
      </c>
      <c r="D23" s="157">
        <v>0</v>
      </c>
      <c r="E23" s="174">
        <v>14</v>
      </c>
      <c r="F23" s="157">
        <v>0</v>
      </c>
      <c r="G23" s="157">
        <v>0</v>
      </c>
      <c r="H23" s="157">
        <v>0</v>
      </c>
      <c r="I23" s="157">
        <v>0</v>
      </c>
      <c r="J23" s="7"/>
      <c r="K23" s="174">
        <v>2</v>
      </c>
      <c r="L23" s="157">
        <v>0</v>
      </c>
      <c r="M23" s="174">
        <v>2</v>
      </c>
      <c r="N23" s="157">
        <v>0</v>
      </c>
      <c r="O23" s="157">
        <v>0</v>
      </c>
      <c r="P23" s="157">
        <v>0</v>
      </c>
      <c r="Q23" s="157">
        <v>0</v>
      </c>
      <c r="R23" s="485" t="s">
        <v>438</v>
      </c>
      <c r="S23" s="49" t="s">
        <v>33</v>
      </c>
      <c r="T23" s="174">
        <v>12</v>
      </c>
      <c r="U23" s="157">
        <v>0</v>
      </c>
      <c r="V23" s="174">
        <v>12</v>
      </c>
      <c r="W23" s="157">
        <v>0</v>
      </c>
      <c r="X23" s="157">
        <v>0</v>
      </c>
      <c r="Y23" s="157">
        <v>0</v>
      </c>
      <c r="Z23" s="157">
        <v>0</v>
      </c>
      <c r="AA23" s="174"/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</row>
    <row r="24" spans="1:34" s="54" customFormat="1" ht="20.25" customHeight="1">
      <c r="A24" s="491"/>
      <c r="B24" s="49" t="s">
        <v>34</v>
      </c>
      <c r="C24" s="174">
        <v>8303</v>
      </c>
      <c r="D24" s="157">
        <v>0</v>
      </c>
      <c r="E24" s="174">
        <v>8310</v>
      </c>
      <c r="F24" s="431">
        <v>-7</v>
      </c>
      <c r="G24" s="157">
        <v>0</v>
      </c>
      <c r="H24" s="157">
        <v>0</v>
      </c>
      <c r="I24" s="157">
        <v>0</v>
      </c>
      <c r="J24" s="7"/>
      <c r="K24" s="174">
        <v>375</v>
      </c>
      <c r="L24" s="157">
        <v>0</v>
      </c>
      <c r="M24" s="174">
        <v>375</v>
      </c>
      <c r="N24" s="157">
        <v>0</v>
      </c>
      <c r="O24" s="157">
        <v>0</v>
      </c>
      <c r="P24" s="157">
        <v>0</v>
      </c>
      <c r="Q24" s="157">
        <v>0</v>
      </c>
      <c r="R24" s="486"/>
      <c r="S24" s="49" t="s">
        <v>34</v>
      </c>
      <c r="T24" s="174">
        <v>7928</v>
      </c>
      <c r="U24" s="157">
        <v>0</v>
      </c>
      <c r="V24" s="174">
        <v>7935</v>
      </c>
      <c r="W24" s="431">
        <v>-7</v>
      </c>
      <c r="X24" s="157">
        <v>0</v>
      </c>
      <c r="Y24" s="157">
        <v>0</v>
      </c>
      <c r="Z24" s="157">
        <v>0</v>
      </c>
      <c r="AA24" s="174"/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</row>
    <row r="25" spans="1:34" s="54" customFormat="1" ht="20.25" customHeight="1">
      <c r="A25" s="485" t="s">
        <v>439</v>
      </c>
      <c r="B25" s="49" t="s">
        <v>33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7"/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485" t="s">
        <v>439</v>
      </c>
      <c r="S25" s="49" t="s">
        <v>33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74"/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</row>
    <row r="26" spans="1:34" s="54" customFormat="1" ht="20.25" customHeight="1">
      <c r="A26" s="486"/>
      <c r="B26" s="49" t="s">
        <v>34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7"/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486"/>
      <c r="S26" s="49" t="s">
        <v>34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74"/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0</v>
      </c>
    </row>
    <row r="27" spans="1:34" s="54" customFormat="1" ht="20.25" customHeight="1">
      <c r="A27" s="485" t="s">
        <v>440</v>
      </c>
      <c r="B27" s="49" t="s">
        <v>33</v>
      </c>
      <c r="C27" s="174">
        <v>24</v>
      </c>
      <c r="D27" s="174">
        <v>7</v>
      </c>
      <c r="E27" s="174">
        <v>14</v>
      </c>
      <c r="F27" s="157">
        <v>0</v>
      </c>
      <c r="G27" s="157">
        <v>0</v>
      </c>
      <c r="H27" s="174">
        <v>3</v>
      </c>
      <c r="I27" s="157">
        <v>0</v>
      </c>
      <c r="J27" s="7"/>
      <c r="K27" s="174">
        <v>20</v>
      </c>
      <c r="L27" s="174">
        <v>6</v>
      </c>
      <c r="M27" s="174">
        <v>11</v>
      </c>
      <c r="N27" s="157">
        <v>0</v>
      </c>
      <c r="O27" s="157">
        <v>0</v>
      </c>
      <c r="P27" s="174">
        <v>3</v>
      </c>
      <c r="Q27" s="157">
        <v>0</v>
      </c>
      <c r="R27" s="485" t="s">
        <v>441</v>
      </c>
      <c r="S27" s="49" t="s">
        <v>33</v>
      </c>
      <c r="T27" s="174">
        <v>4</v>
      </c>
      <c r="U27" s="174">
        <v>1</v>
      </c>
      <c r="V27" s="174">
        <v>3</v>
      </c>
      <c r="W27" s="157">
        <v>0</v>
      </c>
      <c r="X27" s="157">
        <v>0</v>
      </c>
      <c r="Y27" s="157">
        <v>0</v>
      </c>
      <c r="Z27" s="157">
        <v>0</v>
      </c>
      <c r="AA27" s="174"/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</row>
    <row r="28" spans="1:34" s="54" customFormat="1" ht="20.25" customHeight="1">
      <c r="A28" s="486"/>
      <c r="B28" s="49" t="s">
        <v>34</v>
      </c>
      <c r="C28" s="174">
        <v>3864</v>
      </c>
      <c r="D28" s="174">
        <v>2144</v>
      </c>
      <c r="E28" s="174">
        <v>1504</v>
      </c>
      <c r="F28" s="157">
        <v>0</v>
      </c>
      <c r="G28" s="157">
        <v>0</v>
      </c>
      <c r="H28" s="174">
        <v>216</v>
      </c>
      <c r="I28" s="157">
        <v>0</v>
      </c>
      <c r="J28" s="7"/>
      <c r="K28" s="174">
        <v>2875</v>
      </c>
      <c r="L28" s="174">
        <v>1822</v>
      </c>
      <c r="M28" s="174">
        <v>837</v>
      </c>
      <c r="N28" s="157">
        <v>0</v>
      </c>
      <c r="O28" s="157">
        <v>0</v>
      </c>
      <c r="P28" s="174">
        <v>216</v>
      </c>
      <c r="Q28" s="157">
        <v>0</v>
      </c>
      <c r="R28" s="486"/>
      <c r="S28" s="49" t="s">
        <v>34</v>
      </c>
      <c r="T28" s="174">
        <v>989</v>
      </c>
      <c r="U28" s="174">
        <v>322</v>
      </c>
      <c r="V28" s="174">
        <v>667</v>
      </c>
      <c r="W28" s="157">
        <v>0</v>
      </c>
      <c r="X28" s="157">
        <v>0</v>
      </c>
      <c r="Y28" s="157">
        <v>0</v>
      </c>
      <c r="Z28" s="157">
        <v>0</v>
      </c>
      <c r="AA28" s="174"/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</row>
    <row r="29" spans="1:34" s="54" customFormat="1" ht="20.25" customHeight="1">
      <c r="A29" s="485" t="s">
        <v>442</v>
      </c>
      <c r="B29" s="49" t="s">
        <v>33</v>
      </c>
      <c r="C29" s="174">
        <v>98</v>
      </c>
      <c r="D29" s="174">
        <v>2</v>
      </c>
      <c r="E29" s="174">
        <v>90</v>
      </c>
      <c r="F29" s="174">
        <v>3</v>
      </c>
      <c r="G29" s="157">
        <v>0</v>
      </c>
      <c r="H29" s="174">
        <v>3</v>
      </c>
      <c r="I29" s="157">
        <v>0</v>
      </c>
      <c r="J29" s="7"/>
      <c r="K29" s="174">
        <v>71</v>
      </c>
      <c r="L29" s="174">
        <v>2</v>
      </c>
      <c r="M29" s="174">
        <v>67</v>
      </c>
      <c r="N29" s="174">
        <v>1</v>
      </c>
      <c r="O29" s="157">
        <v>0</v>
      </c>
      <c r="P29" s="174">
        <v>1</v>
      </c>
      <c r="Q29" s="157">
        <v>0</v>
      </c>
      <c r="R29" s="485" t="s">
        <v>442</v>
      </c>
      <c r="S29" s="49" t="s">
        <v>33</v>
      </c>
      <c r="T29" s="174">
        <v>26</v>
      </c>
      <c r="U29" s="157">
        <v>0</v>
      </c>
      <c r="V29" s="174">
        <v>22</v>
      </c>
      <c r="W29" s="174">
        <v>2</v>
      </c>
      <c r="X29" s="157">
        <v>0</v>
      </c>
      <c r="Y29" s="174">
        <v>2</v>
      </c>
      <c r="Z29" s="157">
        <v>0</v>
      </c>
      <c r="AA29" s="174"/>
      <c r="AB29" s="174">
        <v>1</v>
      </c>
      <c r="AC29" s="157">
        <v>0</v>
      </c>
      <c r="AD29" s="174">
        <v>1</v>
      </c>
      <c r="AE29" s="157">
        <v>0</v>
      </c>
      <c r="AF29" s="157">
        <v>0</v>
      </c>
      <c r="AG29" s="157">
        <v>0</v>
      </c>
      <c r="AH29" s="157">
        <v>0</v>
      </c>
    </row>
    <row r="30" spans="1:34" s="54" customFormat="1" ht="20.25" customHeight="1" thickBot="1">
      <c r="A30" s="487"/>
      <c r="B30" s="55" t="s">
        <v>34</v>
      </c>
      <c r="C30" s="416">
        <v>14241</v>
      </c>
      <c r="D30" s="346">
        <v>5062</v>
      </c>
      <c r="E30" s="346">
        <v>9179</v>
      </c>
      <c r="F30" s="432">
        <v>-11</v>
      </c>
      <c r="G30" s="385">
        <v>0</v>
      </c>
      <c r="H30" s="346">
        <v>11</v>
      </c>
      <c r="I30" s="385">
        <v>0</v>
      </c>
      <c r="J30" s="7"/>
      <c r="K30" s="346">
        <v>11510</v>
      </c>
      <c r="L30" s="346">
        <v>5062</v>
      </c>
      <c r="M30" s="346">
        <v>6423</v>
      </c>
      <c r="N30" s="346">
        <v>14</v>
      </c>
      <c r="O30" s="385">
        <v>0</v>
      </c>
      <c r="P30" s="346">
        <v>11</v>
      </c>
      <c r="Q30" s="385">
        <v>0</v>
      </c>
      <c r="R30" s="487"/>
      <c r="S30" s="345" t="s">
        <v>34</v>
      </c>
      <c r="T30" s="416">
        <v>2697</v>
      </c>
      <c r="U30" s="385">
        <v>0</v>
      </c>
      <c r="V30" s="346">
        <v>2722</v>
      </c>
      <c r="W30" s="432">
        <v>-25</v>
      </c>
      <c r="X30" s="385">
        <v>0</v>
      </c>
      <c r="Y30" s="385">
        <v>0</v>
      </c>
      <c r="Z30" s="385">
        <v>0</v>
      </c>
      <c r="AA30" s="174"/>
      <c r="AB30" s="346">
        <v>34</v>
      </c>
      <c r="AC30" s="385">
        <v>0</v>
      </c>
      <c r="AD30" s="346">
        <v>34</v>
      </c>
      <c r="AE30" s="385">
        <v>0</v>
      </c>
      <c r="AF30" s="385">
        <v>0</v>
      </c>
      <c r="AG30" s="385">
        <v>0</v>
      </c>
      <c r="AH30" s="385">
        <v>0</v>
      </c>
    </row>
    <row r="31" spans="1:31" ht="12" customHeight="1" thickTop="1">
      <c r="A31" s="12" t="s">
        <v>443</v>
      </c>
      <c r="C31" s="13"/>
      <c r="D31" s="13"/>
      <c r="E31" s="14"/>
      <c r="F31" s="14"/>
      <c r="G31" s="15"/>
      <c r="H31" s="15"/>
      <c r="J31" s="17"/>
      <c r="R31" s="12" t="s">
        <v>443</v>
      </c>
      <c r="S31" s="16"/>
      <c r="Y31" s="16"/>
      <c r="AE31" s="16"/>
    </row>
    <row r="34" ht="18.75" customHeight="1"/>
    <row r="35" ht="13.5">
      <c r="AD35" s="174"/>
    </row>
  </sheetData>
  <sheetProtection/>
  <mergeCells count="32">
    <mergeCell ref="K3:Q3"/>
    <mergeCell ref="B3:I3"/>
    <mergeCell ref="AB1:AH1"/>
    <mergeCell ref="R1:Z1"/>
    <mergeCell ref="T3:Z3"/>
    <mergeCell ref="AB3:AH3"/>
    <mergeCell ref="A1:I1"/>
    <mergeCell ref="K1:Q1"/>
    <mergeCell ref="A27:A28"/>
    <mergeCell ref="R25:R26"/>
    <mergeCell ref="R29:R30"/>
    <mergeCell ref="R27:R28"/>
    <mergeCell ref="R17:R18"/>
    <mergeCell ref="R19:R20"/>
    <mergeCell ref="R21:R22"/>
    <mergeCell ref="R23:R24"/>
    <mergeCell ref="A7:A8"/>
    <mergeCell ref="R7:R8"/>
    <mergeCell ref="A9:A10"/>
    <mergeCell ref="R9:R10"/>
    <mergeCell ref="A25:A26"/>
    <mergeCell ref="A29:A30"/>
    <mergeCell ref="A19:A20"/>
    <mergeCell ref="A17:A18"/>
    <mergeCell ref="A21:A22"/>
    <mergeCell ref="A23:A24"/>
    <mergeCell ref="A15:A16"/>
    <mergeCell ref="R15:R16"/>
    <mergeCell ref="A13:A14"/>
    <mergeCell ref="R13:R14"/>
    <mergeCell ref="A11:A12"/>
    <mergeCell ref="R11:R1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A1">
      <selection activeCell="E15" sqref="E15"/>
    </sheetView>
  </sheetViews>
  <sheetFormatPr defaultColWidth="8.88671875" defaultRowHeight="13.5"/>
  <cols>
    <col min="1" max="1" width="14.5546875" style="96" customWidth="1"/>
    <col min="2" max="2" width="9.77734375" style="96" customWidth="1"/>
    <col min="3" max="3" width="9.77734375" style="402" customWidth="1"/>
    <col min="4" max="8" width="9.77734375" style="97" customWidth="1"/>
    <col min="9" max="9" width="3.21484375" style="98" customWidth="1"/>
    <col min="10" max="10" width="8.4453125" style="96" customWidth="1"/>
    <col min="11" max="11" width="8.4453125" style="402" customWidth="1"/>
    <col min="12" max="17" width="8.4453125" style="97" customWidth="1"/>
    <col min="18" max="16384" width="8.88671875" style="97" customWidth="1"/>
  </cols>
  <sheetData>
    <row r="1" spans="1:17" s="364" customFormat="1" ht="45" customHeight="1">
      <c r="A1" s="481" t="s">
        <v>539</v>
      </c>
      <c r="B1" s="481"/>
      <c r="C1" s="481"/>
      <c r="D1" s="481"/>
      <c r="E1" s="481"/>
      <c r="F1" s="481"/>
      <c r="G1" s="481"/>
      <c r="H1" s="481"/>
      <c r="I1" s="101"/>
      <c r="J1" s="481" t="s">
        <v>540</v>
      </c>
      <c r="K1" s="481"/>
      <c r="L1" s="481"/>
      <c r="M1" s="481"/>
      <c r="N1" s="481"/>
      <c r="O1" s="481"/>
      <c r="P1" s="481"/>
      <c r="Q1" s="481"/>
    </row>
    <row r="2" spans="1:17" s="41" customFormat="1" ht="25.5" customHeight="1" thickBot="1">
      <c r="A2" s="102" t="s">
        <v>541</v>
      </c>
      <c r="B2" s="97"/>
      <c r="C2" s="394"/>
      <c r="D2" s="102"/>
      <c r="E2" s="102"/>
      <c r="F2" s="102"/>
      <c r="G2" s="102"/>
      <c r="H2" s="102"/>
      <c r="I2" s="211"/>
      <c r="J2" s="365"/>
      <c r="K2" s="395"/>
      <c r="L2" s="102"/>
      <c r="M2" s="102"/>
      <c r="N2" s="102"/>
      <c r="O2" s="102"/>
      <c r="P2" s="102"/>
      <c r="Q2" s="103" t="s">
        <v>542</v>
      </c>
    </row>
    <row r="3" spans="1:17" s="41" customFormat="1" ht="16.5" customHeight="1" thickTop="1">
      <c r="A3" s="173" t="s">
        <v>543</v>
      </c>
      <c r="B3" s="396"/>
      <c r="C3" s="397"/>
      <c r="D3" s="500" t="s">
        <v>544</v>
      </c>
      <c r="E3" s="482"/>
      <c r="F3" s="482"/>
      <c r="G3" s="482"/>
      <c r="H3" s="482"/>
      <c r="I3" s="173"/>
      <c r="J3" s="482" t="s">
        <v>545</v>
      </c>
      <c r="K3" s="482"/>
      <c r="L3" s="482"/>
      <c r="M3" s="482"/>
      <c r="N3" s="482"/>
      <c r="O3" s="482"/>
      <c r="P3" s="482"/>
      <c r="Q3" s="482"/>
    </row>
    <row r="4" spans="1:17" s="41" customFormat="1" ht="16.5" customHeight="1">
      <c r="A4" s="173" t="s">
        <v>546</v>
      </c>
      <c r="B4" s="177" t="s">
        <v>33</v>
      </c>
      <c r="C4" s="177" t="s">
        <v>547</v>
      </c>
      <c r="D4" s="176" t="s">
        <v>548</v>
      </c>
      <c r="E4" s="176" t="s">
        <v>549</v>
      </c>
      <c r="F4" s="176" t="s">
        <v>550</v>
      </c>
      <c r="G4" s="176" t="s">
        <v>551</v>
      </c>
      <c r="H4" s="368" t="s">
        <v>552</v>
      </c>
      <c r="I4" s="173"/>
      <c r="J4" s="497" t="s">
        <v>553</v>
      </c>
      <c r="K4" s="498"/>
      <c r="L4" s="499" t="s">
        <v>554</v>
      </c>
      <c r="M4" s="498"/>
      <c r="N4" s="499" t="s">
        <v>555</v>
      </c>
      <c r="O4" s="498"/>
      <c r="P4" s="499" t="s">
        <v>556</v>
      </c>
      <c r="Q4" s="497"/>
    </row>
    <row r="5" spans="1:17" s="41" customFormat="1" ht="16.5" customHeight="1">
      <c r="A5" s="173" t="s">
        <v>557</v>
      </c>
      <c r="B5" s="177" t="s">
        <v>558</v>
      </c>
      <c r="C5" s="398"/>
      <c r="D5" s="399"/>
      <c r="E5" s="399"/>
      <c r="F5" s="399"/>
      <c r="G5" s="399"/>
      <c r="H5" s="400"/>
      <c r="I5" s="173"/>
      <c r="J5" s="175" t="s">
        <v>559</v>
      </c>
      <c r="K5" s="176" t="s">
        <v>547</v>
      </c>
      <c r="L5" s="175" t="s">
        <v>559</v>
      </c>
      <c r="M5" s="176" t="s">
        <v>547</v>
      </c>
      <c r="N5" s="175" t="s">
        <v>559</v>
      </c>
      <c r="O5" s="176" t="s">
        <v>547</v>
      </c>
      <c r="P5" s="175" t="s">
        <v>559</v>
      </c>
      <c r="Q5" s="205" t="s">
        <v>547</v>
      </c>
    </row>
    <row r="6" spans="1:17" s="41" customFormat="1" ht="16.5" customHeight="1">
      <c r="A6" s="215" t="s">
        <v>82</v>
      </c>
      <c r="B6" s="179" t="s">
        <v>35</v>
      </c>
      <c r="C6" s="179" t="s">
        <v>560</v>
      </c>
      <c r="D6" s="179" t="s">
        <v>561</v>
      </c>
      <c r="E6" s="178" t="s">
        <v>562</v>
      </c>
      <c r="F6" s="178" t="s">
        <v>563</v>
      </c>
      <c r="G6" s="178" t="s">
        <v>564</v>
      </c>
      <c r="H6" s="188" t="s">
        <v>565</v>
      </c>
      <c r="I6" s="173"/>
      <c r="J6" s="178" t="s">
        <v>566</v>
      </c>
      <c r="K6" s="178" t="s">
        <v>567</v>
      </c>
      <c r="L6" s="178" t="s">
        <v>568</v>
      </c>
      <c r="M6" s="178" t="s">
        <v>567</v>
      </c>
      <c r="N6" s="178" t="s">
        <v>568</v>
      </c>
      <c r="O6" s="178" t="s">
        <v>567</v>
      </c>
      <c r="P6" s="178" t="s">
        <v>568</v>
      </c>
      <c r="Q6" s="188" t="s">
        <v>567</v>
      </c>
    </row>
    <row r="7" spans="1:19" ht="41.25" customHeight="1">
      <c r="A7" s="104">
        <v>2009</v>
      </c>
      <c r="B7" s="37" t="s">
        <v>85</v>
      </c>
      <c r="C7" s="159" t="s">
        <v>85</v>
      </c>
      <c r="D7" s="37" t="s">
        <v>85</v>
      </c>
      <c r="E7" s="37" t="s">
        <v>85</v>
      </c>
      <c r="F7" s="37" t="s">
        <v>85</v>
      </c>
      <c r="G7" s="37" t="s">
        <v>85</v>
      </c>
      <c r="H7" s="37" t="s">
        <v>85</v>
      </c>
      <c r="I7" s="37"/>
      <c r="J7" s="159" t="s">
        <v>85</v>
      </c>
      <c r="K7" s="159" t="s">
        <v>85</v>
      </c>
      <c r="L7" s="159" t="s">
        <v>85</v>
      </c>
      <c r="M7" s="159" t="s">
        <v>85</v>
      </c>
      <c r="N7" s="159" t="s">
        <v>85</v>
      </c>
      <c r="O7" s="159" t="s">
        <v>85</v>
      </c>
      <c r="P7" s="159" t="s">
        <v>85</v>
      </c>
      <c r="Q7" s="159" t="s">
        <v>85</v>
      </c>
      <c r="R7" s="41"/>
      <c r="S7" s="41"/>
    </row>
    <row r="8" spans="1:19" ht="41.25" customHeight="1">
      <c r="A8" s="104">
        <v>2010</v>
      </c>
      <c r="B8" s="37" t="s">
        <v>569</v>
      </c>
      <c r="C8" s="37" t="s">
        <v>569</v>
      </c>
      <c r="D8" s="37" t="s">
        <v>569</v>
      </c>
      <c r="E8" s="37" t="s">
        <v>569</v>
      </c>
      <c r="F8" s="37" t="s">
        <v>569</v>
      </c>
      <c r="G8" s="37" t="s">
        <v>569</v>
      </c>
      <c r="H8" s="37" t="s">
        <v>569</v>
      </c>
      <c r="I8" s="37"/>
      <c r="J8" s="37" t="s">
        <v>569</v>
      </c>
      <c r="K8" s="37" t="s">
        <v>569</v>
      </c>
      <c r="L8" s="37" t="s">
        <v>569</v>
      </c>
      <c r="M8" s="37" t="s">
        <v>569</v>
      </c>
      <c r="N8" s="37" t="s">
        <v>569</v>
      </c>
      <c r="O8" s="37" t="s">
        <v>569</v>
      </c>
      <c r="P8" s="37" t="s">
        <v>569</v>
      </c>
      <c r="Q8" s="37" t="s">
        <v>569</v>
      </c>
      <c r="R8" s="41"/>
      <c r="S8" s="41"/>
    </row>
    <row r="9" spans="1:19" ht="41.25" customHeight="1">
      <c r="A9" s="104">
        <v>2011</v>
      </c>
      <c r="B9" s="37" t="s">
        <v>569</v>
      </c>
      <c r="C9" s="37" t="s">
        <v>569</v>
      </c>
      <c r="D9" s="37" t="s">
        <v>569</v>
      </c>
      <c r="E9" s="37" t="s">
        <v>569</v>
      </c>
      <c r="F9" s="37" t="s">
        <v>569</v>
      </c>
      <c r="G9" s="37" t="s">
        <v>569</v>
      </c>
      <c r="H9" s="37" t="s">
        <v>569</v>
      </c>
      <c r="I9" s="37"/>
      <c r="J9" s="37" t="s">
        <v>569</v>
      </c>
      <c r="K9" s="37" t="s">
        <v>569</v>
      </c>
      <c r="L9" s="37" t="s">
        <v>569</v>
      </c>
      <c r="M9" s="37" t="s">
        <v>569</v>
      </c>
      <c r="N9" s="37" t="s">
        <v>569</v>
      </c>
      <c r="O9" s="37" t="s">
        <v>569</v>
      </c>
      <c r="P9" s="37" t="s">
        <v>569</v>
      </c>
      <c r="Q9" s="37" t="s">
        <v>569</v>
      </c>
      <c r="R9" s="41"/>
      <c r="S9" s="41"/>
    </row>
    <row r="10" spans="1:19" ht="41.25" customHeight="1">
      <c r="A10" s="104">
        <v>2012</v>
      </c>
      <c r="B10" s="37">
        <v>1</v>
      </c>
      <c r="C10" s="37">
        <v>89</v>
      </c>
      <c r="D10" s="37" t="s">
        <v>569</v>
      </c>
      <c r="E10" s="37" t="s">
        <v>569</v>
      </c>
      <c r="F10" s="37">
        <v>89</v>
      </c>
      <c r="G10" s="37" t="s">
        <v>569</v>
      </c>
      <c r="H10" s="37" t="s">
        <v>569</v>
      </c>
      <c r="I10" s="37"/>
      <c r="J10" s="37" t="s">
        <v>569</v>
      </c>
      <c r="K10" s="37" t="s">
        <v>569</v>
      </c>
      <c r="L10" s="37" t="s">
        <v>569</v>
      </c>
      <c r="M10" s="37" t="s">
        <v>569</v>
      </c>
      <c r="N10" s="37">
        <v>1</v>
      </c>
      <c r="O10" s="37">
        <v>89</v>
      </c>
      <c r="P10" s="37" t="s">
        <v>569</v>
      </c>
      <c r="Q10" s="37" t="s">
        <v>569</v>
      </c>
      <c r="R10" s="41"/>
      <c r="S10" s="41"/>
    </row>
    <row r="11" spans="1:19" s="401" customFormat="1" ht="41.25" customHeight="1">
      <c r="A11" s="218">
        <v>2013</v>
      </c>
      <c r="B11" s="37" t="s">
        <v>569</v>
      </c>
      <c r="C11" s="37" t="s">
        <v>569</v>
      </c>
      <c r="D11" s="37" t="s">
        <v>569</v>
      </c>
      <c r="E11" s="37" t="s">
        <v>569</v>
      </c>
      <c r="F11" s="37" t="s">
        <v>569</v>
      </c>
      <c r="G11" s="37" t="s">
        <v>569</v>
      </c>
      <c r="H11" s="37" t="s">
        <v>569</v>
      </c>
      <c r="I11" s="38"/>
      <c r="J11" s="38" t="s">
        <v>569</v>
      </c>
      <c r="K11" s="37" t="s">
        <v>569</v>
      </c>
      <c r="L11" s="37" t="s">
        <v>569</v>
      </c>
      <c r="M11" s="37" t="s">
        <v>569</v>
      </c>
      <c r="N11" s="38" t="s">
        <v>569</v>
      </c>
      <c r="O11" s="38" t="s">
        <v>569</v>
      </c>
      <c r="P11" s="38" t="s">
        <v>569</v>
      </c>
      <c r="Q11" s="38" t="s">
        <v>569</v>
      </c>
      <c r="R11" s="378"/>
      <c r="S11" s="378"/>
    </row>
    <row r="12" spans="1:19" ht="41.25" customHeight="1">
      <c r="A12" s="222" t="s">
        <v>570</v>
      </c>
      <c r="B12" s="37" t="s">
        <v>571</v>
      </c>
      <c r="C12" s="37" t="s">
        <v>571</v>
      </c>
      <c r="D12" s="37" t="s">
        <v>571</v>
      </c>
      <c r="E12" s="37" t="s">
        <v>571</v>
      </c>
      <c r="F12" s="37" t="s">
        <v>571</v>
      </c>
      <c r="G12" s="37" t="s">
        <v>571</v>
      </c>
      <c r="H12" s="37" t="s">
        <v>571</v>
      </c>
      <c r="I12" s="37"/>
      <c r="J12" s="37" t="s">
        <v>571</v>
      </c>
      <c r="K12" s="37" t="s">
        <v>571</v>
      </c>
      <c r="L12" s="37" t="s">
        <v>571</v>
      </c>
      <c r="M12" s="37" t="s">
        <v>571</v>
      </c>
      <c r="N12" s="37" t="s">
        <v>571</v>
      </c>
      <c r="O12" s="37" t="s">
        <v>571</v>
      </c>
      <c r="P12" s="37" t="s">
        <v>571</v>
      </c>
      <c r="Q12" s="37" t="s">
        <v>571</v>
      </c>
      <c r="R12" s="41"/>
      <c r="S12" s="41"/>
    </row>
    <row r="13" spans="1:19" ht="41.25" customHeight="1">
      <c r="A13" s="222" t="s">
        <v>572</v>
      </c>
      <c r="B13" s="37" t="s">
        <v>573</v>
      </c>
      <c r="C13" s="37" t="s">
        <v>573</v>
      </c>
      <c r="D13" s="37" t="s">
        <v>573</v>
      </c>
      <c r="E13" s="37" t="s">
        <v>573</v>
      </c>
      <c r="F13" s="37" t="s">
        <v>573</v>
      </c>
      <c r="G13" s="37" t="s">
        <v>573</v>
      </c>
      <c r="H13" s="37" t="s">
        <v>573</v>
      </c>
      <c r="I13" s="37"/>
      <c r="J13" s="37" t="s">
        <v>573</v>
      </c>
      <c r="K13" s="37" t="s">
        <v>573</v>
      </c>
      <c r="L13" s="37" t="s">
        <v>573</v>
      </c>
      <c r="M13" s="37" t="s">
        <v>573</v>
      </c>
      <c r="N13" s="37" t="s">
        <v>573</v>
      </c>
      <c r="O13" s="37" t="s">
        <v>573</v>
      </c>
      <c r="P13" s="37" t="s">
        <v>573</v>
      </c>
      <c r="Q13" s="37" t="s">
        <v>573</v>
      </c>
      <c r="R13" s="41"/>
      <c r="S13" s="41"/>
    </row>
    <row r="14" spans="1:19" ht="41.25" customHeight="1">
      <c r="A14" s="222" t="s">
        <v>574</v>
      </c>
      <c r="B14" s="37" t="s">
        <v>573</v>
      </c>
      <c r="C14" s="37" t="s">
        <v>573</v>
      </c>
      <c r="D14" s="37" t="s">
        <v>573</v>
      </c>
      <c r="E14" s="37" t="s">
        <v>573</v>
      </c>
      <c r="F14" s="37" t="s">
        <v>573</v>
      </c>
      <c r="G14" s="37" t="s">
        <v>573</v>
      </c>
      <c r="H14" s="37" t="s">
        <v>573</v>
      </c>
      <c r="I14" s="37"/>
      <c r="J14" s="37" t="s">
        <v>573</v>
      </c>
      <c r="K14" s="37" t="s">
        <v>573</v>
      </c>
      <c r="L14" s="37" t="s">
        <v>573</v>
      </c>
      <c r="M14" s="37" t="s">
        <v>573</v>
      </c>
      <c r="N14" s="37" t="s">
        <v>573</v>
      </c>
      <c r="O14" s="37" t="s">
        <v>573</v>
      </c>
      <c r="P14" s="37" t="s">
        <v>573</v>
      </c>
      <c r="Q14" s="37" t="s">
        <v>573</v>
      </c>
      <c r="R14" s="41"/>
      <c r="S14" s="41"/>
    </row>
    <row r="15" spans="1:19" ht="41.25" customHeight="1">
      <c r="A15" s="222" t="s">
        <v>575</v>
      </c>
      <c r="B15" s="37" t="s">
        <v>573</v>
      </c>
      <c r="C15" s="37" t="s">
        <v>573</v>
      </c>
      <c r="D15" s="37" t="s">
        <v>573</v>
      </c>
      <c r="E15" s="37" t="s">
        <v>573</v>
      </c>
      <c r="F15" s="37" t="s">
        <v>573</v>
      </c>
      <c r="G15" s="37" t="s">
        <v>573</v>
      </c>
      <c r="H15" s="37" t="s">
        <v>573</v>
      </c>
      <c r="I15" s="37"/>
      <c r="J15" s="37" t="s">
        <v>573</v>
      </c>
      <c r="K15" s="37" t="s">
        <v>573</v>
      </c>
      <c r="L15" s="37" t="s">
        <v>573</v>
      </c>
      <c r="M15" s="37" t="s">
        <v>573</v>
      </c>
      <c r="N15" s="37" t="s">
        <v>573</v>
      </c>
      <c r="O15" s="37" t="s">
        <v>573</v>
      </c>
      <c r="P15" s="37" t="s">
        <v>573</v>
      </c>
      <c r="Q15" s="37" t="s">
        <v>573</v>
      </c>
      <c r="R15" s="41"/>
      <c r="S15" s="41"/>
    </row>
    <row r="16" spans="1:19" ht="41.25" customHeight="1">
      <c r="A16" s="222" t="s">
        <v>576</v>
      </c>
      <c r="B16" s="37" t="s">
        <v>573</v>
      </c>
      <c r="C16" s="37" t="s">
        <v>573</v>
      </c>
      <c r="D16" s="37" t="s">
        <v>573</v>
      </c>
      <c r="E16" s="37" t="s">
        <v>573</v>
      </c>
      <c r="F16" s="37" t="s">
        <v>573</v>
      </c>
      <c r="G16" s="37" t="s">
        <v>573</v>
      </c>
      <c r="H16" s="37" t="s">
        <v>573</v>
      </c>
      <c r="I16" s="37"/>
      <c r="J16" s="37" t="s">
        <v>573</v>
      </c>
      <c r="K16" s="37" t="s">
        <v>573</v>
      </c>
      <c r="L16" s="37" t="s">
        <v>573</v>
      </c>
      <c r="M16" s="37" t="s">
        <v>573</v>
      </c>
      <c r="N16" s="37" t="s">
        <v>573</v>
      </c>
      <c r="O16" s="37" t="s">
        <v>573</v>
      </c>
      <c r="P16" s="37" t="s">
        <v>573</v>
      </c>
      <c r="Q16" s="37" t="s">
        <v>573</v>
      </c>
      <c r="R16" s="41"/>
      <c r="S16" s="41"/>
    </row>
    <row r="17" spans="1:19" ht="41.25" customHeight="1">
      <c r="A17" s="222" t="s">
        <v>577</v>
      </c>
      <c r="B17" s="37" t="s">
        <v>573</v>
      </c>
      <c r="C17" s="37" t="s">
        <v>573</v>
      </c>
      <c r="D17" s="37" t="s">
        <v>573</v>
      </c>
      <c r="E17" s="37" t="s">
        <v>573</v>
      </c>
      <c r="F17" s="37" t="s">
        <v>573</v>
      </c>
      <c r="G17" s="37" t="s">
        <v>573</v>
      </c>
      <c r="H17" s="37" t="s">
        <v>573</v>
      </c>
      <c r="I17" s="37"/>
      <c r="J17" s="37" t="s">
        <v>573</v>
      </c>
      <c r="K17" s="37" t="s">
        <v>573</v>
      </c>
      <c r="L17" s="37" t="s">
        <v>573</v>
      </c>
      <c r="M17" s="37" t="s">
        <v>573</v>
      </c>
      <c r="N17" s="37" t="s">
        <v>573</v>
      </c>
      <c r="O17" s="37" t="s">
        <v>573</v>
      </c>
      <c r="P17" s="37" t="s">
        <v>573</v>
      </c>
      <c r="Q17" s="37" t="s">
        <v>573</v>
      </c>
      <c r="R17" s="41"/>
      <c r="S17" s="41"/>
    </row>
    <row r="18" spans="1:19" ht="41.25" customHeight="1" thickBot="1">
      <c r="A18" s="382" t="s">
        <v>578</v>
      </c>
      <c r="B18" s="385">
        <v>0</v>
      </c>
      <c r="C18" s="385">
        <v>0</v>
      </c>
      <c r="D18" s="385">
        <v>0</v>
      </c>
      <c r="E18" s="385">
        <v>0</v>
      </c>
      <c r="F18" s="385">
        <v>0</v>
      </c>
      <c r="G18" s="385">
        <v>0</v>
      </c>
      <c r="H18" s="385">
        <v>0</v>
      </c>
      <c r="I18" s="37"/>
      <c r="J18" s="385">
        <v>0</v>
      </c>
      <c r="K18" s="385">
        <v>0</v>
      </c>
      <c r="L18" s="385">
        <v>0</v>
      </c>
      <c r="M18" s="385">
        <v>0</v>
      </c>
      <c r="N18" s="385">
        <v>0</v>
      </c>
      <c r="O18" s="385">
        <v>0</v>
      </c>
      <c r="P18" s="385">
        <v>0</v>
      </c>
      <c r="Q18" s="385">
        <v>0</v>
      </c>
      <c r="R18" s="41"/>
      <c r="S18" s="41"/>
    </row>
    <row r="19" spans="1:11" ht="12" customHeight="1" thickTop="1">
      <c r="A19" s="386" t="s">
        <v>579</v>
      </c>
      <c r="C19" s="387"/>
      <c r="D19" s="387"/>
      <c r="E19" s="211"/>
      <c r="F19" s="211"/>
      <c r="G19" s="15"/>
      <c r="H19" s="15"/>
      <c r="I19" s="97"/>
      <c r="K19" s="97"/>
    </row>
  </sheetData>
  <sheetProtection/>
  <mergeCells count="8">
    <mergeCell ref="A1:H1"/>
    <mergeCell ref="J1:Q1"/>
    <mergeCell ref="J3:Q3"/>
    <mergeCell ref="J4:K4"/>
    <mergeCell ref="L4:M4"/>
    <mergeCell ref="D3:H3"/>
    <mergeCell ref="N4:O4"/>
    <mergeCell ref="P4:Q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SheetLayoutView="100" zoomScalePageLayoutView="0" workbookViewId="0" topLeftCell="A1">
      <selection activeCell="A1" sqref="A1:IV16384"/>
    </sheetView>
  </sheetViews>
  <sheetFormatPr defaultColWidth="8.88671875" defaultRowHeight="13.5"/>
  <cols>
    <col min="1" max="1" width="14.5546875" style="17" customWidth="1"/>
    <col min="2" max="3" width="16.3359375" style="17" customWidth="1"/>
    <col min="4" max="5" width="16.3359375" style="16" customWidth="1"/>
    <col min="6" max="6" width="2.6640625" style="16" customWidth="1"/>
    <col min="7" max="10" width="11.4453125" style="16" customWidth="1"/>
    <col min="11" max="12" width="11.4453125" style="65" customWidth="1"/>
    <col min="13" max="20" width="8.88671875" style="16" customWidth="1"/>
    <col min="21" max="21" width="3.21484375" style="16" customWidth="1"/>
    <col min="22" max="37" width="8.88671875" style="16" customWidth="1"/>
    <col min="38" max="38" width="2.5546875" style="16" customWidth="1"/>
    <col min="39" max="16384" width="8.88671875" style="16" customWidth="1"/>
  </cols>
  <sheetData>
    <row r="1" spans="1:12" s="54" customFormat="1" ht="45" customHeight="1">
      <c r="A1" s="496" t="s">
        <v>452</v>
      </c>
      <c r="B1" s="496"/>
      <c r="C1" s="496"/>
      <c r="D1" s="496"/>
      <c r="E1" s="496"/>
      <c r="F1" s="33"/>
      <c r="G1" s="495" t="s">
        <v>453</v>
      </c>
      <c r="H1" s="495"/>
      <c r="I1" s="495"/>
      <c r="J1" s="495"/>
      <c r="K1" s="495"/>
      <c r="L1" s="495"/>
    </row>
    <row r="2" spans="1:12" s="54" customFormat="1" ht="25.5" customHeight="1" thickBot="1">
      <c r="A2" s="2" t="s">
        <v>81</v>
      </c>
      <c r="B2" s="3"/>
      <c r="C2" s="3"/>
      <c r="D2" s="2"/>
      <c r="E2" s="2"/>
      <c r="F2" s="4"/>
      <c r="G2" s="2"/>
      <c r="H2" s="2"/>
      <c r="I2" s="2"/>
      <c r="J2" s="2"/>
      <c r="K2" s="59"/>
      <c r="L2" s="5" t="s">
        <v>454</v>
      </c>
    </row>
    <row r="3" spans="1:12" s="54" customFormat="1" ht="16.5" customHeight="1" thickTop="1">
      <c r="A3" s="19" t="s">
        <v>375</v>
      </c>
      <c r="B3" s="505" t="s">
        <v>455</v>
      </c>
      <c r="C3" s="506"/>
      <c r="D3" s="19" t="s">
        <v>456</v>
      </c>
      <c r="E3" s="19"/>
      <c r="F3" s="19"/>
      <c r="G3" s="493" t="s">
        <v>457</v>
      </c>
      <c r="H3" s="493"/>
      <c r="I3" s="493"/>
      <c r="J3" s="493"/>
      <c r="K3" s="493"/>
      <c r="L3" s="493"/>
    </row>
    <row r="4" spans="1:12" s="54" customFormat="1" ht="16.5" customHeight="1">
      <c r="A4" s="19" t="s">
        <v>380</v>
      </c>
      <c r="B4" s="501" t="s">
        <v>26</v>
      </c>
      <c r="C4" s="507"/>
      <c r="D4" s="501" t="s">
        <v>458</v>
      </c>
      <c r="E4" s="502"/>
      <c r="F4" s="19"/>
      <c r="G4" s="504" t="s">
        <v>459</v>
      </c>
      <c r="H4" s="508"/>
      <c r="I4" s="503" t="s">
        <v>460</v>
      </c>
      <c r="J4" s="508"/>
      <c r="K4" s="503" t="s">
        <v>461</v>
      </c>
      <c r="L4" s="504"/>
    </row>
    <row r="5" spans="1:12" s="54" customFormat="1" ht="16.5" customHeight="1">
      <c r="A5" s="19" t="s">
        <v>424</v>
      </c>
      <c r="B5" s="26" t="s">
        <v>462</v>
      </c>
      <c r="C5" s="20" t="s">
        <v>463</v>
      </c>
      <c r="D5" s="26" t="s">
        <v>36</v>
      </c>
      <c r="E5" s="19" t="s">
        <v>37</v>
      </c>
      <c r="F5" s="19"/>
      <c r="G5" s="20" t="s">
        <v>36</v>
      </c>
      <c r="H5" s="20" t="s">
        <v>37</v>
      </c>
      <c r="I5" s="26" t="s">
        <v>36</v>
      </c>
      <c r="J5" s="26" t="s">
        <v>37</v>
      </c>
      <c r="K5" s="23" t="s">
        <v>36</v>
      </c>
      <c r="L5" s="24" t="s">
        <v>37</v>
      </c>
    </row>
    <row r="6" spans="1:12" s="54" customFormat="1" ht="16.5" customHeight="1">
      <c r="A6" s="36" t="s">
        <v>82</v>
      </c>
      <c r="B6" s="31" t="s">
        <v>464</v>
      </c>
      <c r="C6" s="32" t="s">
        <v>465</v>
      </c>
      <c r="D6" s="31" t="s">
        <v>464</v>
      </c>
      <c r="E6" s="29" t="s">
        <v>465</v>
      </c>
      <c r="F6" s="19"/>
      <c r="G6" s="31" t="s">
        <v>464</v>
      </c>
      <c r="H6" s="32" t="s">
        <v>465</v>
      </c>
      <c r="I6" s="31" t="s">
        <v>464</v>
      </c>
      <c r="J6" s="32" t="s">
        <v>465</v>
      </c>
      <c r="K6" s="31" t="s">
        <v>464</v>
      </c>
      <c r="L6" s="29" t="s">
        <v>465</v>
      </c>
    </row>
    <row r="7" spans="1:12" s="4" customFormat="1" ht="41.25" customHeight="1">
      <c r="A7" s="20">
        <v>2009</v>
      </c>
      <c r="B7" s="155" t="s">
        <v>85</v>
      </c>
      <c r="C7" s="155" t="s">
        <v>85</v>
      </c>
      <c r="D7" s="155" t="s">
        <v>85</v>
      </c>
      <c r="E7" s="155" t="s">
        <v>85</v>
      </c>
      <c r="F7" s="156"/>
      <c r="G7" s="155" t="s">
        <v>85</v>
      </c>
      <c r="H7" s="155" t="s">
        <v>85</v>
      </c>
      <c r="I7" s="155" t="s">
        <v>85</v>
      </c>
      <c r="J7" s="155" t="s">
        <v>85</v>
      </c>
      <c r="K7" s="155" t="s">
        <v>85</v>
      </c>
      <c r="L7" s="155" t="s">
        <v>85</v>
      </c>
    </row>
    <row r="8" spans="1:12" s="4" customFormat="1" ht="41.25" customHeight="1">
      <c r="A8" s="20">
        <v>2010</v>
      </c>
      <c r="B8" s="155" t="s">
        <v>85</v>
      </c>
      <c r="C8" s="155" t="s">
        <v>85</v>
      </c>
      <c r="D8" s="155" t="s">
        <v>85</v>
      </c>
      <c r="E8" s="155" t="s">
        <v>85</v>
      </c>
      <c r="F8" s="156"/>
      <c r="G8" s="155" t="s">
        <v>85</v>
      </c>
      <c r="H8" s="155" t="s">
        <v>85</v>
      </c>
      <c r="I8" s="155" t="s">
        <v>85</v>
      </c>
      <c r="J8" s="155" t="s">
        <v>85</v>
      </c>
      <c r="K8" s="155" t="s">
        <v>85</v>
      </c>
      <c r="L8" s="155" t="s">
        <v>85</v>
      </c>
    </row>
    <row r="9" spans="1:12" s="4" customFormat="1" ht="41.25" customHeight="1">
      <c r="A9" s="20">
        <v>2011</v>
      </c>
      <c r="B9" s="155" t="s">
        <v>85</v>
      </c>
      <c r="C9" s="155" t="s">
        <v>85</v>
      </c>
      <c r="D9" s="155" t="s">
        <v>85</v>
      </c>
      <c r="E9" s="155" t="s">
        <v>85</v>
      </c>
      <c r="F9" s="156"/>
      <c r="G9" s="155" t="s">
        <v>85</v>
      </c>
      <c r="H9" s="155" t="s">
        <v>85</v>
      </c>
      <c r="I9" s="155" t="s">
        <v>85</v>
      </c>
      <c r="J9" s="155" t="s">
        <v>85</v>
      </c>
      <c r="K9" s="155" t="s">
        <v>85</v>
      </c>
      <c r="L9" s="155" t="s">
        <v>85</v>
      </c>
    </row>
    <row r="10" spans="1:12" s="4" customFormat="1" ht="41.25" customHeight="1">
      <c r="A10" s="20">
        <v>2012</v>
      </c>
      <c r="B10" s="155" t="s">
        <v>85</v>
      </c>
      <c r="C10" s="155" t="s">
        <v>85</v>
      </c>
      <c r="D10" s="155" t="s">
        <v>85</v>
      </c>
      <c r="E10" s="155" t="s">
        <v>85</v>
      </c>
      <c r="F10" s="156"/>
      <c r="G10" s="155" t="s">
        <v>85</v>
      </c>
      <c r="H10" s="155" t="s">
        <v>85</v>
      </c>
      <c r="I10" s="155" t="s">
        <v>85</v>
      </c>
      <c r="J10" s="155" t="s">
        <v>85</v>
      </c>
      <c r="K10" s="155" t="s">
        <v>85</v>
      </c>
      <c r="L10" s="155" t="s">
        <v>85</v>
      </c>
    </row>
    <row r="11" spans="1:12" s="4" customFormat="1" ht="41.25" customHeight="1">
      <c r="A11" s="39">
        <v>2013</v>
      </c>
      <c r="B11" s="155" t="s">
        <v>85</v>
      </c>
      <c r="C11" s="155" t="s">
        <v>85</v>
      </c>
      <c r="D11" s="155" t="s">
        <v>85</v>
      </c>
      <c r="E11" s="155" t="s">
        <v>85</v>
      </c>
      <c r="F11" s="156"/>
      <c r="G11" s="155" t="s">
        <v>85</v>
      </c>
      <c r="H11" s="155" t="s">
        <v>85</v>
      </c>
      <c r="I11" s="155" t="s">
        <v>85</v>
      </c>
      <c r="J11" s="155" t="s">
        <v>85</v>
      </c>
      <c r="K11" s="155" t="s">
        <v>85</v>
      </c>
      <c r="L11" s="155" t="s">
        <v>85</v>
      </c>
    </row>
    <row r="12" spans="1:12" s="4" customFormat="1" ht="41.25" customHeight="1">
      <c r="A12" s="40" t="s">
        <v>445</v>
      </c>
      <c r="B12" s="155" t="s">
        <v>85</v>
      </c>
      <c r="C12" s="155" t="s">
        <v>85</v>
      </c>
      <c r="D12" s="155" t="s">
        <v>85</v>
      </c>
      <c r="E12" s="155" t="s">
        <v>85</v>
      </c>
      <c r="F12" s="156"/>
      <c r="G12" s="155" t="s">
        <v>85</v>
      </c>
      <c r="H12" s="155" t="s">
        <v>85</v>
      </c>
      <c r="I12" s="155" t="s">
        <v>85</v>
      </c>
      <c r="J12" s="155" t="s">
        <v>85</v>
      </c>
      <c r="K12" s="155" t="s">
        <v>85</v>
      </c>
      <c r="L12" s="155" t="s">
        <v>85</v>
      </c>
    </row>
    <row r="13" spans="1:12" s="4" customFormat="1" ht="41.25" customHeight="1">
      <c r="A13" s="40" t="s">
        <v>446</v>
      </c>
      <c r="B13" s="155" t="s">
        <v>85</v>
      </c>
      <c r="C13" s="155" t="s">
        <v>85</v>
      </c>
      <c r="D13" s="155" t="s">
        <v>85</v>
      </c>
      <c r="E13" s="155" t="s">
        <v>85</v>
      </c>
      <c r="F13" s="156"/>
      <c r="G13" s="155" t="s">
        <v>85</v>
      </c>
      <c r="H13" s="155" t="s">
        <v>85</v>
      </c>
      <c r="I13" s="155" t="s">
        <v>85</v>
      </c>
      <c r="J13" s="155" t="s">
        <v>85</v>
      </c>
      <c r="K13" s="155" t="s">
        <v>85</v>
      </c>
      <c r="L13" s="155" t="s">
        <v>85</v>
      </c>
    </row>
    <row r="14" spans="1:12" s="11" customFormat="1" ht="41.25" customHeight="1">
      <c r="A14" s="40" t="s">
        <v>447</v>
      </c>
      <c r="B14" s="155" t="s">
        <v>85</v>
      </c>
      <c r="C14" s="155" t="s">
        <v>85</v>
      </c>
      <c r="D14" s="155" t="s">
        <v>85</v>
      </c>
      <c r="E14" s="155" t="s">
        <v>85</v>
      </c>
      <c r="F14" s="156"/>
      <c r="G14" s="155" t="s">
        <v>85</v>
      </c>
      <c r="H14" s="155" t="s">
        <v>85</v>
      </c>
      <c r="I14" s="155" t="s">
        <v>85</v>
      </c>
      <c r="J14" s="155" t="s">
        <v>85</v>
      </c>
      <c r="K14" s="155" t="s">
        <v>85</v>
      </c>
      <c r="L14" s="155" t="s">
        <v>85</v>
      </c>
    </row>
    <row r="15" spans="1:14" ht="41.25" customHeight="1">
      <c r="A15" s="40" t="s">
        <v>448</v>
      </c>
      <c r="B15" s="155" t="s">
        <v>85</v>
      </c>
      <c r="C15" s="155" t="s">
        <v>85</v>
      </c>
      <c r="D15" s="155" t="s">
        <v>85</v>
      </c>
      <c r="E15" s="155" t="s">
        <v>85</v>
      </c>
      <c r="F15" s="156"/>
      <c r="G15" s="155" t="s">
        <v>85</v>
      </c>
      <c r="H15" s="155" t="s">
        <v>85</v>
      </c>
      <c r="I15" s="155" t="s">
        <v>85</v>
      </c>
      <c r="J15" s="155" t="s">
        <v>85</v>
      </c>
      <c r="K15" s="155" t="s">
        <v>85</v>
      </c>
      <c r="L15" s="155" t="s">
        <v>85</v>
      </c>
      <c r="M15" s="4"/>
      <c r="N15" s="4"/>
    </row>
    <row r="16" spans="1:14" ht="41.25" customHeight="1">
      <c r="A16" s="40" t="s">
        <v>449</v>
      </c>
      <c r="B16" s="155" t="s">
        <v>85</v>
      </c>
      <c r="C16" s="155" t="s">
        <v>85</v>
      </c>
      <c r="D16" s="155" t="s">
        <v>85</v>
      </c>
      <c r="E16" s="155" t="s">
        <v>85</v>
      </c>
      <c r="F16" s="156"/>
      <c r="G16" s="155" t="s">
        <v>85</v>
      </c>
      <c r="H16" s="155" t="s">
        <v>85</v>
      </c>
      <c r="I16" s="155" t="s">
        <v>85</v>
      </c>
      <c r="J16" s="155" t="s">
        <v>85</v>
      </c>
      <c r="K16" s="155" t="s">
        <v>85</v>
      </c>
      <c r="L16" s="155" t="s">
        <v>85</v>
      </c>
      <c r="M16" s="4"/>
      <c r="N16" s="4"/>
    </row>
    <row r="17" spans="1:14" ht="41.25" customHeight="1">
      <c r="A17" s="40" t="s">
        <v>450</v>
      </c>
      <c r="B17" s="155" t="s">
        <v>85</v>
      </c>
      <c r="C17" s="155" t="s">
        <v>85</v>
      </c>
      <c r="D17" s="155" t="s">
        <v>85</v>
      </c>
      <c r="E17" s="155" t="s">
        <v>85</v>
      </c>
      <c r="F17" s="156"/>
      <c r="G17" s="155" t="s">
        <v>85</v>
      </c>
      <c r="H17" s="155" t="s">
        <v>85</v>
      </c>
      <c r="I17" s="155" t="s">
        <v>85</v>
      </c>
      <c r="J17" s="155" t="s">
        <v>85</v>
      </c>
      <c r="K17" s="155" t="s">
        <v>85</v>
      </c>
      <c r="L17" s="155" t="s">
        <v>85</v>
      </c>
      <c r="M17" s="4"/>
      <c r="N17" s="4"/>
    </row>
    <row r="18" spans="1:14" ht="41.25" customHeight="1" thickBot="1">
      <c r="A18" s="42" t="s">
        <v>451</v>
      </c>
      <c r="B18" s="56" t="s">
        <v>444</v>
      </c>
      <c r="C18" s="57" t="s">
        <v>444</v>
      </c>
      <c r="D18" s="57" t="s">
        <v>444</v>
      </c>
      <c r="E18" s="57" t="s">
        <v>444</v>
      </c>
      <c r="F18" s="68"/>
      <c r="G18" s="57" t="s">
        <v>444</v>
      </c>
      <c r="H18" s="57" t="s">
        <v>444</v>
      </c>
      <c r="I18" s="57" t="s">
        <v>444</v>
      </c>
      <c r="J18" s="57" t="s">
        <v>444</v>
      </c>
      <c r="K18" s="57" t="s">
        <v>444</v>
      </c>
      <c r="L18" s="57" t="s">
        <v>444</v>
      </c>
      <c r="M18" s="4"/>
      <c r="N18" s="4"/>
    </row>
    <row r="19" spans="1:12" ht="12" customHeight="1" thickTop="1">
      <c r="A19" s="12" t="s">
        <v>443</v>
      </c>
      <c r="C19" s="13"/>
      <c r="D19" s="13"/>
      <c r="E19" s="14"/>
      <c r="F19" s="14"/>
      <c r="G19" s="15"/>
      <c r="H19" s="15"/>
      <c r="J19" s="17"/>
      <c r="K19" s="16"/>
      <c r="L19" s="16"/>
    </row>
    <row r="20" ht="13.5">
      <c r="K20" s="14"/>
    </row>
  </sheetData>
  <sheetProtection/>
  <mergeCells count="9">
    <mergeCell ref="A1:E1"/>
    <mergeCell ref="G1:L1"/>
    <mergeCell ref="D4:E4"/>
    <mergeCell ref="K4:L4"/>
    <mergeCell ref="B3:C3"/>
    <mergeCell ref="B4:C4"/>
    <mergeCell ref="G3:L3"/>
    <mergeCell ref="I4:J4"/>
    <mergeCell ref="G4:H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5"/>
  <sheetViews>
    <sheetView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2" sqref="F12"/>
    </sheetView>
  </sheetViews>
  <sheetFormatPr defaultColWidth="8.88671875" defaultRowHeight="13.5"/>
  <cols>
    <col min="1" max="1" width="14.5546875" style="17" customWidth="1"/>
    <col min="2" max="3" width="8.4453125" style="17" customWidth="1"/>
    <col min="4" max="8" width="8.4453125" style="16" customWidth="1"/>
    <col min="9" max="9" width="8.3359375" style="16" customWidth="1"/>
    <col min="10" max="10" width="1.88671875" style="16" customWidth="1"/>
    <col min="11" max="11" width="8.99609375" style="16" customWidth="1"/>
    <col min="12" max="14" width="7.99609375" style="47" customWidth="1"/>
    <col min="15" max="15" width="7.99609375" style="16" customWidth="1"/>
    <col min="16" max="16" width="7.99609375" style="17" customWidth="1"/>
    <col min="17" max="20" width="7.99609375" style="45" customWidth="1"/>
    <col min="21" max="21" width="14.5546875" style="17" customWidth="1"/>
    <col min="22" max="23" width="10.77734375" style="17" customWidth="1"/>
    <col min="24" max="27" width="10.77734375" style="16" customWidth="1"/>
    <col min="28" max="28" width="2.77734375" style="47" customWidth="1"/>
    <col min="29" max="30" width="9.77734375" style="47" customWidth="1"/>
    <col min="31" max="36" width="9.77734375" style="16" customWidth="1"/>
    <col min="37" max="16384" width="8.88671875" style="16" customWidth="1"/>
  </cols>
  <sheetData>
    <row r="1" spans="1:36" s="1" customFormat="1" ht="45.75" customHeight="1">
      <c r="A1" s="496" t="s">
        <v>466</v>
      </c>
      <c r="B1" s="496"/>
      <c r="C1" s="496"/>
      <c r="D1" s="496"/>
      <c r="E1" s="496"/>
      <c r="F1" s="496"/>
      <c r="G1" s="496"/>
      <c r="H1" s="496"/>
      <c r="I1" s="496"/>
      <c r="J1" s="33"/>
      <c r="K1" s="496" t="s">
        <v>467</v>
      </c>
      <c r="L1" s="496"/>
      <c r="M1" s="496"/>
      <c r="N1" s="496"/>
      <c r="O1" s="496"/>
      <c r="P1" s="496"/>
      <c r="Q1" s="496"/>
      <c r="R1" s="496"/>
      <c r="S1" s="496"/>
      <c r="T1" s="496"/>
      <c r="U1" s="496" t="s">
        <v>468</v>
      </c>
      <c r="V1" s="496"/>
      <c r="W1" s="496"/>
      <c r="X1" s="496"/>
      <c r="Y1" s="496"/>
      <c r="Z1" s="496"/>
      <c r="AA1" s="496"/>
      <c r="AB1" s="33"/>
      <c r="AC1" s="495" t="s">
        <v>469</v>
      </c>
      <c r="AD1" s="495"/>
      <c r="AE1" s="495"/>
      <c r="AF1" s="495"/>
      <c r="AG1" s="495"/>
      <c r="AH1" s="495"/>
      <c r="AI1" s="495"/>
      <c r="AJ1" s="495"/>
    </row>
    <row r="2" spans="1:36" s="4" customFormat="1" ht="25.5" customHeight="1" thickBot="1">
      <c r="A2" s="2" t="s">
        <v>470</v>
      </c>
      <c r="B2" s="3"/>
      <c r="C2" s="3"/>
      <c r="D2" s="2"/>
      <c r="E2" s="2"/>
      <c r="F2" s="2"/>
      <c r="G2" s="2"/>
      <c r="H2" s="2"/>
      <c r="I2" s="2"/>
      <c r="K2" s="2"/>
      <c r="L2" s="66"/>
      <c r="M2" s="66"/>
      <c r="N2" s="66"/>
      <c r="O2" s="2"/>
      <c r="P2" s="3"/>
      <c r="Q2" s="34"/>
      <c r="R2" s="34"/>
      <c r="S2" s="34"/>
      <c r="T2" s="5" t="s">
        <v>471</v>
      </c>
      <c r="U2" s="2" t="s">
        <v>470</v>
      </c>
      <c r="V2" s="2"/>
      <c r="W2" s="2"/>
      <c r="X2" s="2"/>
      <c r="Y2" s="2"/>
      <c r="Z2" s="2"/>
      <c r="AA2" s="2"/>
      <c r="AB2" s="14"/>
      <c r="AC2" s="14"/>
      <c r="AD2" s="14"/>
      <c r="AI2" s="120"/>
      <c r="AJ2" s="5" t="s">
        <v>471</v>
      </c>
    </row>
    <row r="3" spans="1:36" s="4" customFormat="1" ht="16.5" customHeight="1" thickTop="1">
      <c r="A3" s="522" t="s">
        <v>472</v>
      </c>
      <c r="B3" s="521" t="s">
        <v>473</v>
      </c>
      <c r="C3" s="522"/>
      <c r="D3" s="523" t="s">
        <v>474</v>
      </c>
      <c r="E3" s="492"/>
      <c r="F3" s="492"/>
      <c r="G3" s="492"/>
      <c r="H3" s="492"/>
      <c r="I3" s="492"/>
      <c r="J3" s="19"/>
      <c r="K3" s="492" t="s">
        <v>475</v>
      </c>
      <c r="L3" s="492"/>
      <c r="M3" s="492"/>
      <c r="N3" s="492"/>
      <c r="O3" s="492"/>
      <c r="P3" s="492"/>
      <c r="Q3" s="492"/>
      <c r="R3" s="492"/>
      <c r="S3" s="492"/>
      <c r="T3" s="492"/>
      <c r="U3" s="522" t="s">
        <v>472</v>
      </c>
      <c r="V3" s="521" t="s">
        <v>476</v>
      </c>
      <c r="W3" s="522"/>
      <c r="X3" s="523" t="s">
        <v>477</v>
      </c>
      <c r="Y3" s="492"/>
      <c r="Z3" s="492"/>
      <c r="AA3" s="492"/>
      <c r="AB3" s="19"/>
      <c r="AC3" s="492" t="s">
        <v>477</v>
      </c>
      <c r="AD3" s="492"/>
      <c r="AE3" s="492"/>
      <c r="AF3" s="492"/>
      <c r="AG3" s="492"/>
      <c r="AH3" s="492"/>
      <c r="AI3" s="492"/>
      <c r="AJ3" s="492"/>
    </row>
    <row r="4" spans="1:36" s="4" customFormat="1" ht="16.5" customHeight="1">
      <c r="A4" s="484"/>
      <c r="B4" s="524"/>
      <c r="C4" s="525"/>
      <c r="D4" s="503" t="s">
        <v>478</v>
      </c>
      <c r="E4" s="504"/>
      <c r="F4" s="504"/>
      <c r="G4" s="504"/>
      <c r="H4" s="504"/>
      <c r="I4" s="504"/>
      <c r="J4" s="19"/>
      <c r="K4" s="504" t="s">
        <v>479</v>
      </c>
      <c r="L4" s="504"/>
      <c r="M4" s="504"/>
      <c r="N4" s="504"/>
      <c r="O4" s="504"/>
      <c r="P4" s="508"/>
      <c r="Q4" s="509" t="s">
        <v>480</v>
      </c>
      <c r="R4" s="517"/>
      <c r="S4" s="509" t="s">
        <v>481</v>
      </c>
      <c r="T4" s="517"/>
      <c r="U4" s="484"/>
      <c r="V4" s="509" t="s">
        <v>482</v>
      </c>
      <c r="W4" s="518"/>
      <c r="X4" s="509" t="s">
        <v>483</v>
      </c>
      <c r="Y4" s="510"/>
      <c r="Z4" s="509" t="s">
        <v>484</v>
      </c>
      <c r="AA4" s="513"/>
      <c r="AB4" s="19"/>
      <c r="AC4" s="513" t="s">
        <v>485</v>
      </c>
      <c r="AD4" s="510"/>
      <c r="AE4" s="513" t="s">
        <v>486</v>
      </c>
      <c r="AF4" s="510"/>
      <c r="AG4" s="509" t="s">
        <v>487</v>
      </c>
      <c r="AH4" s="510"/>
      <c r="AI4" s="509" t="s">
        <v>488</v>
      </c>
      <c r="AJ4" s="513"/>
    </row>
    <row r="5" spans="1:36" s="4" customFormat="1" ht="38.25" customHeight="1">
      <c r="A5" s="484"/>
      <c r="B5" s="511"/>
      <c r="C5" s="512"/>
      <c r="D5" s="509" t="s">
        <v>489</v>
      </c>
      <c r="E5" s="516"/>
      <c r="F5" s="509" t="s">
        <v>490</v>
      </c>
      <c r="G5" s="516"/>
      <c r="H5" s="509" t="s">
        <v>491</v>
      </c>
      <c r="I5" s="515"/>
      <c r="J5" s="19"/>
      <c r="K5" s="513" t="s">
        <v>492</v>
      </c>
      <c r="L5" s="510"/>
      <c r="M5" s="509" t="s">
        <v>493</v>
      </c>
      <c r="N5" s="516"/>
      <c r="O5" s="509" t="s">
        <v>494</v>
      </c>
      <c r="P5" s="510"/>
      <c r="Q5" s="501"/>
      <c r="R5" s="502"/>
      <c r="S5" s="501"/>
      <c r="T5" s="502"/>
      <c r="U5" s="484"/>
      <c r="V5" s="519"/>
      <c r="W5" s="520"/>
      <c r="X5" s="511"/>
      <c r="Y5" s="512"/>
      <c r="Z5" s="511"/>
      <c r="AA5" s="514"/>
      <c r="AB5" s="67"/>
      <c r="AC5" s="514"/>
      <c r="AD5" s="512"/>
      <c r="AE5" s="514"/>
      <c r="AF5" s="512"/>
      <c r="AG5" s="511"/>
      <c r="AH5" s="512"/>
      <c r="AI5" s="511"/>
      <c r="AJ5" s="514"/>
    </row>
    <row r="6" spans="1:36" s="4" customFormat="1" ht="16.5" customHeight="1">
      <c r="A6" s="484"/>
      <c r="B6" s="23" t="s">
        <v>495</v>
      </c>
      <c r="C6" s="22" t="s">
        <v>496</v>
      </c>
      <c r="D6" s="23" t="s">
        <v>495</v>
      </c>
      <c r="E6" s="22" t="s">
        <v>497</v>
      </c>
      <c r="F6" s="23" t="s">
        <v>495</v>
      </c>
      <c r="G6" s="23" t="s">
        <v>496</v>
      </c>
      <c r="H6" s="22" t="s">
        <v>495</v>
      </c>
      <c r="I6" s="24" t="s">
        <v>496</v>
      </c>
      <c r="J6" s="19"/>
      <c r="K6" s="22" t="s">
        <v>495</v>
      </c>
      <c r="L6" s="22" t="s">
        <v>496</v>
      </c>
      <c r="M6" s="22" t="s">
        <v>495</v>
      </c>
      <c r="N6" s="22" t="s">
        <v>496</v>
      </c>
      <c r="O6" s="22" t="s">
        <v>495</v>
      </c>
      <c r="P6" s="22" t="s">
        <v>496</v>
      </c>
      <c r="Q6" s="23" t="s">
        <v>495</v>
      </c>
      <c r="R6" s="23" t="s">
        <v>496</v>
      </c>
      <c r="S6" s="23" t="s">
        <v>495</v>
      </c>
      <c r="T6" s="21" t="s">
        <v>496</v>
      </c>
      <c r="U6" s="484"/>
      <c r="V6" s="23" t="s">
        <v>495</v>
      </c>
      <c r="W6" s="23" t="s">
        <v>496</v>
      </c>
      <c r="X6" s="19" t="s">
        <v>495</v>
      </c>
      <c r="Y6" s="23" t="s">
        <v>496</v>
      </c>
      <c r="Z6" s="27" t="s">
        <v>495</v>
      </c>
      <c r="AA6" s="27" t="s">
        <v>496</v>
      </c>
      <c r="AB6" s="19"/>
      <c r="AC6" s="22" t="s">
        <v>495</v>
      </c>
      <c r="AD6" s="23" t="s">
        <v>496</v>
      </c>
      <c r="AE6" s="20" t="s">
        <v>495</v>
      </c>
      <c r="AF6" s="20" t="s">
        <v>496</v>
      </c>
      <c r="AG6" s="19" t="s">
        <v>495</v>
      </c>
      <c r="AH6" s="23" t="s">
        <v>496</v>
      </c>
      <c r="AI6" s="22" t="s">
        <v>495</v>
      </c>
      <c r="AJ6" s="19" t="s">
        <v>496</v>
      </c>
    </row>
    <row r="7" spans="1:36" s="4" customFormat="1" ht="16.5" customHeight="1">
      <c r="A7" s="520"/>
      <c r="B7" s="31" t="s">
        <v>464</v>
      </c>
      <c r="C7" s="32" t="s">
        <v>465</v>
      </c>
      <c r="D7" s="31" t="s">
        <v>464</v>
      </c>
      <c r="E7" s="32" t="s">
        <v>465</v>
      </c>
      <c r="F7" s="31" t="s">
        <v>464</v>
      </c>
      <c r="G7" s="32" t="s">
        <v>465</v>
      </c>
      <c r="H7" s="32" t="s">
        <v>464</v>
      </c>
      <c r="I7" s="31" t="s">
        <v>465</v>
      </c>
      <c r="J7" s="19"/>
      <c r="K7" s="31" t="s">
        <v>464</v>
      </c>
      <c r="L7" s="32" t="s">
        <v>465</v>
      </c>
      <c r="M7" s="30" t="s">
        <v>464</v>
      </c>
      <c r="N7" s="30" t="s">
        <v>465</v>
      </c>
      <c r="O7" s="30" t="s">
        <v>464</v>
      </c>
      <c r="P7" s="32" t="s">
        <v>465</v>
      </c>
      <c r="Q7" s="32" t="s">
        <v>464</v>
      </c>
      <c r="R7" s="32" t="s">
        <v>465</v>
      </c>
      <c r="S7" s="32" t="s">
        <v>464</v>
      </c>
      <c r="T7" s="29" t="s">
        <v>465</v>
      </c>
      <c r="U7" s="520"/>
      <c r="V7" s="32" t="s">
        <v>464</v>
      </c>
      <c r="W7" s="32" t="s">
        <v>465</v>
      </c>
      <c r="X7" s="31" t="s">
        <v>464</v>
      </c>
      <c r="Y7" s="32" t="s">
        <v>465</v>
      </c>
      <c r="Z7" s="29" t="s">
        <v>464</v>
      </c>
      <c r="AA7" s="29" t="s">
        <v>465</v>
      </c>
      <c r="AB7" s="19"/>
      <c r="AC7" s="30" t="s">
        <v>464</v>
      </c>
      <c r="AD7" s="32" t="s">
        <v>465</v>
      </c>
      <c r="AE7" s="30" t="s">
        <v>464</v>
      </c>
      <c r="AF7" s="30" t="s">
        <v>465</v>
      </c>
      <c r="AG7" s="31" t="s">
        <v>464</v>
      </c>
      <c r="AH7" s="32" t="s">
        <v>465</v>
      </c>
      <c r="AI7" s="30" t="s">
        <v>464</v>
      </c>
      <c r="AJ7" s="31" t="s">
        <v>465</v>
      </c>
    </row>
    <row r="8" spans="1:36" s="4" customFormat="1" ht="81.75" customHeight="1">
      <c r="A8" s="20">
        <v>2009</v>
      </c>
      <c r="B8" s="124">
        <f>SUM(D8,F8,H8,K8,M8,O8,Q8,S8,V8,X8,Z8,AC8,AE8,AG8,AI8)/2</f>
        <v>2521</v>
      </c>
      <c r="C8" s="172">
        <v>9206</v>
      </c>
      <c r="D8" s="165">
        <v>96</v>
      </c>
      <c r="E8" s="165">
        <v>37</v>
      </c>
      <c r="F8" s="165">
        <v>26</v>
      </c>
      <c r="G8" s="165">
        <v>5</v>
      </c>
      <c r="H8" s="165">
        <v>1</v>
      </c>
      <c r="I8" s="157">
        <v>0</v>
      </c>
      <c r="J8" s="165"/>
      <c r="K8" s="165">
        <v>57</v>
      </c>
      <c r="L8" s="165">
        <v>90</v>
      </c>
      <c r="M8" s="157">
        <v>0</v>
      </c>
      <c r="N8" s="157">
        <v>0</v>
      </c>
      <c r="O8" s="161">
        <v>1</v>
      </c>
      <c r="P8" s="161">
        <v>2</v>
      </c>
      <c r="Q8" s="165">
        <v>1662</v>
      </c>
      <c r="R8" s="165">
        <v>3628</v>
      </c>
      <c r="S8" s="165">
        <v>670</v>
      </c>
      <c r="T8" s="165">
        <v>5362</v>
      </c>
      <c r="U8" s="20">
        <v>2009</v>
      </c>
      <c r="V8" s="19">
        <v>8</v>
      </c>
      <c r="W8" s="19">
        <v>82</v>
      </c>
      <c r="X8" s="166">
        <v>640</v>
      </c>
      <c r="Y8" s="167">
        <v>832</v>
      </c>
      <c r="Z8" s="167">
        <v>897</v>
      </c>
      <c r="AA8" s="167">
        <v>1412</v>
      </c>
      <c r="AC8" s="167">
        <v>445</v>
      </c>
      <c r="AD8" s="167">
        <v>258</v>
      </c>
      <c r="AE8" s="167">
        <v>389</v>
      </c>
      <c r="AF8" s="167">
        <v>6305</v>
      </c>
      <c r="AG8" s="167">
        <v>6</v>
      </c>
      <c r="AH8" s="167">
        <v>11</v>
      </c>
      <c r="AI8" s="167">
        <v>144</v>
      </c>
      <c r="AJ8" s="167">
        <v>388</v>
      </c>
    </row>
    <row r="9" spans="1:36" s="192" customFormat="1" ht="81.75" customHeight="1">
      <c r="A9" s="201">
        <v>2010</v>
      </c>
      <c r="B9" s="198">
        <f>D9+F9+K9+Q9+S9+V9</f>
        <v>2237</v>
      </c>
      <c r="C9" s="198">
        <f>E9+G9+L9+R9+T9+W9</f>
        <v>7234</v>
      </c>
      <c r="D9" s="199">
        <v>93</v>
      </c>
      <c r="E9" s="199">
        <v>33</v>
      </c>
      <c r="F9" s="199">
        <v>23</v>
      </c>
      <c r="G9" s="199">
        <v>4</v>
      </c>
      <c r="H9" s="7" t="s">
        <v>444</v>
      </c>
      <c r="I9" s="7" t="s">
        <v>444</v>
      </c>
      <c r="J9" s="200"/>
      <c r="K9" s="199">
        <v>61</v>
      </c>
      <c r="L9" s="199">
        <v>64</v>
      </c>
      <c r="M9" s="7" t="s">
        <v>444</v>
      </c>
      <c r="N9" s="7" t="s">
        <v>444</v>
      </c>
      <c r="O9" s="7" t="s">
        <v>444</v>
      </c>
      <c r="P9" s="7" t="s">
        <v>444</v>
      </c>
      <c r="Q9" s="199">
        <v>1479</v>
      </c>
      <c r="R9" s="199">
        <v>3482</v>
      </c>
      <c r="S9" s="199">
        <v>563</v>
      </c>
      <c r="T9" s="199">
        <v>3643</v>
      </c>
      <c r="U9" s="201">
        <v>2010</v>
      </c>
      <c r="V9" s="199">
        <v>18</v>
      </c>
      <c r="W9" s="199">
        <v>8</v>
      </c>
      <c r="X9" s="199">
        <v>517</v>
      </c>
      <c r="Y9" s="199">
        <v>708</v>
      </c>
      <c r="Z9" s="199">
        <v>869</v>
      </c>
      <c r="AA9" s="199">
        <v>1333</v>
      </c>
      <c r="AC9" s="199">
        <v>360</v>
      </c>
      <c r="AD9" s="199">
        <v>141</v>
      </c>
      <c r="AE9" s="199">
        <v>371</v>
      </c>
      <c r="AF9" s="199">
        <v>4778</v>
      </c>
      <c r="AG9" s="199">
        <v>5</v>
      </c>
      <c r="AH9" s="199">
        <v>45</v>
      </c>
      <c r="AI9" s="199">
        <v>115</v>
      </c>
      <c r="AJ9" s="199">
        <v>228</v>
      </c>
    </row>
    <row r="10" spans="1:36" s="192" customFormat="1" ht="81.75" customHeight="1">
      <c r="A10" s="201">
        <v>2011</v>
      </c>
      <c r="B10" s="198">
        <v>2780</v>
      </c>
      <c r="C10" s="198">
        <v>8629</v>
      </c>
      <c r="D10" s="199">
        <v>112</v>
      </c>
      <c r="E10" s="199">
        <v>34</v>
      </c>
      <c r="F10" s="199">
        <v>24</v>
      </c>
      <c r="G10" s="199">
        <v>5</v>
      </c>
      <c r="H10" s="7">
        <v>4</v>
      </c>
      <c r="I10" s="7">
        <v>4</v>
      </c>
      <c r="J10" s="200"/>
      <c r="K10" s="199">
        <v>56</v>
      </c>
      <c r="L10" s="199">
        <v>37</v>
      </c>
      <c r="M10" s="343" t="s">
        <v>85</v>
      </c>
      <c r="N10" s="343" t="s">
        <v>85</v>
      </c>
      <c r="O10" s="7">
        <v>1</v>
      </c>
      <c r="P10" s="343" t="s">
        <v>85</v>
      </c>
      <c r="Q10" s="199">
        <v>1900</v>
      </c>
      <c r="R10" s="199">
        <v>4190</v>
      </c>
      <c r="S10" s="199">
        <v>672</v>
      </c>
      <c r="T10" s="199">
        <v>4345</v>
      </c>
      <c r="U10" s="201">
        <v>2011</v>
      </c>
      <c r="V10" s="199">
        <v>11</v>
      </c>
      <c r="W10" s="199">
        <v>14</v>
      </c>
      <c r="X10" s="199">
        <v>704</v>
      </c>
      <c r="Y10" s="199">
        <v>727</v>
      </c>
      <c r="Z10" s="199">
        <v>1006</v>
      </c>
      <c r="AA10" s="199">
        <v>1427</v>
      </c>
      <c r="AC10" s="199">
        <v>498</v>
      </c>
      <c r="AD10" s="199">
        <v>166</v>
      </c>
      <c r="AE10" s="199">
        <v>461</v>
      </c>
      <c r="AF10" s="199">
        <v>6028</v>
      </c>
      <c r="AG10" s="199">
        <v>6</v>
      </c>
      <c r="AH10" s="199">
        <v>25</v>
      </c>
      <c r="AI10" s="199">
        <v>105</v>
      </c>
      <c r="AJ10" s="199">
        <v>256</v>
      </c>
    </row>
    <row r="11" spans="1:36" s="204" customFormat="1" ht="81.75" customHeight="1">
      <c r="A11" s="417">
        <v>2012</v>
      </c>
      <c r="B11" s="418">
        <f>SUM(D11,F11,H11,K11,Q11,S11,V11)</f>
        <v>2613</v>
      </c>
      <c r="C11" s="418">
        <v>8818</v>
      </c>
      <c r="D11" s="419">
        <v>155</v>
      </c>
      <c r="E11" s="419">
        <v>52</v>
      </c>
      <c r="F11" s="419">
        <v>13</v>
      </c>
      <c r="G11" s="419">
        <v>6</v>
      </c>
      <c r="H11" s="37">
        <v>3</v>
      </c>
      <c r="I11" s="37">
        <v>4</v>
      </c>
      <c r="J11" s="236"/>
      <c r="K11" s="419">
        <v>84</v>
      </c>
      <c r="L11" s="419">
        <v>100</v>
      </c>
      <c r="M11" s="37" t="s">
        <v>444</v>
      </c>
      <c r="N11" s="37" t="s">
        <v>444</v>
      </c>
      <c r="O11" s="37" t="s">
        <v>444</v>
      </c>
      <c r="P11" s="37" t="s">
        <v>444</v>
      </c>
      <c r="Q11" s="419">
        <v>1837</v>
      </c>
      <c r="R11" s="419">
        <v>3619</v>
      </c>
      <c r="S11" s="419">
        <v>504</v>
      </c>
      <c r="T11" s="419">
        <v>4938</v>
      </c>
      <c r="U11" s="417">
        <v>2012</v>
      </c>
      <c r="V11" s="419">
        <v>17</v>
      </c>
      <c r="W11" s="419">
        <v>100</v>
      </c>
      <c r="X11" s="419">
        <v>721</v>
      </c>
      <c r="Y11" s="419">
        <v>866</v>
      </c>
      <c r="Z11" s="419">
        <v>872</v>
      </c>
      <c r="AA11" s="419">
        <v>1258</v>
      </c>
      <c r="AC11" s="419">
        <v>459</v>
      </c>
      <c r="AD11" s="419">
        <v>194</v>
      </c>
      <c r="AE11" s="419">
        <v>385</v>
      </c>
      <c r="AF11" s="419">
        <v>6128</v>
      </c>
      <c r="AG11" s="419">
        <v>9</v>
      </c>
      <c r="AH11" s="419">
        <v>26</v>
      </c>
      <c r="AI11" s="419">
        <v>167</v>
      </c>
      <c r="AJ11" s="419">
        <v>345</v>
      </c>
    </row>
    <row r="12" spans="1:36" s="425" customFormat="1" ht="81.75" customHeight="1" thickBot="1">
      <c r="A12" s="420">
        <v>2013</v>
      </c>
      <c r="B12" s="421">
        <v>2851</v>
      </c>
      <c r="C12" s="421">
        <v>9779</v>
      </c>
      <c r="D12" s="422">
        <v>174</v>
      </c>
      <c r="E12" s="422">
        <v>60</v>
      </c>
      <c r="F12" s="422">
        <v>41</v>
      </c>
      <c r="G12" s="422">
        <v>10</v>
      </c>
      <c r="H12" s="423">
        <v>3</v>
      </c>
      <c r="I12" s="433">
        <v>0</v>
      </c>
      <c r="J12" s="424"/>
      <c r="K12" s="422">
        <v>45</v>
      </c>
      <c r="L12" s="422">
        <v>62</v>
      </c>
      <c r="M12" s="433">
        <v>0</v>
      </c>
      <c r="N12" s="433">
        <v>0</v>
      </c>
      <c r="O12" s="433">
        <v>0</v>
      </c>
      <c r="P12" s="433">
        <v>0</v>
      </c>
      <c r="Q12" s="422">
        <v>2036</v>
      </c>
      <c r="R12" s="422">
        <v>4463</v>
      </c>
      <c r="S12" s="422">
        <v>534</v>
      </c>
      <c r="T12" s="422">
        <v>5149</v>
      </c>
      <c r="U12" s="420">
        <v>2013</v>
      </c>
      <c r="V12" s="422">
        <v>18</v>
      </c>
      <c r="W12" s="422">
        <v>34</v>
      </c>
      <c r="X12" s="422">
        <v>751</v>
      </c>
      <c r="Y12" s="422">
        <v>894</v>
      </c>
      <c r="Z12" s="422">
        <v>941</v>
      </c>
      <c r="AA12" s="422">
        <v>1335</v>
      </c>
      <c r="AC12" s="426">
        <v>524</v>
      </c>
      <c r="AD12" s="422">
        <v>178</v>
      </c>
      <c r="AE12" s="422">
        <v>465</v>
      </c>
      <c r="AF12" s="422">
        <v>6924</v>
      </c>
      <c r="AG12" s="422">
        <v>6</v>
      </c>
      <c r="AH12" s="434">
        <v>26</v>
      </c>
      <c r="AI12" s="422">
        <v>164</v>
      </c>
      <c r="AJ12" s="422">
        <v>421</v>
      </c>
    </row>
    <row r="13" spans="1:30" ht="12" customHeight="1" thickTop="1">
      <c r="A13" s="12" t="s">
        <v>443</v>
      </c>
      <c r="C13" s="13"/>
      <c r="D13" s="13"/>
      <c r="E13" s="14"/>
      <c r="F13" s="14"/>
      <c r="G13" s="15"/>
      <c r="H13" s="15"/>
      <c r="J13" s="17"/>
      <c r="L13" s="16"/>
      <c r="M13" s="16"/>
      <c r="N13" s="16"/>
      <c r="P13" s="16"/>
      <c r="Q13" s="16"/>
      <c r="R13" s="16"/>
      <c r="S13" s="16"/>
      <c r="T13" s="16"/>
      <c r="U13" s="12" t="s">
        <v>443</v>
      </c>
      <c r="V13" s="16"/>
      <c r="W13" s="16" t="s">
        <v>498</v>
      </c>
      <c r="AB13" s="16"/>
      <c r="AC13" s="16"/>
      <c r="AD13" s="16"/>
    </row>
    <row r="14" spans="1:36" ht="12" customHeight="1">
      <c r="A14" s="43" t="s">
        <v>499</v>
      </c>
      <c r="B14" s="44"/>
      <c r="D14" s="46"/>
      <c r="L14" s="46"/>
      <c r="M14" s="46"/>
      <c r="N14" s="46"/>
      <c r="P14" s="74"/>
      <c r="Q14" s="63"/>
      <c r="R14" s="63"/>
      <c r="S14" s="63"/>
      <c r="X14" s="75"/>
      <c r="Y14" s="75"/>
      <c r="Z14" s="75"/>
      <c r="AA14" s="75"/>
      <c r="AB14" s="76"/>
      <c r="AC14" s="76"/>
      <c r="AD14" s="76"/>
      <c r="AE14" s="75"/>
      <c r="AF14" s="75"/>
      <c r="AG14" s="75"/>
      <c r="AH14" s="75"/>
      <c r="AI14" s="75"/>
      <c r="AJ14" s="75"/>
    </row>
    <row r="15" spans="2:36" ht="14.25">
      <c r="B15" s="44"/>
      <c r="D15" s="46"/>
      <c r="L15" s="46"/>
      <c r="M15" s="46"/>
      <c r="N15" s="46"/>
      <c r="P15" s="74"/>
      <c r="Q15" s="63"/>
      <c r="R15" s="63"/>
      <c r="S15" s="63"/>
      <c r="X15" s="75"/>
      <c r="Y15" s="75"/>
      <c r="Z15" s="75"/>
      <c r="AA15" s="75"/>
      <c r="AB15" s="76"/>
      <c r="AC15" s="76"/>
      <c r="AD15" s="76"/>
      <c r="AE15" s="75"/>
      <c r="AF15" s="75"/>
      <c r="AG15" s="75"/>
      <c r="AH15" s="75"/>
      <c r="AI15" s="75"/>
      <c r="AJ15" s="75"/>
    </row>
  </sheetData>
  <sheetProtection/>
  <protectedRanges>
    <protectedRange sqref="D8:T9" name="범위1_1_2_1_1_1"/>
    <protectedRange sqref="AC8:AD9 X8:AA9" name="범위1_1_1_1_2_1_1"/>
    <protectedRange sqref="AE8:AJ9" name="범위1_1_2_1_2_1_1"/>
    <protectedRange sqref="D10:T10" name="범위1_1_2_1_1_2"/>
    <protectedRange sqref="AC10:AD10 X10:AA10" name="범위1_1_1_1_2_1_2"/>
    <protectedRange sqref="AE10:AJ10" name="범위1_1_2_1_2_1_2"/>
    <protectedRange sqref="D11:T11" name="범위1_1_2_1_1_1_1_1"/>
    <protectedRange sqref="AC11:AD11 X11:AA11" name="범위1_1_1_1_2_1_1_1_1"/>
    <protectedRange sqref="AE11:AJ11" name="범위1_1_2_1_2_1_1_1_1"/>
    <protectedRange sqref="D12:T12" name="범위1_1_2_1_1_1_1_1_1_1"/>
    <protectedRange sqref="AC12:AD12 X12:AA12" name="범위1_1_1_1_2_1_1_1_1_1_1"/>
    <protectedRange sqref="AE12:AJ12" name="범위1_1_2_1_2_1_1_1_1_1_1"/>
  </protectedRanges>
  <mergeCells count="29">
    <mergeCell ref="A3:A7"/>
    <mergeCell ref="U3:U7"/>
    <mergeCell ref="U1:AA1"/>
    <mergeCell ref="A1:I1"/>
    <mergeCell ref="D4:I4"/>
    <mergeCell ref="D3:I3"/>
    <mergeCell ref="F5:G5"/>
    <mergeCell ref="D5:E5"/>
    <mergeCell ref="B3:C5"/>
    <mergeCell ref="K5:L5"/>
    <mergeCell ref="AC1:AJ1"/>
    <mergeCell ref="K4:P4"/>
    <mergeCell ref="K3:T3"/>
    <mergeCell ref="Q4:R5"/>
    <mergeCell ref="S4:T5"/>
    <mergeCell ref="V4:W5"/>
    <mergeCell ref="AC3:AJ3"/>
    <mergeCell ref="K1:T1"/>
    <mergeCell ref="V3:W3"/>
    <mergeCell ref="X3:AA3"/>
    <mergeCell ref="X4:Y5"/>
    <mergeCell ref="AI4:AJ5"/>
    <mergeCell ref="AG4:AH5"/>
    <mergeCell ref="H5:I5"/>
    <mergeCell ref="AC4:AD5"/>
    <mergeCell ref="Z4:AA5"/>
    <mergeCell ref="M5:N5"/>
    <mergeCell ref="O5:P5"/>
    <mergeCell ref="AE4:AF5"/>
  </mergeCells>
  <printOptions horizontalCentered="1"/>
  <pageMargins left="0.3937007874015748" right="0.31496062992125984" top="0.5905511811023623" bottom="0.5905511811023623" header="0.3937007874015748" footer="0.1968503937007874"/>
  <pageSetup horizontalDpi="600" verticalDpi="600" orientation="landscape" paperSize="9" scale="73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66"/>
  <sheetViews>
    <sheetView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43" sqref="AJ43"/>
    </sheetView>
  </sheetViews>
  <sheetFormatPr defaultColWidth="8.88671875" defaultRowHeight="13.5"/>
  <cols>
    <col min="1" max="1" width="9.77734375" style="276" customWidth="1"/>
    <col min="2" max="3" width="14.77734375" style="274" customWidth="1"/>
    <col min="4" max="6" width="14.77734375" style="277" customWidth="1"/>
    <col min="7" max="7" width="2.77734375" style="276" customWidth="1"/>
    <col min="8" max="9" width="8.99609375" style="278" customWidth="1"/>
    <col min="10" max="15" width="8.99609375" style="277" customWidth="1"/>
    <col min="16" max="16" width="14.5546875" style="276" customWidth="1"/>
    <col min="17" max="21" width="12.3359375" style="277" customWidth="1"/>
    <col min="22" max="22" width="3.10546875" style="276" customWidth="1"/>
    <col min="23" max="28" width="11.77734375" style="277" customWidth="1"/>
    <col min="29" max="29" width="14.5546875" style="276" customWidth="1"/>
    <col min="30" max="33" width="11.77734375" style="277" customWidth="1"/>
    <col min="34" max="34" width="11.77734375" style="276" customWidth="1"/>
    <col min="35" max="35" width="3.10546875" style="276" customWidth="1"/>
    <col min="36" max="37" width="11.88671875" style="276" customWidth="1"/>
    <col min="38" max="39" width="10.77734375" style="276" customWidth="1"/>
    <col min="40" max="40" width="4.88671875" style="276" customWidth="1"/>
    <col min="41" max="41" width="13.10546875" style="276" customWidth="1"/>
    <col min="42" max="16384" width="8.88671875" style="276" customWidth="1"/>
  </cols>
  <sheetData>
    <row r="1" spans="1:41" s="281" customFormat="1" ht="45" customHeight="1">
      <c r="A1" s="528" t="s">
        <v>185</v>
      </c>
      <c r="B1" s="528"/>
      <c r="C1" s="528"/>
      <c r="D1" s="528"/>
      <c r="E1" s="528"/>
      <c r="F1" s="528"/>
      <c r="G1" s="279"/>
      <c r="H1" s="536" t="s">
        <v>94</v>
      </c>
      <c r="I1" s="536"/>
      <c r="J1" s="536"/>
      <c r="K1" s="536"/>
      <c r="L1" s="536"/>
      <c r="M1" s="536"/>
      <c r="N1" s="536"/>
      <c r="O1" s="536"/>
      <c r="P1" s="528" t="s">
        <v>95</v>
      </c>
      <c r="Q1" s="528"/>
      <c r="R1" s="528"/>
      <c r="S1" s="528"/>
      <c r="T1" s="528"/>
      <c r="U1" s="528"/>
      <c r="V1" s="280"/>
      <c r="W1" s="536" t="s">
        <v>96</v>
      </c>
      <c r="X1" s="536"/>
      <c r="Y1" s="536"/>
      <c r="Z1" s="536"/>
      <c r="AA1" s="536"/>
      <c r="AB1" s="536"/>
      <c r="AC1" s="528" t="s">
        <v>97</v>
      </c>
      <c r="AD1" s="528"/>
      <c r="AE1" s="528"/>
      <c r="AF1" s="528"/>
      <c r="AG1" s="528"/>
      <c r="AH1" s="528"/>
      <c r="AI1" s="280"/>
      <c r="AJ1" s="536" t="s">
        <v>98</v>
      </c>
      <c r="AK1" s="536"/>
      <c r="AL1" s="536"/>
      <c r="AM1" s="536"/>
      <c r="AN1" s="536"/>
      <c r="AO1" s="536"/>
    </row>
    <row r="2" spans="1:41" s="268" customFormat="1" ht="25.5" customHeight="1" thickBot="1">
      <c r="A2" s="282" t="s">
        <v>182</v>
      </c>
      <c r="B2" s="283"/>
      <c r="C2" s="283"/>
      <c r="D2" s="282"/>
      <c r="E2" s="282"/>
      <c r="F2" s="282"/>
      <c r="H2" s="284"/>
      <c r="I2" s="284"/>
      <c r="J2" s="282"/>
      <c r="K2" s="282"/>
      <c r="L2" s="282"/>
      <c r="M2" s="282"/>
      <c r="N2" s="282"/>
      <c r="O2" s="285" t="s">
        <v>183</v>
      </c>
      <c r="P2" s="282" t="s">
        <v>182</v>
      </c>
      <c r="Q2" s="282"/>
      <c r="R2" s="282"/>
      <c r="S2" s="282"/>
      <c r="T2" s="282"/>
      <c r="U2" s="282"/>
      <c r="W2" s="282"/>
      <c r="X2" s="282"/>
      <c r="Y2" s="282"/>
      <c r="Z2" s="282"/>
      <c r="AA2" s="282"/>
      <c r="AB2" s="285" t="s">
        <v>183</v>
      </c>
      <c r="AC2" s="282" t="s">
        <v>182</v>
      </c>
      <c r="AD2" s="282"/>
      <c r="AE2" s="282"/>
      <c r="AF2" s="282"/>
      <c r="AG2" s="282"/>
      <c r="AH2" s="282"/>
      <c r="AJ2" s="282"/>
      <c r="AK2" s="282"/>
      <c r="AL2" s="282"/>
      <c r="AM2" s="530" t="s">
        <v>184</v>
      </c>
      <c r="AN2" s="530"/>
      <c r="AO2" s="530"/>
    </row>
    <row r="3" spans="1:41" s="268" customFormat="1" ht="16.5" customHeight="1" thickTop="1">
      <c r="A3" s="286"/>
      <c r="B3" s="545" t="s">
        <v>99</v>
      </c>
      <c r="C3" s="546"/>
      <c r="D3" s="547"/>
      <c r="E3" s="287" t="s">
        <v>100</v>
      </c>
      <c r="F3" s="288" t="s">
        <v>101</v>
      </c>
      <c r="G3" s="289"/>
      <c r="H3" s="539" t="s">
        <v>102</v>
      </c>
      <c r="I3" s="539"/>
      <c r="J3" s="539"/>
      <c r="K3" s="539"/>
      <c r="L3" s="539"/>
      <c r="M3" s="539"/>
      <c r="N3" s="539"/>
      <c r="O3" s="539"/>
      <c r="P3" s="286"/>
      <c r="Q3" s="531" t="s">
        <v>103</v>
      </c>
      <c r="R3" s="539"/>
      <c r="S3" s="539"/>
      <c r="T3" s="539"/>
      <c r="U3" s="539"/>
      <c r="V3" s="290"/>
      <c r="W3" s="539" t="s">
        <v>102</v>
      </c>
      <c r="X3" s="539"/>
      <c r="Y3" s="539"/>
      <c r="Z3" s="539"/>
      <c r="AA3" s="539"/>
      <c r="AB3" s="539"/>
      <c r="AC3" s="286"/>
      <c r="AD3" s="531" t="s">
        <v>104</v>
      </c>
      <c r="AE3" s="532"/>
      <c r="AF3" s="533" t="s">
        <v>105</v>
      </c>
      <c r="AG3" s="531" t="s">
        <v>106</v>
      </c>
      <c r="AH3" s="539"/>
      <c r="AI3" s="289"/>
      <c r="AJ3" s="544" t="s">
        <v>107</v>
      </c>
      <c r="AK3" s="544"/>
      <c r="AL3" s="544"/>
      <c r="AM3" s="544"/>
      <c r="AN3" s="544"/>
      <c r="AO3" s="544"/>
    </row>
    <row r="4" spans="1:41" s="268" customFormat="1" ht="16.5" customHeight="1">
      <c r="A4" s="289" t="s">
        <v>108</v>
      </c>
      <c r="B4" s="291" t="s">
        <v>109</v>
      </c>
      <c r="C4" s="292" t="s">
        <v>110</v>
      </c>
      <c r="D4" s="292" t="s">
        <v>111</v>
      </c>
      <c r="E4" s="293" t="s">
        <v>112</v>
      </c>
      <c r="F4" s="289" t="s">
        <v>109</v>
      </c>
      <c r="G4" s="289"/>
      <c r="H4" s="526" t="s">
        <v>113</v>
      </c>
      <c r="I4" s="526"/>
      <c r="J4" s="526"/>
      <c r="K4" s="526"/>
      <c r="L4" s="526"/>
      <c r="M4" s="526"/>
      <c r="N4" s="527"/>
      <c r="O4" s="289" t="s">
        <v>114</v>
      </c>
      <c r="P4" s="294" t="s">
        <v>108</v>
      </c>
      <c r="Q4" s="529" t="s">
        <v>115</v>
      </c>
      <c r="R4" s="526"/>
      <c r="S4" s="526"/>
      <c r="T4" s="526"/>
      <c r="U4" s="526"/>
      <c r="V4" s="289"/>
      <c r="W4" s="542" t="s">
        <v>116</v>
      </c>
      <c r="X4" s="542"/>
      <c r="Y4" s="542"/>
      <c r="Z4" s="543"/>
      <c r="AA4" s="529" t="s">
        <v>117</v>
      </c>
      <c r="AB4" s="526"/>
      <c r="AC4" s="294" t="s">
        <v>108</v>
      </c>
      <c r="AD4" s="529" t="s">
        <v>117</v>
      </c>
      <c r="AE4" s="527"/>
      <c r="AF4" s="534"/>
      <c r="AG4" s="294" t="s">
        <v>118</v>
      </c>
      <c r="AH4" s="295" t="s">
        <v>119</v>
      </c>
      <c r="AI4" s="289"/>
      <c r="AJ4" s="292" t="s">
        <v>120</v>
      </c>
      <c r="AK4" s="292" t="s">
        <v>121</v>
      </c>
      <c r="AL4" s="292" t="s">
        <v>122</v>
      </c>
      <c r="AM4" s="292" t="s">
        <v>123</v>
      </c>
      <c r="AN4" s="537" t="s">
        <v>124</v>
      </c>
      <c r="AO4" s="538"/>
    </row>
    <row r="5" spans="1:41" s="268" customFormat="1" ht="16.5" customHeight="1">
      <c r="A5" s="289"/>
      <c r="B5" s="293"/>
      <c r="C5" s="294"/>
      <c r="D5" s="294"/>
      <c r="E5" s="293"/>
      <c r="F5" s="289"/>
      <c r="G5" s="289"/>
      <c r="H5" s="526" t="s">
        <v>125</v>
      </c>
      <c r="I5" s="526"/>
      <c r="J5" s="527"/>
      <c r="K5" s="529" t="s">
        <v>126</v>
      </c>
      <c r="L5" s="526"/>
      <c r="M5" s="526"/>
      <c r="N5" s="527"/>
      <c r="O5" s="289"/>
      <c r="P5" s="294" t="s">
        <v>127</v>
      </c>
      <c r="Q5" s="292" t="s">
        <v>128</v>
      </c>
      <c r="R5" s="294" t="s">
        <v>129</v>
      </c>
      <c r="S5" s="294" t="s">
        <v>130</v>
      </c>
      <c r="T5" s="294" t="s">
        <v>131</v>
      </c>
      <c r="U5" s="295" t="s">
        <v>132</v>
      </c>
      <c r="V5" s="289"/>
      <c r="W5" s="292" t="s">
        <v>133</v>
      </c>
      <c r="X5" s="291" t="s">
        <v>134</v>
      </c>
      <c r="Y5" s="292" t="s">
        <v>135</v>
      </c>
      <c r="Z5" s="292" t="s">
        <v>136</v>
      </c>
      <c r="AA5" s="294" t="s">
        <v>133</v>
      </c>
      <c r="AB5" s="289" t="s">
        <v>137</v>
      </c>
      <c r="AC5" s="294" t="s">
        <v>127</v>
      </c>
      <c r="AD5" s="294" t="s">
        <v>88</v>
      </c>
      <c r="AE5" s="292" t="s">
        <v>90</v>
      </c>
      <c r="AF5" s="534"/>
      <c r="AG5" s="294"/>
      <c r="AH5" s="296"/>
      <c r="AI5" s="289"/>
      <c r="AJ5" s="294"/>
      <c r="AK5" s="297"/>
      <c r="AL5" s="297"/>
      <c r="AM5" s="297"/>
      <c r="AN5" s="540" t="s">
        <v>138</v>
      </c>
      <c r="AO5" s="541"/>
    </row>
    <row r="6" spans="1:41" s="268" customFormat="1" ht="16.5" customHeight="1">
      <c r="A6" s="289" t="s">
        <v>139</v>
      </c>
      <c r="B6" s="293"/>
      <c r="C6" s="294"/>
      <c r="D6" s="294"/>
      <c r="E6" s="294" t="s">
        <v>140</v>
      </c>
      <c r="F6" s="289"/>
      <c r="G6" s="289"/>
      <c r="H6" s="292" t="s">
        <v>141</v>
      </c>
      <c r="I6" s="291" t="s">
        <v>142</v>
      </c>
      <c r="J6" s="292" t="s">
        <v>143</v>
      </c>
      <c r="K6" s="291" t="s">
        <v>144</v>
      </c>
      <c r="L6" s="291" t="s">
        <v>145</v>
      </c>
      <c r="M6" s="292" t="s">
        <v>146</v>
      </c>
      <c r="N6" s="292" t="s">
        <v>147</v>
      </c>
      <c r="O6" s="289" t="s">
        <v>148</v>
      </c>
      <c r="P6" s="294" t="s">
        <v>149</v>
      </c>
      <c r="Q6" s="294"/>
      <c r="R6" s="294"/>
      <c r="S6" s="294"/>
      <c r="T6" s="294"/>
      <c r="U6" s="296"/>
      <c r="V6" s="289"/>
      <c r="W6" s="294"/>
      <c r="X6" s="293"/>
      <c r="Y6" s="294"/>
      <c r="Z6" s="294"/>
      <c r="AA6" s="293"/>
      <c r="AB6" s="289"/>
      <c r="AC6" s="294" t="s">
        <v>149</v>
      </c>
      <c r="AD6" s="294"/>
      <c r="AE6" s="294"/>
      <c r="AF6" s="534"/>
      <c r="AG6" s="298"/>
      <c r="AH6" s="296" t="s">
        <v>150</v>
      </c>
      <c r="AI6" s="289"/>
      <c r="AJ6" s="294" t="s">
        <v>151</v>
      </c>
      <c r="AK6" s="294" t="s">
        <v>152</v>
      </c>
      <c r="AL6" s="294"/>
      <c r="AM6" s="294" t="s">
        <v>153</v>
      </c>
      <c r="AN6" s="299"/>
      <c r="AO6" s="300" t="s">
        <v>154</v>
      </c>
    </row>
    <row r="7" spans="1:41" s="268" customFormat="1" ht="16.5" customHeight="1">
      <c r="A7" s="301"/>
      <c r="B7" s="302" t="s">
        <v>155</v>
      </c>
      <c r="C7" s="303" t="s">
        <v>156</v>
      </c>
      <c r="D7" s="303" t="s">
        <v>157</v>
      </c>
      <c r="E7" s="303" t="s">
        <v>158</v>
      </c>
      <c r="F7" s="304" t="s">
        <v>155</v>
      </c>
      <c r="G7" s="289"/>
      <c r="H7" s="303" t="s">
        <v>159</v>
      </c>
      <c r="I7" s="303" t="s">
        <v>160</v>
      </c>
      <c r="J7" s="303" t="s">
        <v>161</v>
      </c>
      <c r="K7" s="303" t="s">
        <v>162</v>
      </c>
      <c r="L7" s="302" t="s">
        <v>163</v>
      </c>
      <c r="M7" s="303" t="s">
        <v>164</v>
      </c>
      <c r="N7" s="303" t="s">
        <v>165</v>
      </c>
      <c r="O7" s="305" t="s">
        <v>166</v>
      </c>
      <c r="P7" s="301" t="s">
        <v>82</v>
      </c>
      <c r="Q7" s="303" t="s">
        <v>159</v>
      </c>
      <c r="R7" s="303" t="s">
        <v>167</v>
      </c>
      <c r="S7" s="303" t="s">
        <v>168</v>
      </c>
      <c r="T7" s="303" t="s">
        <v>169</v>
      </c>
      <c r="U7" s="305" t="s">
        <v>170</v>
      </c>
      <c r="V7" s="289"/>
      <c r="W7" s="303" t="s">
        <v>159</v>
      </c>
      <c r="X7" s="302" t="s">
        <v>171</v>
      </c>
      <c r="Y7" s="303" t="s">
        <v>168</v>
      </c>
      <c r="Z7" s="303" t="s">
        <v>172</v>
      </c>
      <c r="AA7" s="303" t="s">
        <v>155</v>
      </c>
      <c r="AB7" s="305" t="s">
        <v>173</v>
      </c>
      <c r="AC7" s="301" t="s">
        <v>82</v>
      </c>
      <c r="AD7" s="303" t="s">
        <v>89</v>
      </c>
      <c r="AE7" s="303" t="s">
        <v>91</v>
      </c>
      <c r="AF7" s="535"/>
      <c r="AG7" s="303" t="s">
        <v>174</v>
      </c>
      <c r="AH7" s="304" t="s">
        <v>175</v>
      </c>
      <c r="AI7" s="289"/>
      <c r="AJ7" s="303" t="s">
        <v>175</v>
      </c>
      <c r="AK7" s="302" t="s">
        <v>175</v>
      </c>
      <c r="AL7" s="303"/>
      <c r="AM7" s="303" t="s">
        <v>176</v>
      </c>
      <c r="AN7" s="293" t="s">
        <v>92</v>
      </c>
      <c r="AO7" s="306" t="s">
        <v>177</v>
      </c>
    </row>
    <row r="8" spans="1:41" s="313" customFormat="1" ht="97.5" customHeight="1">
      <c r="A8" s="307">
        <v>2009</v>
      </c>
      <c r="B8" s="310">
        <v>23478</v>
      </c>
      <c r="C8" s="314">
        <v>11808</v>
      </c>
      <c r="D8" s="314">
        <v>11670</v>
      </c>
      <c r="E8" s="311">
        <v>534.646</v>
      </c>
      <c r="F8" s="311">
        <v>5.5</v>
      </c>
      <c r="G8" s="308"/>
      <c r="H8" s="312">
        <f aca="true" t="shared" si="0" ref="H8:J9">SUM(I8:J8)</f>
        <v>4023.8100000000004</v>
      </c>
      <c r="I8" s="312">
        <f t="shared" si="0"/>
        <v>2012.4700000000003</v>
      </c>
      <c r="J8" s="312">
        <f t="shared" si="0"/>
        <v>2011.3400000000001</v>
      </c>
      <c r="K8" s="311">
        <v>1.13</v>
      </c>
      <c r="L8" s="312">
        <f>SUM(M8:N8)</f>
        <v>2010.21</v>
      </c>
      <c r="M8" s="311">
        <v>1.13</v>
      </c>
      <c r="N8" s="312">
        <f>SUM(O8:P8)</f>
        <v>2009.08</v>
      </c>
      <c r="O8" s="311">
        <v>0.08</v>
      </c>
      <c r="P8" s="307">
        <v>2009</v>
      </c>
      <c r="Q8" s="309">
        <v>0.19</v>
      </c>
      <c r="R8" s="312">
        <f>SUM(S8:T8)</f>
        <v>0.27</v>
      </c>
      <c r="S8" s="309">
        <v>0.19</v>
      </c>
      <c r="T8" s="312">
        <f aca="true" t="shared" si="1" ref="T8:U11">SUM(U8:V8)</f>
        <v>0.08</v>
      </c>
      <c r="U8" s="312">
        <f t="shared" si="1"/>
        <v>0.08</v>
      </c>
      <c r="V8" s="309"/>
      <c r="W8" s="309">
        <v>0.08</v>
      </c>
      <c r="X8" s="312">
        <f aca="true" t="shared" si="2" ref="X8:Y11">SUM(Y8:Z8)</f>
        <v>4.18</v>
      </c>
      <c r="Y8" s="312">
        <f t="shared" si="2"/>
        <v>4.1</v>
      </c>
      <c r="Z8" s="309">
        <v>0.08</v>
      </c>
      <c r="AA8" s="309">
        <v>4.02</v>
      </c>
      <c r="AB8" s="309">
        <v>0.04</v>
      </c>
      <c r="AC8" s="307">
        <v>2009</v>
      </c>
      <c r="AD8" s="309">
        <v>0.75</v>
      </c>
      <c r="AE8" s="309">
        <v>3.23</v>
      </c>
      <c r="AF8" s="312">
        <f>SUM(AG8:AH8)</f>
        <v>566.9499999999999</v>
      </c>
      <c r="AG8" s="309">
        <f>SUM(AH8:AN8)</f>
        <v>528.15</v>
      </c>
      <c r="AH8" s="309">
        <v>38.8</v>
      </c>
      <c r="AI8" s="309"/>
      <c r="AJ8" s="309">
        <v>54.18</v>
      </c>
      <c r="AK8" s="309">
        <v>50.05</v>
      </c>
      <c r="AL8" s="309">
        <v>10.65</v>
      </c>
      <c r="AM8" s="309">
        <v>353.18</v>
      </c>
      <c r="AN8" s="309">
        <v>21.29</v>
      </c>
      <c r="AO8" s="309">
        <v>4.03</v>
      </c>
    </row>
    <row r="9" spans="1:41" s="313" customFormat="1" ht="97.5" customHeight="1">
      <c r="A9" s="307">
        <v>2010</v>
      </c>
      <c r="B9" s="310">
        <v>23386</v>
      </c>
      <c r="C9" s="314">
        <v>11766</v>
      </c>
      <c r="D9" s="314">
        <v>11620</v>
      </c>
      <c r="E9" s="311">
        <v>533.65</v>
      </c>
      <c r="F9" s="311">
        <v>5.5</v>
      </c>
      <c r="G9" s="308"/>
      <c r="H9" s="312">
        <f t="shared" si="0"/>
        <v>5.47</v>
      </c>
      <c r="I9" s="312">
        <f t="shared" si="0"/>
        <v>3.3</v>
      </c>
      <c r="J9" s="312">
        <f t="shared" si="0"/>
        <v>2.17</v>
      </c>
      <c r="K9" s="311">
        <v>1.13</v>
      </c>
      <c r="L9" s="311">
        <v>1.04</v>
      </c>
      <c r="M9" s="311">
        <v>0.09</v>
      </c>
      <c r="N9" s="312">
        <f>SUM(O9:P9)</f>
        <v>2010.08</v>
      </c>
      <c r="O9" s="311">
        <v>0.08</v>
      </c>
      <c r="P9" s="307">
        <v>2010</v>
      </c>
      <c r="Q9" s="309">
        <v>0.19</v>
      </c>
      <c r="R9" s="312">
        <f>SUM(S9:T9)</f>
        <v>0.27</v>
      </c>
      <c r="S9" s="309">
        <v>0.19</v>
      </c>
      <c r="T9" s="312">
        <f t="shared" si="1"/>
        <v>0.08</v>
      </c>
      <c r="U9" s="312">
        <f t="shared" si="1"/>
        <v>0.08</v>
      </c>
      <c r="V9" s="309"/>
      <c r="W9" s="309">
        <v>0.08</v>
      </c>
      <c r="X9" s="312">
        <f t="shared" si="2"/>
        <v>4.18</v>
      </c>
      <c r="Y9" s="312">
        <f t="shared" si="2"/>
        <v>4.1</v>
      </c>
      <c r="Z9" s="309">
        <v>0.08</v>
      </c>
      <c r="AA9" s="309">
        <f>AB9+AD9+AE9</f>
        <v>4.02</v>
      </c>
      <c r="AB9" s="309">
        <v>0.04</v>
      </c>
      <c r="AC9" s="307">
        <v>2010</v>
      </c>
      <c r="AD9" s="309">
        <v>0.75</v>
      </c>
      <c r="AE9" s="309">
        <v>3.23</v>
      </c>
      <c r="AF9" s="312" t="s">
        <v>93</v>
      </c>
      <c r="AG9" s="309">
        <v>528.15</v>
      </c>
      <c r="AH9" s="309">
        <v>42.62</v>
      </c>
      <c r="AI9" s="309"/>
      <c r="AJ9" s="309">
        <v>61.74</v>
      </c>
      <c r="AK9" s="309">
        <v>72.85</v>
      </c>
      <c r="AL9" s="309" t="s">
        <v>93</v>
      </c>
      <c r="AM9" s="309">
        <v>333.85</v>
      </c>
      <c r="AN9" s="309">
        <v>17.09</v>
      </c>
      <c r="AO9" s="309">
        <v>3.23</v>
      </c>
    </row>
    <row r="10" spans="1:41" s="313" customFormat="1" ht="97.5" customHeight="1">
      <c r="A10" s="307">
        <v>2011</v>
      </c>
      <c r="B10" s="310">
        <v>23215</v>
      </c>
      <c r="C10" s="314">
        <v>11810</v>
      </c>
      <c r="D10" s="314">
        <v>11405</v>
      </c>
      <c r="E10" s="311">
        <v>533.64</v>
      </c>
      <c r="F10" s="311">
        <v>5.49</v>
      </c>
      <c r="G10" s="308"/>
      <c r="H10" s="312">
        <f aca="true" t="shared" si="3" ref="H10:J11">SUM(I10:J10)</f>
        <v>5.47</v>
      </c>
      <c r="I10" s="312">
        <f t="shared" si="3"/>
        <v>3.3</v>
      </c>
      <c r="J10" s="312">
        <f t="shared" si="3"/>
        <v>2.17</v>
      </c>
      <c r="K10" s="311">
        <v>1.1300000000000001</v>
      </c>
      <c r="L10" s="311">
        <v>1.04</v>
      </c>
      <c r="M10" s="311">
        <v>0.09</v>
      </c>
      <c r="N10" s="312">
        <f>SUM(O10:P10)</f>
        <v>2011.08</v>
      </c>
      <c r="O10" s="311">
        <v>0.08</v>
      </c>
      <c r="P10" s="307">
        <v>2011</v>
      </c>
      <c r="Q10" s="309">
        <v>0.18</v>
      </c>
      <c r="R10" s="312">
        <f>SUM(S10:T10)</f>
        <v>0.26</v>
      </c>
      <c r="S10" s="309">
        <v>0.18</v>
      </c>
      <c r="T10" s="312">
        <f t="shared" si="1"/>
        <v>0.08</v>
      </c>
      <c r="U10" s="312">
        <f t="shared" si="1"/>
        <v>0.08</v>
      </c>
      <c r="V10" s="309"/>
      <c r="W10" s="309">
        <v>0.08</v>
      </c>
      <c r="X10" s="312">
        <f t="shared" si="2"/>
        <v>4.18</v>
      </c>
      <c r="Y10" s="312">
        <f t="shared" si="2"/>
        <v>4.1</v>
      </c>
      <c r="Z10" s="309">
        <v>0.08</v>
      </c>
      <c r="AA10" s="309">
        <f>AB10+AD10+AE10</f>
        <v>4.02</v>
      </c>
      <c r="AB10" s="309">
        <v>0.04</v>
      </c>
      <c r="AC10" s="307">
        <v>2011</v>
      </c>
      <c r="AD10" s="309">
        <v>0.75</v>
      </c>
      <c r="AE10" s="309">
        <v>3.23</v>
      </c>
      <c r="AF10" s="312" t="s">
        <v>93</v>
      </c>
      <c r="AG10" s="309">
        <v>528.15</v>
      </c>
      <c r="AH10" s="309">
        <v>42.62</v>
      </c>
      <c r="AI10" s="309"/>
      <c r="AJ10" s="309">
        <v>61.74</v>
      </c>
      <c r="AK10" s="309">
        <v>72.85</v>
      </c>
      <c r="AL10" s="309" t="s">
        <v>93</v>
      </c>
      <c r="AM10" s="309">
        <v>333.85</v>
      </c>
      <c r="AN10" s="309">
        <v>17.09</v>
      </c>
      <c r="AO10" s="330">
        <v>3.24</v>
      </c>
    </row>
    <row r="11" spans="1:41" s="313" customFormat="1" ht="97.5" customHeight="1">
      <c r="A11" s="307">
        <v>2012</v>
      </c>
      <c r="B11" s="310">
        <v>23191</v>
      </c>
      <c r="C11" s="314">
        <v>6206</v>
      </c>
      <c r="D11" s="314">
        <v>16985</v>
      </c>
      <c r="E11" s="311">
        <v>533.65</v>
      </c>
      <c r="F11" s="311">
        <v>5.5</v>
      </c>
      <c r="G11" s="308"/>
      <c r="H11" s="312">
        <f t="shared" si="3"/>
        <v>5.47</v>
      </c>
      <c r="I11" s="312">
        <f t="shared" si="3"/>
        <v>3.3</v>
      </c>
      <c r="J11" s="312">
        <f t="shared" si="3"/>
        <v>2.17</v>
      </c>
      <c r="K11" s="311">
        <v>1.13</v>
      </c>
      <c r="L11" s="311">
        <v>1.04</v>
      </c>
      <c r="M11" s="311">
        <v>0.09</v>
      </c>
      <c r="N11" s="312">
        <f>SUM(O11:P11)</f>
        <v>2012.08</v>
      </c>
      <c r="O11" s="311">
        <v>0.08</v>
      </c>
      <c r="P11" s="307">
        <v>2012</v>
      </c>
      <c r="Q11" s="309">
        <v>0.19</v>
      </c>
      <c r="R11" s="312">
        <f>SUM(S11:T11)</f>
        <v>0.27</v>
      </c>
      <c r="S11" s="309">
        <v>0.19</v>
      </c>
      <c r="T11" s="312">
        <f t="shared" si="1"/>
        <v>0.08</v>
      </c>
      <c r="U11" s="312">
        <f t="shared" si="1"/>
        <v>0.08</v>
      </c>
      <c r="V11" s="309"/>
      <c r="W11" s="309">
        <v>0.08</v>
      </c>
      <c r="X11" s="312">
        <f t="shared" si="2"/>
        <v>4.17</v>
      </c>
      <c r="Y11" s="312">
        <f t="shared" si="2"/>
        <v>4.09</v>
      </c>
      <c r="Z11" s="309">
        <v>0.08</v>
      </c>
      <c r="AA11" s="309">
        <v>4.01</v>
      </c>
      <c r="AB11" s="309">
        <v>0.04</v>
      </c>
      <c r="AC11" s="307">
        <v>2012</v>
      </c>
      <c r="AD11" s="309">
        <v>0.75</v>
      </c>
      <c r="AE11" s="309">
        <v>3.22</v>
      </c>
      <c r="AF11" s="312">
        <f>SUM(AG11:AH11)</f>
        <v>570.88</v>
      </c>
      <c r="AG11" s="309">
        <v>528.15</v>
      </c>
      <c r="AH11" s="309">
        <v>42.73</v>
      </c>
      <c r="AI11" s="309"/>
      <c r="AJ11" s="309">
        <v>61.72</v>
      </c>
      <c r="AK11" s="309">
        <v>72.851</v>
      </c>
      <c r="AL11" s="312">
        <f>SUM(AM11:AN11)</f>
        <v>350.85999999999996</v>
      </c>
      <c r="AM11" s="309">
        <v>333.77</v>
      </c>
      <c r="AN11" s="309">
        <v>17.09</v>
      </c>
      <c r="AO11" s="404">
        <v>3.2358231563002935</v>
      </c>
    </row>
    <row r="12" spans="1:41" s="322" customFormat="1" ht="97.5" customHeight="1" thickBot="1">
      <c r="A12" s="315">
        <v>2013</v>
      </c>
      <c r="B12" s="316">
        <f>C12+D12</f>
        <v>23243</v>
      </c>
      <c r="C12" s="317">
        <v>7356</v>
      </c>
      <c r="D12" s="317">
        <v>15887</v>
      </c>
      <c r="E12" s="318">
        <v>533.65</v>
      </c>
      <c r="F12" s="318">
        <v>5.5</v>
      </c>
      <c r="G12" s="319"/>
      <c r="H12" s="266" t="s">
        <v>584</v>
      </c>
      <c r="I12" s="413" t="s">
        <v>584</v>
      </c>
      <c r="J12" s="266" t="s">
        <v>584</v>
      </c>
      <c r="K12" s="318">
        <v>1.13</v>
      </c>
      <c r="L12" s="318">
        <v>1.04</v>
      </c>
      <c r="M12" s="318">
        <v>0.097318</v>
      </c>
      <c r="N12" s="266">
        <f>SUM(O12:P12)</f>
        <v>2013.08</v>
      </c>
      <c r="O12" s="318">
        <v>0.08</v>
      </c>
      <c r="P12" s="315">
        <v>2013</v>
      </c>
      <c r="Q12" s="320">
        <v>0.1888</v>
      </c>
      <c r="R12" s="413" t="s">
        <v>584</v>
      </c>
      <c r="S12" s="320">
        <v>0.1888</v>
      </c>
      <c r="T12" s="413" t="s">
        <v>584</v>
      </c>
      <c r="U12" s="266" t="s">
        <v>584</v>
      </c>
      <c r="V12" s="321"/>
      <c r="W12" s="320">
        <v>0.08054</v>
      </c>
      <c r="X12" s="266" t="s">
        <v>584</v>
      </c>
      <c r="Y12" s="266" t="s">
        <v>584</v>
      </c>
      <c r="Z12" s="320">
        <v>0.08054</v>
      </c>
      <c r="AA12" s="320">
        <v>4.01</v>
      </c>
      <c r="AB12" s="320">
        <v>0.04</v>
      </c>
      <c r="AC12" s="315">
        <v>2013</v>
      </c>
      <c r="AD12" s="320">
        <v>0.75</v>
      </c>
      <c r="AE12" s="320">
        <v>3.225955</v>
      </c>
      <c r="AF12" s="266" t="s">
        <v>584</v>
      </c>
      <c r="AG12" s="320">
        <v>528.15</v>
      </c>
      <c r="AH12" s="320">
        <v>42.89</v>
      </c>
      <c r="AI12" s="321"/>
      <c r="AJ12" s="320">
        <v>61.63</v>
      </c>
      <c r="AK12" s="320">
        <v>72.85</v>
      </c>
      <c r="AL12" s="266" t="s">
        <v>584</v>
      </c>
      <c r="AM12" s="320">
        <v>333.69</v>
      </c>
      <c r="AN12" s="320">
        <v>17.09</v>
      </c>
      <c r="AO12" s="355">
        <v>3.24</v>
      </c>
    </row>
    <row r="13" spans="1:40" s="271" customFormat="1" ht="12" customHeight="1" thickTop="1">
      <c r="A13" s="268" t="s">
        <v>178</v>
      </c>
      <c r="B13" s="269"/>
      <c r="C13" s="269"/>
      <c r="D13" s="323"/>
      <c r="E13" s="324"/>
      <c r="F13" s="325"/>
      <c r="G13" s="325"/>
      <c r="H13" s="270"/>
      <c r="I13" s="270"/>
      <c r="J13" s="269"/>
      <c r="K13" s="269"/>
      <c r="L13" s="269"/>
      <c r="M13" s="269"/>
      <c r="N13" s="269"/>
      <c r="P13" s="268" t="s">
        <v>178</v>
      </c>
      <c r="Q13" s="326"/>
      <c r="R13" s="326"/>
      <c r="S13" s="326"/>
      <c r="T13" s="326"/>
      <c r="U13" s="269"/>
      <c r="V13" s="327"/>
      <c r="W13" s="326"/>
      <c r="X13" s="326"/>
      <c r="Y13" s="326"/>
      <c r="Z13" s="269"/>
      <c r="AA13" s="269"/>
      <c r="AB13" s="269"/>
      <c r="AC13" s="268" t="s">
        <v>179</v>
      </c>
      <c r="AD13" s="269"/>
      <c r="AE13" s="272"/>
      <c r="AF13" s="272"/>
      <c r="AG13" s="272"/>
      <c r="AH13" s="326"/>
      <c r="AJ13" s="269"/>
      <c r="AK13" s="269"/>
      <c r="AL13" s="269"/>
      <c r="AM13" s="272"/>
      <c r="AN13" s="272"/>
    </row>
    <row r="14" spans="2:33" s="271" customFormat="1" ht="13.5">
      <c r="B14" s="269"/>
      <c r="C14" s="269"/>
      <c r="H14" s="328"/>
      <c r="I14" s="328"/>
      <c r="J14" s="326"/>
      <c r="K14" s="326"/>
      <c r="L14" s="326"/>
      <c r="M14" s="326"/>
      <c r="N14" s="326"/>
      <c r="O14" s="326"/>
      <c r="Q14" s="326"/>
      <c r="R14" s="326"/>
      <c r="S14" s="326"/>
      <c r="T14" s="326"/>
      <c r="U14" s="326"/>
      <c r="W14" s="326"/>
      <c r="X14" s="326"/>
      <c r="Y14" s="326"/>
      <c r="Z14" s="326"/>
      <c r="AA14" s="326"/>
      <c r="AB14" s="326"/>
      <c r="AD14" s="326"/>
      <c r="AE14" s="326"/>
      <c r="AF14" s="326"/>
      <c r="AG14" s="326"/>
    </row>
    <row r="15" spans="2:33" s="271" customFormat="1" ht="13.5">
      <c r="B15" s="269"/>
      <c r="C15" s="269"/>
      <c r="H15" s="328"/>
      <c r="I15" s="328"/>
      <c r="J15" s="326"/>
      <c r="K15" s="326"/>
      <c r="L15" s="326"/>
      <c r="M15" s="326"/>
      <c r="N15" s="326"/>
      <c r="O15" s="326"/>
      <c r="Q15" s="326"/>
      <c r="R15" s="326"/>
      <c r="S15" s="326"/>
      <c r="T15" s="326"/>
      <c r="U15" s="326"/>
      <c r="W15" s="326"/>
      <c r="X15" s="326"/>
      <c r="Y15" s="326"/>
      <c r="Z15" s="326"/>
      <c r="AA15" s="326"/>
      <c r="AB15" s="326"/>
      <c r="AD15" s="326"/>
      <c r="AE15" s="326"/>
      <c r="AF15" s="326"/>
      <c r="AG15" s="326"/>
    </row>
    <row r="16" spans="2:33" s="271" customFormat="1" ht="13.5">
      <c r="B16" s="269"/>
      <c r="C16" s="269"/>
      <c r="D16" s="326"/>
      <c r="E16" s="326"/>
      <c r="F16" s="326"/>
      <c r="H16" s="328"/>
      <c r="I16" s="328"/>
      <c r="J16" s="326"/>
      <c r="K16" s="326"/>
      <c r="L16" s="326"/>
      <c r="M16" s="326"/>
      <c r="N16" s="326"/>
      <c r="O16" s="326"/>
      <c r="Q16" s="326"/>
      <c r="R16" s="326"/>
      <c r="S16" s="326"/>
      <c r="T16" s="326"/>
      <c r="U16" s="326"/>
      <c r="W16" s="326"/>
      <c r="X16" s="326"/>
      <c r="Y16" s="326"/>
      <c r="Z16" s="326"/>
      <c r="AA16" s="326"/>
      <c r="AB16" s="326"/>
      <c r="AD16" s="326"/>
      <c r="AE16" s="326"/>
      <c r="AF16" s="326"/>
      <c r="AG16" s="326"/>
    </row>
    <row r="17" spans="2:33" s="271" customFormat="1" ht="13.5">
      <c r="B17" s="269"/>
      <c r="C17" s="269"/>
      <c r="D17" s="326"/>
      <c r="E17" s="326"/>
      <c r="F17" s="326"/>
      <c r="H17" s="328"/>
      <c r="I17" s="328"/>
      <c r="J17" s="326"/>
      <c r="K17" s="326"/>
      <c r="L17" s="326"/>
      <c r="M17" s="326"/>
      <c r="N17" s="326"/>
      <c r="O17" s="326"/>
      <c r="Q17" s="326"/>
      <c r="R17" s="326"/>
      <c r="S17" s="326"/>
      <c r="T17" s="326"/>
      <c r="U17" s="326"/>
      <c r="W17" s="326"/>
      <c r="X17" s="326"/>
      <c r="Y17" s="326"/>
      <c r="Z17" s="326"/>
      <c r="AA17" s="326"/>
      <c r="AB17" s="326"/>
      <c r="AD17" s="326"/>
      <c r="AE17" s="326"/>
      <c r="AF17" s="326"/>
      <c r="AG17" s="326"/>
    </row>
    <row r="18" spans="2:33" s="271" customFormat="1" ht="13.5">
      <c r="B18" s="269"/>
      <c r="C18" s="269"/>
      <c r="D18" s="326"/>
      <c r="E18" s="326"/>
      <c r="F18" s="326"/>
      <c r="H18" s="328"/>
      <c r="I18" s="328"/>
      <c r="J18" s="326"/>
      <c r="K18" s="326"/>
      <c r="L18" s="326"/>
      <c r="M18" s="326"/>
      <c r="N18" s="326"/>
      <c r="O18" s="326"/>
      <c r="Q18" s="326"/>
      <c r="R18" s="326"/>
      <c r="S18" s="326"/>
      <c r="T18" s="326"/>
      <c r="U18" s="326"/>
      <c r="W18" s="326"/>
      <c r="X18" s="326"/>
      <c r="Y18" s="326"/>
      <c r="Z18" s="326"/>
      <c r="AA18" s="326"/>
      <c r="AB18" s="326"/>
      <c r="AD18" s="326"/>
      <c r="AE18" s="326"/>
      <c r="AF18" s="326"/>
      <c r="AG18" s="326"/>
    </row>
    <row r="19" spans="2:33" s="271" customFormat="1" ht="13.5">
      <c r="B19" s="269"/>
      <c r="C19" s="269"/>
      <c r="D19" s="326"/>
      <c r="E19" s="326"/>
      <c r="F19" s="326"/>
      <c r="H19" s="328"/>
      <c r="I19" s="328"/>
      <c r="J19" s="326"/>
      <c r="K19" s="326"/>
      <c r="L19" s="326"/>
      <c r="M19" s="326"/>
      <c r="N19" s="326"/>
      <c r="O19" s="326"/>
      <c r="Q19" s="326"/>
      <c r="R19" s="326"/>
      <c r="S19" s="326"/>
      <c r="T19" s="326"/>
      <c r="U19" s="326"/>
      <c r="W19" s="326"/>
      <c r="X19" s="326"/>
      <c r="Y19" s="326"/>
      <c r="Z19" s="326"/>
      <c r="AA19" s="326"/>
      <c r="AB19" s="326"/>
      <c r="AD19" s="326"/>
      <c r="AE19" s="326"/>
      <c r="AF19" s="326"/>
      <c r="AG19" s="326"/>
    </row>
    <row r="20" spans="2:33" s="271" customFormat="1" ht="13.5">
      <c r="B20" s="269"/>
      <c r="C20" s="269"/>
      <c r="D20" s="326"/>
      <c r="E20" s="326"/>
      <c r="F20" s="326"/>
      <c r="H20" s="328"/>
      <c r="I20" s="328"/>
      <c r="J20" s="326"/>
      <c r="K20" s="326"/>
      <c r="L20" s="326"/>
      <c r="M20" s="326"/>
      <c r="N20" s="326"/>
      <c r="O20" s="326"/>
      <c r="Q20" s="326"/>
      <c r="R20" s="326"/>
      <c r="S20" s="326"/>
      <c r="T20" s="326"/>
      <c r="U20" s="326"/>
      <c r="W20" s="326"/>
      <c r="X20" s="326"/>
      <c r="Y20" s="326"/>
      <c r="Z20" s="326"/>
      <c r="AA20" s="326"/>
      <c r="AB20" s="326"/>
      <c r="AD20" s="326"/>
      <c r="AE20" s="326"/>
      <c r="AF20" s="326"/>
      <c r="AG20" s="326"/>
    </row>
    <row r="21" spans="2:33" s="271" customFormat="1" ht="13.5">
      <c r="B21" s="269"/>
      <c r="C21" s="269"/>
      <c r="D21" s="326"/>
      <c r="E21" s="326"/>
      <c r="F21" s="326"/>
      <c r="H21" s="328"/>
      <c r="I21" s="328"/>
      <c r="J21" s="326"/>
      <c r="K21" s="326"/>
      <c r="L21" s="326"/>
      <c r="M21" s="326"/>
      <c r="N21" s="326"/>
      <c r="O21" s="326"/>
      <c r="Q21" s="326"/>
      <c r="R21" s="326"/>
      <c r="S21" s="326"/>
      <c r="T21" s="326"/>
      <c r="U21" s="326"/>
      <c r="W21" s="326"/>
      <c r="X21" s="326"/>
      <c r="Y21" s="326"/>
      <c r="Z21" s="326"/>
      <c r="AA21" s="326"/>
      <c r="AB21" s="326"/>
      <c r="AD21" s="326"/>
      <c r="AE21" s="326"/>
      <c r="AF21" s="326"/>
      <c r="AG21" s="326"/>
    </row>
    <row r="22" spans="2:33" s="271" customFormat="1" ht="13.5">
      <c r="B22" s="269"/>
      <c r="C22" s="269"/>
      <c r="D22" s="326"/>
      <c r="E22" s="326"/>
      <c r="F22" s="326"/>
      <c r="H22" s="328"/>
      <c r="I22" s="328"/>
      <c r="J22" s="326"/>
      <c r="K22" s="326"/>
      <c r="L22" s="326"/>
      <c r="M22" s="326"/>
      <c r="N22" s="326"/>
      <c r="O22" s="326"/>
      <c r="Q22" s="326"/>
      <c r="R22" s="326"/>
      <c r="S22" s="326"/>
      <c r="T22" s="326"/>
      <c r="U22" s="326"/>
      <c r="W22" s="326"/>
      <c r="X22" s="326"/>
      <c r="Y22" s="326"/>
      <c r="Z22" s="326"/>
      <c r="AA22" s="326"/>
      <c r="AB22" s="326"/>
      <c r="AD22" s="326"/>
      <c r="AE22" s="326"/>
      <c r="AF22" s="326"/>
      <c r="AG22" s="326"/>
    </row>
    <row r="23" spans="2:33" s="271" customFormat="1" ht="13.5">
      <c r="B23" s="269"/>
      <c r="C23" s="269"/>
      <c r="D23" s="326"/>
      <c r="E23" s="326"/>
      <c r="F23" s="326"/>
      <c r="H23" s="328"/>
      <c r="I23" s="328"/>
      <c r="J23" s="326"/>
      <c r="K23" s="326"/>
      <c r="L23" s="326"/>
      <c r="M23" s="326"/>
      <c r="N23" s="326"/>
      <c r="O23" s="326"/>
      <c r="Q23" s="326"/>
      <c r="R23" s="326"/>
      <c r="S23" s="326"/>
      <c r="T23" s="326"/>
      <c r="U23" s="326"/>
      <c r="W23" s="326"/>
      <c r="X23" s="326"/>
      <c r="Y23" s="326"/>
      <c r="Z23" s="326"/>
      <c r="AA23" s="326"/>
      <c r="AB23" s="326"/>
      <c r="AD23" s="326"/>
      <c r="AE23" s="326"/>
      <c r="AF23" s="326"/>
      <c r="AG23" s="326"/>
    </row>
    <row r="24" spans="2:33" s="271" customFormat="1" ht="13.5">
      <c r="B24" s="269"/>
      <c r="C24" s="269"/>
      <c r="D24" s="326"/>
      <c r="E24" s="326"/>
      <c r="F24" s="326"/>
      <c r="H24" s="328"/>
      <c r="I24" s="328"/>
      <c r="J24" s="326"/>
      <c r="K24" s="326"/>
      <c r="L24" s="326"/>
      <c r="M24" s="326"/>
      <c r="N24" s="326"/>
      <c r="O24" s="326"/>
      <c r="Q24" s="326"/>
      <c r="R24" s="326"/>
      <c r="S24" s="326"/>
      <c r="T24" s="326"/>
      <c r="U24" s="326"/>
      <c r="W24" s="326"/>
      <c r="X24" s="326"/>
      <c r="Y24" s="326"/>
      <c r="Z24" s="326"/>
      <c r="AA24" s="326"/>
      <c r="AB24" s="326"/>
      <c r="AD24" s="326"/>
      <c r="AE24" s="326"/>
      <c r="AF24" s="326"/>
      <c r="AG24" s="326"/>
    </row>
    <row r="25" spans="2:33" s="271" customFormat="1" ht="13.5">
      <c r="B25" s="269"/>
      <c r="C25" s="269"/>
      <c r="D25" s="326"/>
      <c r="E25" s="326"/>
      <c r="F25" s="326"/>
      <c r="H25" s="328"/>
      <c r="I25" s="328"/>
      <c r="J25" s="326"/>
      <c r="K25" s="326"/>
      <c r="L25" s="326"/>
      <c r="M25" s="326"/>
      <c r="N25" s="326"/>
      <c r="O25" s="326"/>
      <c r="Q25" s="326"/>
      <c r="R25" s="326"/>
      <c r="S25" s="326"/>
      <c r="T25" s="326"/>
      <c r="U25" s="326"/>
      <c r="W25" s="326"/>
      <c r="X25" s="326"/>
      <c r="Y25" s="326"/>
      <c r="Z25" s="326"/>
      <c r="AA25" s="326"/>
      <c r="AB25" s="326"/>
      <c r="AD25" s="326"/>
      <c r="AE25" s="326"/>
      <c r="AF25" s="326"/>
      <c r="AG25" s="326"/>
    </row>
    <row r="26" spans="2:33" s="271" customFormat="1" ht="13.5">
      <c r="B26" s="269"/>
      <c r="C26" s="269"/>
      <c r="D26" s="326"/>
      <c r="E26" s="326"/>
      <c r="F26" s="326"/>
      <c r="H26" s="328"/>
      <c r="I26" s="328"/>
      <c r="J26" s="326"/>
      <c r="K26" s="326"/>
      <c r="L26" s="326"/>
      <c r="M26" s="326"/>
      <c r="N26" s="326"/>
      <c r="O26" s="326"/>
      <c r="Q26" s="326"/>
      <c r="R26" s="326"/>
      <c r="S26" s="326"/>
      <c r="T26" s="326"/>
      <c r="U26" s="326"/>
      <c r="W26" s="326"/>
      <c r="X26" s="326"/>
      <c r="Y26" s="326"/>
      <c r="Z26" s="326"/>
      <c r="AA26" s="326"/>
      <c r="AB26" s="326"/>
      <c r="AD26" s="326"/>
      <c r="AE26" s="326"/>
      <c r="AF26" s="326"/>
      <c r="AG26" s="326"/>
    </row>
    <row r="27" spans="2:33" s="271" customFormat="1" ht="13.5">
      <c r="B27" s="269"/>
      <c r="C27" s="269"/>
      <c r="D27" s="326"/>
      <c r="E27" s="326"/>
      <c r="F27" s="326"/>
      <c r="H27" s="328"/>
      <c r="I27" s="328"/>
      <c r="J27" s="326"/>
      <c r="K27" s="326"/>
      <c r="L27" s="326"/>
      <c r="M27" s="326"/>
      <c r="N27" s="326"/>
      <c r="O27" s="326"/>
      <c r="Q27" s="326"/>
      <c r="R27" s="326"/>
      <c r="S27" s="326"/>
      <c r="T27" s="326"/>
      <c r="U27" s="326"/>
      <c r="W27" s="326"/>
      <c r="X27" s="326"/>
      <c r="Y27" s="326"/>
      <c r="Z27" s="326"/>
      <c r="AA27" s="326"/>
      <c r="AB27" s="326"/>
      <c r="AD27" s="326"/>
      <c r="AE27" s="326"/>
      <c r="AF27" s="326"/>
      <c r="AG27" s="326"/>
    </row>
    <row r="28" spans="2:33" s="271" customFormat="1" ht="13.5">
      <c r="B28" s="269"/>
      <c r="C28" s="269"/>
      <c r="D28" s="326"/>
      <c r="E28" s="326"/>
      <c r="F28" s="326"/>
      <c r="H28" s="328"/>
      <c r="I28" s="328"/>
      <c r="J28" s="326"/>
      <c r="K28" s="326"/>
      <c r="L28" s="326"/>
      <c r="M28" s="326"/>
      <c r="N28" s="326"/>
      <c r="O28" s="326"/>
      <c r="Q28" s="326"/>
      <c r="R28" s="326"/>
      <c r="S28" s="326"/>
      <c r="T28" s="326"/>
      <c r="U28" s="326"/>
      <c r="W28" s="326"/>
      <c r="X28" s="326"/>
      <c r="Y28" s="326"/>
      <c r="Z28" s="326"/>
      <c r="AA28" s="326"/>
      <c r="AB28" s="326"/>
      <c r="AD28" s="326"/>
      <c r="AE28" s="326"/>
      <c r="AF28" s="326"/>
      <c r="AG28" s="326"/>
    </row>
    <row r="29" spans="2:33" s="271" customFormat="1" ht="13.5">
      <c r="B29" s="269"/>
      <c r="C29" s="269"/>
      <c r="D29" s="326"/>
      <c r="E29" s="326"/>
      <c r="F29" s="326"/>
      <c r="H29" s="328"/>
      <c r="I29" s="328"/>
      <c r="J29" s="326"/>
      <c r="K29" s="326"/>
      <c r="L29" s="326"/>
      <c r="M29" s="326"/>
      <c r="N29" s="326"/>
      <c r="O29" s="326"/>
      <c r="Q29" s="326"/>
      <c r="R29" s="326"/>
      <c r="S29" s="326"/>
      <c r="T29" s="326"/>
      <c r="U29" s="326"/>
      <c r="W29" s="326"/>
      <c r="X29" s="326"/>
      <c r="Y29" s="326"/>
      <c r="Z29" s="326"/>
      <c r="AA29" s="326"/>
      <c r="AB29" s="326"/>
      <c r="AD29" s="326"/>
      <c r="AE29" s="326"/>
      <c r="AF29" s="326"/>
      <c r="AG29" s="326"/>
    </row>
    <row r="30" spans="2:33" s="271" customFormat="1" ht="13.5">
      <c r="B30" s="269"/>
      <c r="C30" s="269"/>
      <c r="D30" s="326"/>
      <c r="E30" s="326"/>
      <c r="F30" s="326"/>
      <c r="H30" s="328"/>
      <c r="I30" s="328"/>
      <c r="J30" s="326"/>
      <c r="K30" s="326"/>
      <c r="L30" s="326"/>
      <c r="M30" s="326"/>
      <c r="N30" s="326"/>
      <c r="O30" s="326"/>
      <c r="Q30" s="326"/>
      <c r="R30" s="326"/>
      <c r="S30" s="326"/>
      <c r="T30" s="326"/>
      <c r="U30" s="326"/>
      <c r="W30" s="326"/>
      <c r="X30" s="326"/>
      <c r="Y30" s="326"/>
      <c r="Z30" s="326"/>
      <c r="AA30" s="326"/>
      <c r="AB30" s="326"/>
      <c r="AD30" s="326"/>
      <c r="AE30" s="326"/>
      <c r="AF30" s="326"/>
      <c r="AG30" s="326"/>
    </row>
    <row r="31" spans="2:33" s="271" customFormat="1" ht="13.5">
      <c r="B31" s="269"/>
      <c r="C31" s="269"/>
      <c r="D31" s="326"/>
      <c r="E31" s="326"/>
      <c r="F31" s="326"/>
      <c r="H31" s="328"/>
      <c r="I31" s="328"/>
      <c r="J31" s="326"/>
      <c r="K31" s="326"/>
      <c r="L31" s="326"/>
      <c r="M31" s="326"/>
      <c r="N31" s="326"/>
      <c r="O31" s="326"/>
      <c r="Q31" s="326"/>
      <c r="R31" s="326"/>
      <c r="S31" s="326"/>
      <c r="T31" s="326"/>
      <c r="U31" s="326"/>
      <c r="W31" s="326"/>
      <c r="X31" s="326"/>
      <c r="Y31" s="326"/>
      <c r="Z31" s="326"/>
      <c r="AA31" s="326"/>
      <c r="AB31" s="326"/>
      <c r="AD31" s="326"/>
      <c r="AE31" s="326"/>
      <c r="AF31" s="326"/>
      <c r="AG31" s="326"/>
    </row>
    <row r="32" spans="2:33" s="271" customFormat="1" ht="13.5">
      <c r="B32" s="269"/>
      <c r="C32" s="269"/>
      <c r="D32" s="326"/>
      <c r="E32" s="326"/>
      <c r="F32" s="326"/>
      <c r="H32" s="328"/>
      <c r="I32" s="328"/>
      <c r="J32" s="326"/>
      <c r="K32" s="326"/>
      <c r="L32" s="326"/>
      <c r="M32" s="326"/>
      <c r="N32" s="326"/>
      <c r="O32" s="326"/>
      <c r="Q32" s="326"/>
      <c r="R32" s="326"/>
      <c r="S32" s="326"/>
      <c r="T32" s="326"/>
      <c r="U32" s="326"/>
      <c r="W32" s="326"/>
      <c r="X32" s="326"/>
      <c r="Y32" s="326"/>
      <c r="Z32" s="326"/>
      <c r="AA32" s="326"/>
      <c r="AB32" s="326"/>
      <c r="AD32" s="326"/>
      <c r="AE32" s="326"/>
      <c r="AF32" s="326"/>
      <c r="AG32" s="326"/>
    </row>
    <row r="33" spans="2:33" s="271" customFormat="1" ht="13.5">
      <c r="B33" s="269"/>
      <c r="C33" s="269"/>
      <c r="D33" s="326"/>
      <c r="E33" s="326"/>
      <c r="F33" s="326"/>
      <c r="H33" s="328"/>
      <c r="I33" s="328"/>
      <c r="J33" s="326"/>
      <c r="K33" s="326"/>
      <c r="L33" s="326"/>
      <c r="M33" s="326"/>
      <c r="N33" s="326"/>
      <c r="O33" s="326"/>
      <c r="Q33" s="326"/>
      <c r="R33" s="326"/>
      <c r="S33" s="326"/>
      <c r="T33" s="326"/>
      <c r="U33" s="326"/>
      <c r="W33" s="326"/>
      <c r="X33" s="326"/>
      <c r="Y33" s="326"/>
      <c r="Z33" s="326"/>
      <c r="AA33" s="326"/>
      <c r="AB33" s="326"/>
      <c r="AD33" s="326"/>
      <c r="AE33" s="326"/>
      <c r="AF33" s="326"/>
      <c r="AG33" s="326"/>
    </row>
    <row r="34" spans="2:33" s="271" customFormat="1" ht="13.5">
      <c r="B34" s="269"/>
      <c r="C34" s="269"/>
      <c r="D34" s="326"/>
      <c r="E34" s="326"/>
      <c r="F34" s="326"/>
      <c r="H34" s="328"/>
      <c r="I34" s="328"/>
      <c r="J34" s="326"/>
      <c r="K34" s="326"/>
      <c r="L34" s="326"/>
      <c r="M34" s="326"/>
      <c r="N34" s="326"/>
      <c r="O34" s="326"/>
      <c r="Q34" s="326"/>
      <c r="R34" s="326"/>
      <c r="S34" s="326"/>
      <c r="T34" s="326"/>
      <c r="U34" s="326"/>
      <c r="W34" s="326"/>
      <c r="X34" s="326"/>
      <c r="Y34" s="326"/>
      <c r="Z34" s="326"/>
      <c r="AA34" s="326"/>
      <c r="AB34" s="326"/>
      <c r="AD34" s="326"/>
      <c r="AE34" s="326"/>
      <c r="AF34" s="326"/>
      <c r="AG34" s="326"/>
    </row>
    <row r="35" spans="2:33" s="271" customFormat="1" ht="13.5">
      <c r="B35" s="269"/>
      <c r="C35" s="269"/>
      <c r="D35" s="326"/>
      <c r="E35" s="326"/>
      <c r="F35" s="326"/>
      <c r="H35" s="328"/>
      <c r="I35" s="328"/>
      <c r="J35" s="326"/>
      <c r="K35" s="326"/>
      <c r="L35" s="326"/>
      <c r="M35" s="326"/>
      <c r="N35" s="326"/>
      <c r="O35" s="326"/>
      <c r="Q35" s="326"/>
      <c r="R35" s="326"/>
      <c r="S35" s="326"/>
      <c r="T35" s="326"/>
      <c r="U35" s="326"/>
      <c r="W35" s="326"/>
      <c r="X35" s="326"/>
      <c r="Y35" s="326"/>
      <c r="Z35" s="326"/>
      <c r="AA35" s="326"/>
      <c r="AB35" s="326"/>
      <c r="AD35" s="326"/>
      <c r="AE35" s="326"/>
      <c r="AF35" s="326"/>
      <c r="AG35" s="326"/>
    </row>
    <row r="36" spans="2:33" s="271" customFormat="1" ht="13.5">
      <c r="B36" s="269"/>
      <c r="C36" s="269"/>
      <c r="D36" s="326"/>
      <c r="E36" s="326"/>
      <c r="F36" s="326"/>
      <c r="H36" s="328"/>
      <c r="I36" s="328"/>
      <c r="J36" s="326"/>
      <c r="K36" s="326"/>
      <c r="L36" s="326"/>
      <c r="M36" s="326"/>
      <c r="N36" s="326"/>
      <c r="O36" s="326"/>
      <c r="Q36" s="326"/>
      <c r="R36" s="326"/>
      <c r="S36" s="326"/>
      <c r="T36" s="326"/>
      <c r="U36" s="326"/>
      <c r="W36" s="326"/>
      <c r="X36" s="326"/>
      <c r="Y36" s="326"/>
      <c r="Z36" s="326"/>
      <c r="AA36" s="326"/>
      <c r="AB36" s="326"/>
      <c r="AD36" s="326"/>
      <c r="AE36" s="326"/>
      <c r="AF36" s="326"/>
      <c r="AG36" s="326"/>
    </row>
    <row r="37" spans="2:33" s="271" customFormat="1" ht="13.5">
      <c r="B37" s="269"/>
      <c r="C37" s="269"/>
      <c r="D37" s="326"/>
      <c r="E37" s="326"/>
      <c r="F37" s="326"/>
      <c r="H37" s="328"/>
      <c r="I37" s="328"/>
      <c r="J37" s="326"/>
      <c r="K37" s="326"/>
      <c r="L37" s="326"/>
      <c r="M37" s="326"/>
      <c r="N37" s="326"/>
      <c r="O37" s="326"/>
      <c r="Q37" s="326"/>
      <c r="R37" s="326"/>
      <c r="S37" s="326"/>
      <c r="T37" s="326"/>
      <c r="U37" s="326"/>
      <c r="W37" s="326"/>
      <c r="X37" s="326"/>
      <c r="Y37" s="326"/>
      <c r="Z37" s="326"/>
      <c r="AA37" s="326"/>
      <c r="AB37" s="326"/>
      <c r="AD37" s="326"/>
      <c r="AE37" s="326"/>
      <c r="AF37" s="326"/>
      <c r="AG37" s="326"/>
    </row>
    <row r="38" spans="2:33" s="271" customFormat="1" ht="13.5">
      <c r="B38" s="269"/>
      <c r="C38" s="269"/>
      <c r="D38" s="326"/>
      <c r="E38" s="326"/>
      <c r="F38" s="326"/>
      <c r="H38" s="328"/>
      <c r="I38" s="328"/>
      <c r="J38" s="326"/>
      <c r="K38" s="326"/>
      <c r="L38" s="326"/>
      <c r="M38" s="326"/>
      <c r="N38" s="326"/>
      <c r="O38" s="326"/>
      <c r="Q38" s="326"/>
      <c r="R38" s="326"/>
      <c r="S38" s="326"/>
      <c r="T38" s="326"/>
      <c r="U38" s="326"/>
      <c r="W38" s="326"/>
      <c r="X38" s="326"/>
      <c r="Y38" s="326"/>
      <c r="Z38" s="326"/>
      <c r="AA38" s="326"/>
      <c r="AB38" s="326"/>
      <c r="AD38" s="326"/>
      <c r="AE38" s="326"/>
      <c r="AF38" s="326"/>
      <c r="AG38" s="326"/>
    </row>
    <row r="39" spans="2:33" s="271" customFormat="1" ht="13.5">
      <c r="B39" s="269"/>
      <c r="C39" s="269"/>
      <c r="D39" s="326"/>
      <c r="E39" s="326"/>
      <c r="F39" s="326"/>
      <c r="H39" s="328"/>
      <c r="I39" s="328"/>
      <c r="J39" s="326"/>
      <c r="K39" s="326"/>
      <c r="L39" s="326"/>
      <c r="M39" s="326"/>
      <c r="N39" s="326"/>
      <c r="O39" s="326"/>
      <c r="Q39" s="326"/>
      <c r="R39" s="326"/>
      <c r="S39" s="326"/>
      <c r="T39" s="326"/>
      <c r="U39" s="326"/>
      <c r="W39" s="326"/>
      <c r="X39" s="326"/>
      <c r="Y39" s="326"/>
      <c r="Z39" s="326"/>
      <c r="AA39" s="326"/>
      <c r="AB39" s="326"/>
      <c r="AD39" s="326"/>
      <c r="AE39" s="326"/>
      <c r="AF39" s="326"/>
      <c r="AG39" s="326"/>
    </row>
    <row r="40" spans="2:33" s="271" customFormat="1" ht="13.5">
      <c r="B40" s="269"/>
      <c r="C40" s="269"/>
      <c r="D40" s="326"/>
      <c r="E40" s="326"/>
      <c r="F40" s="326"/>
      <c r="H40" s="328"/>
      <c r="I40" s="328"/>
      <c r="J40" s="326"/>
      <c r="K40" s="326"/>
      <c r="L40" s="326"/>
      <c r="M40" s="326"/>
      <c r="N40" s="326"/>
      <c r="O40" s="326"/>
      <c r="Q40" s="326"/>
      <c r="R40" s="326"/>
      <c r="S40" s="326"/>
      <c r="T40" s="326"/>
      <c r="U40" s="326"/>
      <c r="W40" s="326"/>
      <c r="X40" s="326"/>
      <c r="Y40" s="326"/>
      <c r="Z40" s="326"/>
      <c r="AA40" s="326"/>
      <c r="AB40" s="326"/>
      <c r="AD40" s="326"/>
      <c r="AE40" s="326"/>
      <c r="AF40" s="326"/>
      <c r="AG40" s="326"/>
    </row>
    <row r="41" spans="2:33" s="271" customFormat="1" ht="13.5">
      <c r="B41" s="269"/>
      <c r="C41" s="269"/>
      <c r="D41" s="326"/>
      <c r="E41" s="326"/>
      <c r="F41" s="326"/>
      <c r="H41" s="328"/>
      <c r="I41" s="328"/>
      <c r="J41" s="326"/>
      <c r="K41" s="326"/>
      <c r="L41" s="326"/>
      <c r="M41" s="326"/>
      <c r="N41" s="326"/>
      <c r="O41" s="326"/>
      <c r="Q41" s="326"/>
      <c r="R41" s="326"/>
      <c r="S41" s="326"/>
      <c r="T41" s="326"/>
      <c r="U41" s="326"/>
      <c r="W41" s="326"/>
      <c r="X41" s="326"/>
      <c r="Y41" s="326"/>
      <c r="Z41" s="326"/>
      <c r="AA41" s="326"/>
      <c r="AB41" s="326"/>
      <c r="AD41" s="326"/>
      <c r="AE41" s="326"/>
      <c r="AF41" s="326"/>
      <c r="AG41" s="326"/>
    </row>
    <row r="42" spans="2:33" s="271" customFormat="1" ht="13.5">
      <c r="B42" s="269"/>
      <c r="C42" s="269"/>
      <c r="D42" s="326"/>
      <c r="E42" s="326"/>
      <c r="F42" s="326"/>
      <c r="H42" s="328"/>
      <c r="I42" s="328"/>
      <c r="J42" s="326"/>
      <c r="K42" s="326"/>
      <c r="L42" s="326"/>
      <c r="M42" s="326"/>
      <c r="N42" s="326"/>
      <c r="O42" s="326"/>
      <c r="Q42" s="326"/>
      <c r="R42" s="326"/>
      <c r="S42" s="326"/>
      <c r="T42" s="326"/>
      <c r="U42" s="326"/>
      <c r="W42" s="326"/>
      <c r="X42" s="326"/>
      <c r="Y42" s="326"/>
      <c r="Z42" s="326"/>
      <c r="AA42" s="326"/>
      <c r="AB42" s="326"/>
      <c r="AD42" s="326"/>
      <c r="AE42" s="326"/>
      <c r="AF42" s="326"/>
      <c r="AG42" s="326"/>
    </row>
    <row r="43" spans="2:33" s="271" customFormat="1" ht="13.5">
      <c r="B43" s="269"/>
      <c r="C43" s="269"/>
      <c r="D43" s="326"/>
      <c r="E43" s="326"/>
      <c r="F43" s="326"/>
      <c r="H43" s="328"/>
      <c r="I43" s="328"/>
      <c r="J43" s="326"/>
      <c r="K43" s="326"/>
      <c r="L43" s="326"/>
      <c r="M43" s="326"/>
      <c r="N43" s="326"/>
      <c r="O43" s="326"/>
      <c r="Q43" s="326"/>
      <c r="R43" s="326"/>
      <c r="S43" s="326"/>
      <c r="T43" s="326"/>
      <c r="U43" s="326"/>
      <c r="W43" s="326"/>
      <c r="X43" s="326"/>
      <c r="Y43" s="326"/>
      <c r="Z43" s="326"/>
      <c r="AA43" s="326"/>
      <c r="AB43" s="326"/>
      <c r="AD43" s="326"/>
      <c r="AE43" s="326"/>
      <c r="AF43" s="326"/>
      <c r="AG43" s="326"/>
    </row>
    <row r="44" spans="2:33" s="271" customFormat="1" ht="13.5">
      <c r="B44" s="269"/>
      <c r="C44" s="269"/>
      <c r="D44" s="326"/>
      <c r="E44" s="326"/>
      <c r="F44" s="326"/>
      <c r="H44" s="328"/>
      <c r="I44" s="328"/>
      <c r="J44" s="326"/>
      <c r="K44" s="326"/>
      <c r="L44" s="326"/>
      <c r="M44" s="326"/>
      <c r="N44" s="326"/>
      <c r="O44" s="326"/>
      <c r="Q44" s="326"/>
      <c r="R44" s="326"/>
      <c r="S44" s="326"/>
      <c r="T44" s="326"/>
      <c r="U44" s="326"/>
      <c r="W44" s="326"/>
      <c r="X44" s="326"/>
      <c r="Y44" s="326"/>
      <c r="Z44" s="326"/>
      <c r="AA44" s="326"/>
      <c r="AB44" s="326"/>
      <c r="AD44" s="326"/>
      <c r="AE44" s="326"/>
      <c r="AF44" s="326"/>
      <c r="AG44" s="326"/>
    </row>
    <row r="45" spans="2:33" s="271" customFormat="1" ht="13.5">
      <c r="B45" s="269"/>
      <c r="C45" s="269"/>
      <c r="D45" s="326"/>
      <c r="E45" s="326"/>
      <c r="F45" s="326"/>
      <c r="H45" s="328"/>
      <c r="I45" s="328"/>
      <c r="J45" s="326"/>
      <c r="K45" s="326"/>
      <c r="L45" s="326"/>
      <c r="M45" s="326"/>
      <c r="N45" s="326"/>
      <c r="O45" s="326"/>
      <c r="Q45" s="326"/>
      <c r="R45" s="326"/>
      <c r="S45" s="326"/>
      <c r="T45" s="326"/>
      <c r="U45" s="326"/>
      <c r="W45" s="326"/>
      <c r="X45" s="326"/>
      <c r="Y45" s="326"/>
      <c r="Z45" s="326"/>
      <c r="AA45" s="326"/>
      <c r="AB45" s="326"/>
      <c r="AD45" s="326"/>
      <c r="AE45" s="326"/>
      <c r="AF45" s="326"/>
      <c r="AG45" s="326"/>
    </row>
    <row r="46" spans="2:33" s="271" customFormat="1" ht="13.5">
      <c r="B46" s="269"/>
      <c r="C46" s="269"/>
      <c r="D46" s="326"/>
      <c r="E46" s="326"/>
      <c r="F46" s="326"/>
      <c r="H46" s="328"/>
      <c r="I46" s="328"/>
      <c r="J46" s="326"/>
      <c r="K46" s="326"/>
      <c r="L46" s="326"/>
      <c r="M46" s="326"/>
      <c r="N46" s="326"/>
      <c r="O46" s="326"/>
      <c r="Q46" s="326"/>
      <c r="R46" s="326"/>
      <c r="S46" s="326"/>
      <c r="T46" s="326"/>
      <c r="U46" s="326"/>
      <c r="W46" s="326"/>
      <c r="X46" s="326"/>
      <c r="Y46" s="326"/>
      <c r="Z46" s="326"/>
      <c r="AA46" s="326"/>
      <c r="AB46" s="326"/>
      <c r="AD46" s="326"/>
      <c r="AE46" s="326"/>
      <c r="AF46" s="326"/>
      <c r="AG46" s="326"/>
    </row>
    <row r="47" spans="2:33" s="271" customFormat="1" ht="13.5">
      <c r="B47" s="269"/>
      <c r="C47" s="269"/>
      <c r="D47" s="326"/>
      <c r="E47" s="326"/>
      <c r="F47" s="326"/>
      <c r="H47" s="328"/>
      <c r="I47" s="328"/>
      <c r="J47" s="326"/>
      <c r="K47" s="326"/>
      <c r="L47" s="326"/>
      <c r="M47" s="326"/>
      <c r="N47" s="326"/>
      <c r="O47" s="326"/>
      <c r="Q47" s="326"/>
      <c r="R47" s="326"/>
      <c r="S47" s="326"/>
      <c r="T47" s="326"/>
      <c r="U47" s="326"/>
      <c r="W47" s="326"/>
      <c r="X47" s="326"/>
      <c r="Y47" s="326"/>
      <c r="Z47" s="326"/>
      <c r="AA47" s="326"/>
      <c r="AB47" s="326"/>
      <c r="AD47" s="326"/>
      <c r="AE47" s="326"/>
      <c r="AF47" s="326"/>
      <c r="AG47" s="326"/>
    </row>
    <row r="48" spans="2:33" s="271" customFormat="1" ht="13.5">
      <c r="B48" s="269"/>
      <c r="C48" s="269"/>
      <c r="D48" s="326"/>
      <c r="E48" s="326"/>
      <c r="F48" s="326"/>
      <c r="H48" s="328"/>
      <c r="I48" s="328"/>
      <c r="J48" s="326"/>
      <c r="K48" s="326"/>
      <c r="L48" s="326"/>
      <c r="M48" s="326"/>
      <c r="N48" s="326"/>
      <c r="O48" s="326"/>
      <c r="Q48" s="326"/>
      <c r="R48" s="326"/>
      <c r="S48" s="326"/>
      <c r="T48" s="326"/>
      <c r="U48" s="326"/>
      <c r="W48" s="326"/>
      <c r="X48" s="326"/>
      <c r="Y48" s="326"/>
      <c r="Z48" s="326"/>
      <c r="AA48" s="326"/>
      <c r="AB48" s="326"/>
      <c r="AD48" s="326"/>
      <c r="AE48" s="326"/>
      <c r="AF48" s="326"/>
      <c r="AG48" s="326"/>
    </row>
    <row r="49" spans="2:33" s="271" customFormat="1" ht="13.5">
      <c r="B49" s="269"/>
      <c r="C49" s="269"/>
      <c r="D49" s="326"/>
      <c r="E49" s="326"/>
      <c r="F49" s="326"/>
      <c r="H49" s="328"/>
      <c r="I49" s="328"/>
      <c r="J49" s="326"/>
      <c r="K49" s="326"/>
      <c r="L49" s="326"/>
      <c r="M49" s="326"/>
      <c r="N49" s="326"/>
      <c r="O49" s="326"/>
      <c r="Q49" s="326"/>
      <c r="R49" s="326"/>
      <c r="S49" s="326"/>
      <c r="T49" s="326"/>
      <c r="U49" s="326"/>
      <c r="W49" s="326"/>
      <c r="X49" s="326"/>
      <c r="Y49" s="326"/>
      <c r="Z49" s="326"/>
      <c r="AA49" s="326"/>
      <c r="AB49" s="326"/>
      <c r="AD49" s="326"/>
      <c r="AE49" s="326"/>
      <c r="AF49" s="326"/>
      <c r="AG49" s="326"/>
    </row>
    <row r="50" spans="2:33" s="271" customFormat="1" ht="13.5">
      <c r="B50" s="269"/>
      <c r="C50" s="269"/>
      <c r="D50" s="326"/>
      <c r="E50" s="326"/>
      <c r="F50" s="326"/>
      <c r="H50" s="328"/>
      <c r="I50" s="328"/>
      <c r="J50" s="326"/>
      <c r="K50" s="326"/>
      <c r="L50" s="326"/>
      <c r="M50" s="326"/>
      <c r="N50" s="326"/>
      <c r="O50" s="326"/>
      <c r="Q50" s="326"/>
      <c r="R50" s="326"/>
      <c r="S50" s="326"/>
      <c r="T50" s="326"/>
      <c r="U50" s="326"/>
      <c r="W50" s="326"/>
      <c r="X50" s="326"/>
      <c r="Y50" s="326"/>
      <c r="Z50" s="326"/>
      <c r="AA50" s="326"/>
      <c r="AB50" s="326"/>
      <c r="AD50" s="326"/>
      <c r="AE50" s="326"/>
      <c r="AF50" s="326"/>
      <c r="AG50" s="326"/>
    </row>
    <row r="51" spans="2:33" s="271" customFormat="1" ht="13.5">
      <c r="B51" s="269"/>
      <c r="C51" s="269"/>
      <c r="D51" s="326"/>
      <c r="E51" s="326"/>
      <c r="F51" s="326"/>
      <c r="H51" s="328"/>
      <c r="I51" s="328"/>
      <c r="J51" s="326"/>
      <c r="K51" s="326"/>
      <c r="L51" s="326"/>
      <c r="M51" s="326"/>
      <c r="N51" s="326"/>
      <c r="O51" s="326"/>
      <c r="Q51" s="326"/>
      <c r="R51" s="326"/>
      <c r="S51" s="326"/>
      <c r="T51" s="326"/>
      <c r="U51" s="326"/>
      <c r="W51" s="326"/>
      <c r="X51" s="326"/>
      <c r="Y51" s="326"/>
      <c r="Z51" s="326"/>
      <c r="AA51" s="326"/>
      <c r="AB51" s="326"/>
      <c r="AD51" s="326"/>
      <c r="AE51" s="326"/>
      <c r="AF51" s="326"/>
      <c r="AG51" s="326"/>
    </row>
    <row r="52" spans="2:33" s="271" customFormat="1" ht="13.5">
      <c r="B52" s="269"/>
      <c r="C52" s="269"/>
      <c r="D52" s="326"/>
      <c r="E52" s="326"/>
      <c r="F52" s="326"/>
      <c r="H52" s="328"/>
      <c r="I52" s="328"/>
      <c r="J52" s="326"/>
      <c r="K52" s="326"/>
      <c r="L52" s="326"/>
      <c r="M52" s="326"/>
      <c r="N52" s="326"/>
      <c r="O52" s="326"/>
      <c r="Q52" s="326"/>
      <c r="R52" s="326"/>
      <c r="S52" s="326"/>
      <c r="T52" s="326"/>
      <c r="U52" s="326"/>
      <c r="W52" s="326"/>
      <c r="X52" s="326"/>
      <c r="Y52" s="326"/>
      <c r="Z52" s="326"/>
      <c r="AA52" s="326"/>
      <c r="AB52" s="326"/>
      <c r="AD52" s="326"/>
      <c r="AE52" s="326"/>
      <c r="AF52" s="326"/>
      <c r="AG52" s="326"/>
    </row>
    <row r="53" spans="2:33" s="271" customFormat="1" ht="13.5">
      <c r="B53" s="269"/>
      <c r="C53" s="269"/>
      <c r="D53" s="326"/>
      <c r="E53" s="326"/>
      <c r="F53" s="326"/>
      <c r="H53" s="328"/>
      <c r="I53" s="328"/>
      <c r="J53" s="326"/>
      <c r="K53" s="326"/>
      <c r="L53" s="326"/>
      <c r="M53" s="326"/>
      <c r="N53" s="326"/>
      <c r="O53" s="326"/>
      <c r="Q53" s="326"/>
      <c r="R53" s="326"/>
      <c r="S53" s="326"/>
      <c r="T53" s="326"/>
      <c r="U53" s="326"/>
      <c r="W53" s="326"/>
      <c r="X53" s="326"/>
      <c r="Y53" s="326"/>
      <c r="Z53" s="326"/>
      <c r="AA53" s="326"/>
      <c r="AB53" s="326"/>
      <c r="AD53" s="326"/>
      <c r="AE53" s="326"/>
      <c r="AF53" s="326"/>
      <c r="AG53" s="326"/>
    </row>
    <row r="54" spans="2:33" s="271" customFormat="1" ht="13.5">
      <c r="B54" s="269"/>
      <c r="C54" s="269"/>
      <c r="D54" s="326"/>
      <c r="E54" s="326"/>
      <c r="F54" s="326"/>
      <c r="H54" s="328"/>
      <c r="I54" s="328"/>
      <c r="J54" s="326"/>
      <c r="K54" s="326"/>
      <c r="L54" s="326"/>
      <c r="M54" s="326"/>
      <c r="N54" s="326"/>
      <c r="O54" s="326"/>
      <c r="Q54" s="326"/>
      <c r="R54" s="326"/>
      <c r="S54" s="326"/>
      <c r="T54" s="326"/>
      <c r="U54" s="326"/>
      <c r="W54" s="326"/>
      <c r="X54" s="326"/>
      <c r="Y54" s="326"/>
      <c r="Z54" s="326"/>
      <c r="AA54" s="326"/>
      <c r="AB54" s="326"/>
      <c r="AD54" s="326"/>
      <c r="AE54" s="326"/>
      <c r="AF54" s="326"/>
      <c r="AG54" s="326"/>
    </row>
    <row r="55" spans="2:33" s="271" customFormat="1" ht="13.5">
      <c r="B55" s="269"/>
      <c r="C55" s="269"/>
      <c r="D55" s="326"/>
      <c r="E55" s="326"/>
      <c r="F55" s="326"/>
      <c r="H55" s="328"/>
      <c r="I55" s="328"/>
      <c r="J55" s="326"/>
      <c r="K55" s="326"/>
      <c r="L55" s="326"/>
      <c r="M55" s="326"/>
      <c r="N55" s="326"/>
      <c r="O55" s="326"/>
      <c r="Q55" s="326"/>
      <c r="R55" s="326"/>
      <c r="S55" s="326"/>
      <c r="T55" s="326"/>
      <c r="U55" s="326"/>
      <c r="W55" s="326"/>
      <c r="X55" s="326"/>
      <c r="Y55" s="326"/>
      <c r="Z55" s="326"/>
      <c r="AA55" s="326"/>
      <c r="AB55" s="326"/>
      <c r="AD55" s="326"/>
      <c r="AE55" s="326"/>
      <c r="AF55" s="326"/>
      <c r="AG55" s="326"/>
    </row>
    <row r="56" spans="2:33" s="271" customFormat="1" ht="13.5">
      <c r="B56" s="269"/>
      <c r="C56" s="269"/>
      <c r="D56" s="326"/>
      <c r="E56" s="326"/>
      <c r="F56" s="326"/>
      <c r="H56" s="328"/>
      <c r="I56" s="328"/>
      <c r="J56" s="326"/>
      <c r="K56" s="326"/>
      <c r="L56" s="326"/>
      <c r="M56" s="326"/>
      <c r="N56" s="326"/>
      <c r="O56" s="326"/>
      <c r="Q56" s="326"/>
      <c r="R56" s="326"/>
      <c r="S56" s="326"/>
      <c r="T56" s="326"/>
      <c r="U56" s="326"/>
      <c r="W56" s="326"/>
      <c r="X56" s="326"/>
      <c r="Y56" s="326"/>
      <c r="Z56" s="326"/>
      <c r="AA56" s="326"/>
      <c r="AB56" s="326"/>
      <c r="AD56" s="326"/>
      <c r="AE56" s="326"/>
      <c r="AF56" s="326"/>
      <c r="AG56" s="326"/>
    </row>
    <row r="57" spans="2:33" s="271" customFormat="1" ht="13.5">
      <c r="B57" s="269"/>
      <c r="C57" s="269"/>
      <c r="D57" s="326"/>
      <c r="E57" s="326"/>
      <c r="F57" s="326"/>
      <c r="H57" s="328"/>
      <c r="I57" s="328"/>
      <c r="J57" s="326"/>
      <c r="K57" s="326"/>
      <c r="L57" s="326"/>
      <c r="M57" s="326"/>
      <c r="N57" s="326"/>
      <c r="O57" s="326"/>
      <c r="Q57" s="326"/>
      <c r="R57" s="326"/>
      <c r="S57" s="326"/>
      <c r="T57" s="326"/>
      <c r="U57" s="326"/>
      <c r="W57" s="326"/>
      <c r="X57" s="326"/>
      <c r="Y57" s="326"/>
      <c r="Z57" s="326"/>
      <c r="AA57" s="326"/>
      <c r="AB57" s="326"/>
      <c r="AD57" s="326"/>
      <c r="AE57" s="326"/>
      <c r="AF57" s="326"/>
      <c r="AG57" s="326"/>
    </row>
    <row r="58" spans="2:33" s="271" customFormat="1" ht="13.5">
      <c r="B58" s="269"/>
      <c r="C58" s="269"/>
      <c r="D58" s="326"/>
      <c r="E58" s="326"/>
      <c r="F58" s="326"/>
      <c r="H58" s="328"/>
      <c r="I58" s="328"/>
      <c r="J58" s="326"/>
      <c r="K58" s="326"/>
      <c r="L58" s="326"/>
      <c r="M58" s="326"/>
      <c r="N58" s="326"/>
      <c r="O58" s="326"/>
      <c r="Q58" s="326"/>
      <c r="R58" s="326"/>
      <c r="S58" s="326"/>
      <c r="T58" s="326"/>
      <c r="U58" s="326"/>
      <c r="W58" s="326"/>
      <c r="X58" s="326"/>
      <c r="Y58" s="326"/>
      <c r="Z58" s="326"/>
      <c r="AA58" s="326"/>
      <c r="AB58" s="326"/>
      <c r="AD58" s="326"/>
      <c r="AE58" s="326"/>
      <c r="AF58" s="326"/>
      <c r="AG58" s="326"/>
    </row>
    <row r="59" spans="2:33" s="271" customFormat="1" ht="13.5">
      <c r="B59" s="269"/>
      <c r="C59" s="269"/>
      <c r="D59" s="326"/>
      <c r="E59" s="326"/>
      <c r="F59" s="326"/>
      <c r="H59" s="328"/>
      <c r="I59" s="328"/>
      <c r="J59" s="326"/>
      <c r="K59" s="326"/>
      <c r="L59" s="326"/>
      <c r="M59" s="326"/>
      <c r="N59" s="326"/>
      <c r="O59" s="326"/>
      <c r="Q59" s="326"/>
      <c r="R59" s="326"/>
      <c r="S59" s="326"/>
      <c r="T59" s="326"/>
      <c r="U59" s="326"/>
      <c r="W59" s="326"/>
      <c r="X59" s="326"/>
      <c r="Y59" s="326"/>
      <c r="Z59" s="326"/>
      <c r="AA59" s="326"/>
      <c r="AB59" s="326"/>
      <c r="AD59" s="326"/>
      <c r="AE59" s="326"/>
      <c r="AF59" s="326"/>
      <c r="AG59" s="326"/>
    </row>
    <row r="60" spans="2:33" s="271" customFormat="1" ht="13.5">
      <c r="B60" s="269"/>
      <c r="C60" s="269"/>
      <c r="D60" s="326"/>
      <c r="E60" s="326"/>
      <c r="F60" s="326"/>
      <c r="H60" s="328"/>
      <c r="I60" s="328"/>
      <c r="J60" s="326"/>
      <c r="K60" s="326"/>
      <c r="L60" s="326"/>
      <c r="M60" s="326"/>
      <c r="N60" s="326"/>
      <c r="O60" s="326"/>
      <c r="Q60" s="326"/>
      <c r="R60" s="326"/>
      <c r="S60" s="326"/>
      <c r="T60" s="326"/>
      <c r="U60" s="326"/>
      <c r="W60" s="326"/>
      <c r="X60" s="326"/>
      <c r="Y60" s="326"/>
      <c r="Z60" s="326"/>
      <c r="AA60" s="326"/>
      <c r="AB60" s="326"/>
      <c r="AD60" s="326"/>
      <c r="AE60" s="326"/>
      <c r="AF60" s="326"/>
      <c r="AG60" s="326"/>
    </row>
    <row r="61" spans="2:33" s="271" customFormat="1" ht="13.5">
      <c r="B61" s="269"/>
      <c r="C61" s="269"/>
      <c r="D61" s="326"/>
      <c r="E61" s="326"/>
      <c r="F61" s="326"/>
      <c r="H61" s="328"/>
      <c r="I61" s="328"/>
      <c r="J61" s="326"/>
      <c r="K61" s="326"/>
      <c r="L61" s="326"/>
      <c r="M61" s="326"/>
      <c r="N61" s="326"/>
      <c r="O61" s="326"/>
      <c r="Q61" s="326"/>
      <c r="R61" s="326"/>
      <c r="S61" s="326"/>
      <c r="T61" s="326"/>
      <c r="U61" s="326"/>
      <c r="W61" s="326"/>
      <c r="X61" s="326"/>
      <c r="Y61" s="326"/>
      <c r="Z61" s="326"/>
      <c r="AA61" s="326"/>
      <c r="AB61" s="326"/>
      <c r="AD61" s="326"/>
      <c r="AE61" s="326"/>
      <c r="AF61" s="326"/>
      <c r="AG61" s="326"/>
    </row>
    <row r="62" spans="2:33" s="271" customFormat="1" ht="13.5">
      <c r="B62" s="269"/>
      <c r="C62" s="269"/>
      <c r="D62" s="326"/>
      <c r="E62" s="326"/>
      <c r="F62" s="326"/>
      <c r="H62" s="328"/>
      <c r="I62" s="328"/>
      <c r="J62" s="326"/>
      <c r="K62" s="326"/>
      <c r="L62" s="326"/>
      <c r="M62" s="326"/>
      <c r="N62" s="326"/>
      <c r="O62" s="326"/>
      <c r="Q62" s="326"/>
      <c r="R62" s="326"/>
      <c r="S62" s="326"/>
      <c r="T62" s="326"/>
      <c r="U62" s="326"/>
      <c r="W62" s="326"/>
      <c r="X62" s="326"/>
      <c r="Y62" s="326"/>
      <c r="Z62" s="326"/>
      <c r="AA62" s="326"/>
      <c r="AB62" s="326"/>
      <c r="AD62" s="326"/>
      <c r="AE62" s="326"/>
      <c r="AF62" s="326"/>
      <c r="AG62" s="326"/>
    </row>
    <row r="63" spans="2:33" s="271" customFormat="1" ht="13.5">
      <c r="B63" s="269"/>
      <c r="C63" s="269"/>
      <c r="D63" s="326"/>
      <c r="E63" s="326"/>
      <c r="F63" s="326"/>
      <c r="H63" s="328"/>
      <c r="I63" s="328"/>
      <c r="J63" s="326"/>
      <c r="K63" s="326"/>
      <c r="L63" s="326"/>
      <c r="M63" s="326"/>
      <c r="N63" s="326"/>
      <c r="O63" s="326"/>
      <c r="Q63" s="326"/>
      <c r="R63" s="326"/>
      <c r="S63" s="326"/>
      <c r="T63" s="326"/>
      <c r="U63" s="326"/>
      <c r="W63" s="326"/>
      <c r="X63" s="326"/>
      <c r="Y63" s="326"/>
      <c r="Z63" s="326"/>
      <c r="AA63" s="326"/>
      <c r="AB63" s="326"/>
      <c r="AD63" s="326"/>
      <c r="AE63" s="326"/>
      <c r="AF63" s="326"/>
      <c r="AG63" s="326"/>
    </row>
    <row r="64" spans="2:33" s="271" customFormat="1" ht="13.5">
      <c r="B64" s="269"/>
      <c r="C64" s="269"/>
      <c r="D64" s="326"/>
      <c r="E64" s="326"/>
      <c r="F64" s="326"/>
      <c r="H64" s="328"/>
      <c r="I64" s="328"/>
      <c r="J64" s="326"/>
      <c r="K64" s="326"/>
      <c r="L64" s="326"/>
      <c r="M64" s="326"/>
      <c r="N64" s="326"/>
      <c r="O64" s="326"/>
      <c r="Q64" s="326"/>
      <c r="R64" s="326"/>
      <c r="S64" s="326"/>
      <c r="T64" s="326"/>
      <c r="U64" s="326"/>
      <c r="W64" s="326"/>
      <c r="X64" s="326"/>
      <c r="Y64" s="326"/>
      <c r="Z64" s="326"/>
      <c r="AA64" s="326"/>
      <c r="AB64" s="326"/>
      <c r="AD64" s="326"/>
      <c r="AE64" s="326"/>
      <c r="AF64" s="326"/>
      <c r="AG64" s="326"/>
    </row>
    <row r="65" spans="2:33" s="271" customFormat="1" ht="13.5">
      <c r="B65" s="269"/>
      <c r="C65" s="269"/>
      <c r="D65" s="326"/>
      <c r="E65" s="326"/>
      <c r="F65" s="326"/>
      <c r="H65" s="328"/>
      <c r="I65" s="328"/>
      <c r="J65" s="326"/>
      <c r="K65" s="326"/>
      <c r="L65" s="326"/>
      <c r="M65" s="326"/>
      <c r="N65" s="326"/>
      <c r="O65" s="326"/>
      <c r="Q65" s="326"/>
      <c r="R65" s="326"/>
      <c r="S65" s="326"/>
      <c r="T65" s="326"/>
      <c r="U65" s="326"/>
      <c r="W65" s="326"/>
      <c r="X65" s="326"/>
      <c r="Y65" s="326"/>
      <c r="Z65" s="326"/>
      <c r="AA65" s="326"/>
      <c r="AB65" s="326"/>
      <c r="AD65" s="326"/>
      <c r="AE65" s="326"/>
      <c r="AF65" s="326"/>
      <c r="AG65" s="326"/>
    </row>
    <row r="66" spans="2:33" s="271" customFormat="1" ht="13.5">
      <c r="B66" s="269"/>
      <c r="C66" s="269"/>
      <c r="D66" s="326"/>
      <c r="E66" s="326"/>
      <c r="F66" s="326"/>
      <c r="H66" s="328"/>
      <c r="I66" s="328"/>
      <c r="J66" s="326"/>
      <c r="K66" s="326"/>
      <c r="L66" s="326"/>
      <c r="M66" s="326"/>
      <c r="N66" s="326"/>
      <c r="O66" s="326"/>
      <c r="Q66" s="326"/>
      <c r="R66" s="326"/>
      <c r="S66" s="326"/>
      <c r="T66" s="326"/>
      <c r="U66" s="326"/>
      <c r="W66" s="326"/>
      <c r="X66" s="326"/>
      <c r="Y66" s="326"/>
      <c r="Z66" s="326"/>
      <c r="AA66" s="326"/>
      <c r="AB66" s="326"/>
      <c r="AD66" s="326"/>
      <c r="AE66" s="326"/>
      <c r="AF66" s="326"/>
      <c r="AG66" s="326"/>
    </row>
  </sheetData>
  <sheetProtection/>
  <protectedRanges>
    <protectedRange sqref="C8:D9" name="범위1_2_1_1_1"/>
  </protectedRanges>
  <mergeCells count="24">
    <mergeCell ref="AC1:AH1"/>
    <mergeCell ref="AD4:AE4"/>
    <mergeCell ref="AJ3:AO3"/>
    <mergeCell ref="A1:F1"/>
    <mergeCell ref="B3:D3"/>
    <mergeCell ref="H3:O3"/>
    <mergeCell ref="H1:O1"/>
    <mergeCell ref="K5:N5"/>
    <mergeCell ref="AN4:AO4"/>
    <mergeCell ref="Q3:U3"/>
    <mergeCell ref="W3:AB3"/>
    <mergeCell ref="AN5:AO5"/>
    <mergeCell ref="AG3:AH3"/>
    <mergeCell ref="W4:Z4"/>
    <mergeCell ref="H5:J5"/>
    <mergeCell ref="H4:N4"/>
    <mergeCell ref="P1:U1"/>
    <mergeCell ref="Q4:U4"/>
    <mergeCell ref="AM2:AO2"/>
    <mergeCell ref="AD3:AE3"/>
    <mergeCell ref="AA4:AB4"/>
    <mergeCell ref="AF3:AF7"/>
    <mergeCell ref="AJ1:AO1"/>
    <mergeCell ref="W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8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8" sqref="AE8"/>
    </sheetView>
  </sheetViews>
  <sheetFormatPr defaultColWidth="8.88671875" defaultRowHeight="13.5"/>
  <cols>
    <col min="1" max="1" width="9.77734375" style="17" customWidth="1"/>
    <col min="2" max="2" width="7.99609375" style="17" customWidth="1"/>
    <col min="3" max="10" width="7.99609375" style="16" customWidth="1"/>
    <col min="11" max="11" width="2.77734375" style="16" customWidth="1"/>
    <col min="12" max="20" width="7.99609375" style="16" customWidth="1"/>
    <col min="21" max="21" width="14.5546875" style="16" customWidth="1"/>
    <col min="22" max="29" width="8.77734375" style="16" customWidth="1"/>
    <col min="30" max="30" width="2.77734375" style="16" customWidth="1"/>
    <col min="31" max="38" width="8.77734375" style="16" customWidth="1"/>
    <col min="39" max="16384" width="8.88671875" style="16" customWidth="1"/>
  </cols>
  <sheetData>
    <row r="1" spans="1:38" s="1" customFormat="1" ht="45" customHeight="1">
      <c r="A1" s="496" t="s">
        <v>186</v>
      </c>
      <c r="B1" s="496"/>
      <c r="C1" s="496"/>
      <c r="D1" s="496"/>
      <c r="E1" s="496"/>
      <c r="F1" s="496"/>
      <c r="G1" s="496"/>
      <c r="H1" s="496"/>
      <c r="I1" s="496"/>
      <c r="J1" s="496"/>
      <c r="K1" s="33"/>
      <c r="L1" s="495" t="s">
        <v>187</v>
      </c>
      <c r="M1" s="495"/>
      <c r="N1" s="495"/>
      <c r="O1" s="495"/>
      <c r="P1" s="495"/>
      <c r="Q1" s="495"/>
      <c r="R1" s="495"/>
      <c r="S1" s="495"/>
      <c r="T1" s="495"/>
      <c r="U1" s="496" t="s">
        <v>188</v>
      </c>
      <c r="V1" s="496"/>
      <c r="W1" s="496"/>
      <c r="X1" s="496"/>
      <c r="Y1" s="496"/>
      <c r="Z1" s="496"/>
      <c r="AA1" s="496"/>
      <c r="AB1" s="496"/>
      <c r="AC1" s="496"/>
      <c r="AD1" s="48"/>
      <c r="AE1" s="495" t="s">
        <v>189</v>
      </c>
      <c r="AF1" s="495"/>
      <c r="AG1" s="495"/>
      <c r="AH1" s="495"/>
      <c r="AI1" s="495"/>
      <c r="AJ1" s="495"/>
      <c r="AK1" s="495"/>
      <c r="AL1" s="495"/>
    </row>
    <row r="2" spans="1:38" s="4" customFormat="1" ht="25.5" customHeight="1" thickBot="1">
      <c r="A2" s="2" t="s">
        <v>190</v>
      </c>
      <c r="B2" s="3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5" t="s">
        <v>191</v>
      </c>
      <c r="U2" s="2" t="s">
        <v>190</v>
      </c>
      <c r="V2" s="2"/>
      <c r="W2" s="2"/>
      <c r="X2" s="2"/>
      <c r="Y2" s="2"/>
      <c r="Z2" s="2"/>
      <c r="AA2" s="2"/>
      <c r="AB2" s="2"/>
      <c r="AC2" s="2"/>
      <c r="AE2" s="2"/>
      <c r="AF2" s="2"/>
      <c r="AG2" s="2"/>
      <c r="AH2" s="2"/>
      <c r="AI2" s="2"/>
      <c r="AJ2" s="2"/>
      <c r="AK2" s="2"/>
      <c r="AL2" s="5" t="s">
        <v>191</v>
      </c>
    </row>
    <row r="3" spans="2:38" s="4" customFormat="1" ht="16.5" customHeight="1" thickTop="1">
      <c r="B3" s="77" t="s">
        <v>192</v>
      </c>
      <c r="C3" s="523" t="s">
        <v>193</v>
      </c>
      <c r="D3" s="492"/>
      <c r="E3" s="492"/>
      <c r="F3" s="548"/>
      <c r="G3" s="523" t="s">
        <v>194</v>
      </c>
      <c r="H3" s="492"/>
      <c r="I3" s="492"/>
      <c r="J3" s="492"/>
      <c r="K3" s="19"/>
      <c r="L3" s="492" t="s">
        <v>195</v>
      </c>
      <c r="M3" s="492"/>
      <c r="N3" s="548"/>
      <c r="O3" s="35" t="s">
        <v>196</v>
      </c>
      <c r="P3" s="77" t="s">
        <v>197</v>
      </c>
      <c r="Q3" s="523" t="s">
        <v>198</v>
      </c>
      <c r="R3" s="492"/>
      <c r="S3" s="492"/>
      <c r="T3" s="492"/>
      <c r="U3" s="19" t="s">
        <v>199</v>
      </c>
      <c r="V3" s="523" t="s">
        <v>200</v>
      </c>
      <c r="W3" s="492"/>
      <c r="X3" s="492"/>
      <c r="Y3" s="492"/>
      <c r="Z3" s="548"/>
      <c r="AA3" s="523" t="s">
        <v>201</v>
      </c>
      <c r="AB3" s="492"/>
      <c r="AC3" s="492"/>
      <c r="AD3" s="19"/>
      <c r="AE3" s="492" t="s">
        <v>202</v>
      </c>
      <c r="AF3" s="492"/>
      <c r="AG3" s="492"/>
      <c r="AH3" s="492"/>
      <c r="AI3" s="492"/>
      <c r="AJ3" s="548"/>
      <c r="AK3" s="35" t="s">
        <v>203</v>
      </c>
      <c r="AL3" s="18" t="s">
        <v>204</v>
      </c>
    </row>
    <row r="4" spans="1:38" s="4" customFormat="1" ht="16.5" customHeight="1">
      <c r="A4" s="19" t="s">
        <v>199</v>
      </c>
      <c r="B4" s="26"/>
      <c r="C4" s="20" t="s">
        <v>205</v>
      </c>
      <c r="D4" s="20" t="s">
        <v>206</v>
      </c>
      <c r="E4" s="20" t="s">
        <v>207</v>
      </c>
      <c r="F4" s="20" t="s">
        <v>208</v>
      </c>
      <c r="G4" s="26" t="s">
        <v>205</v>
      </c>
      <c r="H4" s="23" t="s">
        <v>209</v>
      </c>
      <c r="I4" s="23" t="s">
        <v>210</v>
      </c>
      <c r="J4" s="19" t="s">
        <v>211</v>
      </c>
      <c r="K4" s="19"/>
      <c r="L4" s="22" t="s">
        <v>212</v>
      </c>
      <c r="M4" s="22" t="s">
        <v>213</v>
      </c>
      <c r="N4" s="23" t="s">
        <v>214</v>
      </c>
      <c r="O4" s="19"/>
      <c r="P4" s="26"/>
      <c r="Q4" s="23" t="s">
        <v>212</v>
      </c>
      <c r="R4" s="23" t="s">
        <v>215</v>
      </c>
      <c r="S4" s="23" t="s">
        <v>216</v>
      </c>
      <c r="T4" s="19" t="s">
        <v>217</v>
      </c>
      <c r="U4" s="19" t="s">
        <v>218</v>
      </c>
      <c r="V4" s="26" t="s">
        <v>205</v>
      </c>
      <c r="W4" s="20" t="s">
        <v>219</v>
      </c>
      <c r="X4" s="23" t="s">
        <v>220</v>
      </c>
      <c r="Y4" s="23" t="s">
        <v>221</v>
      </c>
      <c r="Z4" s="20" t="s">
        <v>222</v>
      </c>
      <c r="AA4" s="22" t="s">
        <v>212</v>
      </c>
      <c r="AB4" s="23" t="s">
        <v>223</v>
      </c>
      <c r="AC4" s="21" t="s">
        <v>224</v>
      </c>
      <c r="AD4" s="19"/>
      <c r="AE4" s="22" t="s">
        <v>212</v>
      </c>
      <c r="AF4" s="22" t="s">
        <v>225</v>
      </c>
      <c r="AG4" s="176" t="s">
        <v>500</v>
      </c>
      <c r="AH4" s="23" t="s">
        <v>226</v>
      </c>
      <c r="AI4" s="23" t="s">
        <v>227</v>
      </c>
      <c r="AJ4" s="23" t="s">
        <v>502</v>
      </c>
      <c r="AK4" s="19" t="s">
        <v>228</v>
      </c>
      <c r="AL4" s="27"/>
    </row>
    <row r="5" spans="1:38" s="4" customFormat="1" ht="16.5" customHeight="1">
      <c r="A5" s="20" t="s">
        <v>229</v>
      </c>
      <c r="B5" s="20"/>
      <c r="C5" s="20"/>
      <c r="D5" s="20"/>
      <c r="E5" s="20"/>
      <c r="F5" s="20"/>
      <c r="G5" s="26"/>
      <c r="H5" s="26"/>
      <c r="I5" s="26" t="s">
        <v>230</v>
      </c>
      <c r="J5" s="19"/>
      <c r="K5" s="19"/>
      <c r="L5" s="20"/>
      <c r="M5" s="20"/>
      <c r="N5" s="26"/>
      <c r="O5" s="19" t="s">
        <v>231</v>
      </c>
      <c r="P5" s="26" t="s">
        <v>232</v>
      </c>
      <c r="Q5" s="26"/>
      <c r="R5" s="26" t="s">
        <v>233</v>
      </c>
      <c r="S5" s="26" t="s">
        <v>234</v>
      </c>
      <c r="T5" s="27"/>
      <c r="U5" s="19" t="s">
        <v>235</v>
      </c>
      <c r="V5" s="26"/>
      <c r="W5" s="20"/>
      <c r="X5" s="26"/>
      <c r="Y5" s="26"/>
      <c r="Z5" s="20"/>
      <c r="AA5" s="20"/>
      <c r="AB5" s="26"/>
      <c r="AC5" s="27"/>
      <c r="AD5" s="19"/>
      <c r="AE5" s="20" t="s">
        <v>236</v>
      </c>
      <c r="AF5" s="20" t="s">
        <v>237</v>
      </c>
      <c r="AG5" s="177"/>
      <c r="AH5" s="26"/>
      <c r="AI5" s="26"/>
      <c r="AJ5" s="26"/>
      <c r="AK5" s="19" t="s">
        <v>83</v>
      </c>
      <c r="AL5" s="27"/>
    </row>
    <row r="6" spans="1:38" s="4" customFormat="1" ht="16.5" customHeight="1">
      <c r="A6" s="36"/>
      <c r="B6" s="30" t="s">
        <v>238</v>
      </c>
      <c r="C6" s="30" t="s">
        <v>239</v>
      </c>
      <c r="D6" s="30" t="s">
        <v>240</v>
      </c>
      <c r="E6" s="30" t="s">
        <v>241</v>
      </c>
      <c r="F6" s="30" t="s">
        <v>242</v>
      </c>
      <c r="G6" s="32" t="s">
        <v>239</v>
      </c>
      <c r="H6" s="32" t="s">
        <v>243</v>
      </c>
      <c r="I6" s="32" t="s">
        <v>244</v>
      </c>
      <c r="J6" s="31" t="s">
        <v>245</v>
      </c>
      <c r="K6" s="19"/>
      <c r="L6" s="30" t="s">
        <v>239</v>
      </c>
      <c r="M6" s="30" t="s">
        <v>246</v>
      </c>
      <c r="N6" s="32" t="s">
        <v>247</v>
      </c>
      <c r="O6" s="31" t="s">
        <v>248</v>
      </c>
      <c r="P6" s="32" t="s">
        <v>249</v>
      </c>
      <c r="Q6" s="32" t="s">
        <v>239</v>
      </c>
      <c r="R6" s="32" t="s">
        <v>250</v>
      </c>
      <c r="S6" s="32" t="s">
        <v>251</v>
      </c>
      <c r="T6" s="29" t="s">
        <v>252</v>
      </c>
      <c r="U6" s="36" t="s">
        <v>82</v>
      </c>
      <c r="V6" s="32" t="s">
        <v>239</v>
      </c>
      <c r="W6" s="30" t="s">
        <v>253</v>
      </c>
      <c r="X6" s="32" t="s">
        <v>254</v>
      </c>
      <c r="Y6" s="32" t="s">
        <v>255</v>
      </c>
      <c r="Z6" s="30" t="s">
        <v>256</v>
      </c>
      <c r="AA6" s="30" t="s">
        <v>239</v>
      </c>
      <c r="AB6" s="32" t="s">
        <v>257</v>
      </c>
      <c r="AC6" s="29" t="s">
        <v>258</v>
      </c>
      <c r="AD6" s="19"/>
      <c r="AE6" s="137" t="s">
        <v>259</v>
      </c>
      <c r="AF6" s="30" t="s">
        <v>260</v>
      </c>
      <c r="AG6" s="179" t="s">
        <v>501</v>
      </c>
      <c r="AH6" s="32" t="s">
        <v>262</v>
      </c>
      <c r="AI6" s="32" t="s">
        <v>263</v>
      </c>
      <c r="AJ6" s="32"/>
      <c r="AK6" s="31" t="s">
        <v>261</v>
      </c>
      <c r="AL6" s="29" t="s">
        <v>264</v>
      </c>
    </row>
    <row r="7" spans="1:38" s="4" customFormat="1" ht="99.75" customHeight="1">
      <c r="A7" s="20">
        <v>2009</v>
      </c>
      <c r="B7" s="78">
        <v>8.81</v>
      </c>
      <c r="C7" s="157">
        <f aca="true" t="shared" si="0" ref="C7:J7">SUM(D7:F7)</f>
        <v>26796765.856000006</v>
      </c>
      <c r="D7" s="157">
        <f t="shared" si="0"/>
        <v>14591176.064000003</v>
      </c>
      <c r="E7" s="157">
        <f t="shared" si="0"/>
        <v>7891984.6000000015</v>
      </c>
      <c r="F7" s="157">
        <f t="shared" si="0"/>
        <v>4313605.192000001</v>
      </c>
      <c r="G7" s="157">
        <f t="shared" si="0"/>
        <v>2385586.2720000003</v>
      </c>
      <c r="H7" s="157">
        <f t="shared" si="0"/>
        <v>1192793.1360000002</v>
      </c>
      <c r="I7" s="157">
        <f t="shared" si="0"/>
        <v>735225.7840000001</v>
      </c>
      <c r="J7" s="157">
        <f t="shared" si="0"/>
        <v>457567.3520000001</v>
      </c>
      <c r="K7" s="78"/>
      <c r="L7" s="157">
        <f>SUM(M7:N7)</f>
        <v>277658.43200000003</v>
      </c>
      <c r="M7" s="157">
        <f aca="true" t="shared" si="1" ref="M7:T7">SUM(N7:P7)</f>
        <v>179908.92000000004</v>
      </c>
      <c r="N7" s="157">
        <f t="shared" si="1"/>
        <v>97749.51200000002</v>
      </c>
      <c r="O7" s="157">
        <f t="shared" si="1"/>
        <v>53274.53200000001</v>
      </c>
      <c r="P7" s="157">
        <f t="shared" si="1"/>
        <v>28884.876000000004</v>
      </c>
      <c r="Q7" s="157">
        <f t="shared" si="1"/>
        <v>15590.104000000001</v>
      </c>
      <c r="R7" s="157">
        <f t="shared" si="1"/>
        <v>8799.552</v>
      </c>
      <c r="S7" s="157">
        <f t="shared" si="1"/>
        <v>4495.22</v>
      </c>
      <c r="T7" s="157">
        <f t="shared" si="1"/>
        <v>2295.332</v>
      </c>
      <c r="U7" s="20">
        <v>2009</v>
      </c>
      <c r="V7" s="157">
        <f>SUM(W7:Z7)</f>
        <v>190.88799999999998</v>
      </c>
      <c r="W7" s="157">
        <f>SUM(X7:Z7)</f>
        <v>95.444</v>
      </c>
      <c r="X7" s="157">
        <f>SUM(Y7:AA7)</f>
        <v>50.984</v>
      </c>
      <c r="Y7" s="157">
        <f>SUM(Z7:AB7)</f>
        <v>28.754</v>
      </c>
      <c r="Z7" s="157">
        <f>SUM(AA7:AC7)</f>
        <v>15.706</v>
      </c>
      <c r="AA7" s="79">
        <v>6.524</v>
      </c>
      <c r="AB7" s="79">
        <v>6.524</v>
      </c>
      <c r="AC7" s="157">
        <f>SUM(AD7:AF7)</f>
        <v>2.658</v>
      </c>
      <c r="AD7" s="79"/>
      <c r="AE7" s="79">
        <v>2.288</v>
      </c>
      <c r="AF7" s="79">
        <v>0.37</v>
      </c>
      <c r="AG7" s="238">
        <f>SUM(AG7:AH7)</f>
        <v>0.37</v>
      </c>
      <c r="AH7" s="79">
        <v>1.548</v>
      </c>
      <c r="AI7" s="157">
        <f>SUM(AJ7:AL7)</f>
        <v>1.48</v>
      </c>
      <c r="AJ7" s="157">
        <f>SUM(AK7:AM7)</f>
        <v>1.48</v>
      </c>
      <c r="AK7" s="157">
        <f>SUM(AL7:AN7)</f>
        <v>0.74</v>
      </c>
      <c r="AL7" s="157">
        <f>SUM(AG7:AO7)</f>
        <v>0.37</v>
      </c>
    </row>
    <row r="8" spans="1:38" s="4" customFormat="1" ht="99.75" customHeight="1">
      <c r="A8" s="20">
        <v>2010</v>
      </c>
      <c r="B8" s="78">
        <f>AA8+AE8</f>
        <v>8.86</v>
      </c>
      <c r="C8" s="79" t="s">
        <v>265</v>
      </c>
      <c r="D8" s="79" t="s">
        <v>265</v>
      </c>
      <c r="E8" s="79" t="s">
        <v>265</v>
      </c>
      <c r="F8" s="79" t="s">
        <v>265</v>
      </c>
      <c r="G8" s="79" t="s">
        <v>265</v>
      </c>
      <c r="H8" s="79" t="s">
        <v>265</v>
      </c>
      <c r="I8" s="79" t="s">
        <v>265</v>
      </c>
      <c r="J8" s="79" t="s">
        <v>265</v>
      </c>
      <c r="K8" s="78"/>
      <c r="L8" s="79" t="s">
        <v>265</v>
      </c>
      <c r="M8" s="79" t="s">
        <v>265</v>
      </c>
      <c r="N8" s="79" t="s">
        <v>265</v>
      </c>
      <c r="O8" s="79" t="s">
        <v>265</v>
      </c>
      <c r="P8" s="79" t="s">
        <v>265</v>
      </c>
      <c r="Q8" s="79" t="s">
        <v>265</v>
      </c>
      <c r="R8" s="79" t="s">
        <v>265</v>
      </c>
      <c r="S8" s="79" t="s">
        <v>265</v>
      </c>
      <c r="T8" s="79" t="s">
        <v>265</v>
      </c>
      <c r="U8" s="20">
        <v>2010</v>
      </c>
      <c r="V8" s="79" t="s">
        <v>265</v>
      </c>
      <c r="W8" s="79" t="s">
        <v>265</v>
      </c>
      <c r="X8" s="79" t="s">
        <v>265</v>
      </c>
      <c r="Y8" s="79" t="s">
        <v>265</v>
      </c>
      <c r="Z8" s="79" t="s">
        <v>265</v>
      </c>
      <c r="AA8" s="79">
        <v>6.9</v>
      </c>
      <c r="AB8" s="79">
        <v>6.9</v>
      </c>
      <c r="AC8" s="79" t="s">
        <v>265</v>
      </c>
      <c r="AD8" s="79"/>
      <c r="AE8" s="79">
        <f>SUM(AF8:AI8)</f>
        <v>1.96</v>
      </c>
      <c r="AF8" s="79" t="s">
        <v>265</v>
      </c>
      <c r="AG8" s="238">
        <f>SUM(AG8:AH8)</f>
        <v>0.41000000000000003</v>
      </c>
      <c r="AH8" s="79">
        <v>1.55</v>
      </c>
      <c r="AI8" s="79" t="s">
        <v>93</v>
      </c>
      <c r="AJ8" s="79" t="s">
        <v>265</v>
      </c>
      <c r="AK8" s="79" t="s">
        <v>265</v>
      </c>
      <c r="AL8" s="79" t="s">
        <v>265</v>
      </c>
    </row>
    <row r="9" spans="1:38" s="4" customFormat="1" ht="99.75" customHeight="1">
      <c r="A9" s="20">
        <v>2011</v>
      </c>
      <c r="B9" s="78">
        <v>8.87</v>
      </c>
      <c r="C9" s="79" t="s">
        <v>265</v>
      </c>
      <c r="D9" s="79" t="s">
        <v>265</v>
      </c>
      <c r="E9" s="79" t="s">
        <v>265</v>
      </c>
      <c r="F9" s="79" t="s">
        <v>265</v>
      </c>
      <c r="G9" s="79" t="s">
        <v>265</v>
      </c>
      <c r="H9" s="79" t="s">
        <v>265</v>
      </c>
      <c r="I9" s="79" t="s">
        <v>265</v>
      </c>
      <c r="J9" s="79" t="s">
        <v>265</v>
      </c>
      <c r="K9" s="78"/>
      <c r="L9" s="79" t="s">
        <v>265</v>
      </c>
      <c r="M9" s="79" t="s">
        <v>265</v>
      </c>
      <c r="N9" s="79" t="s">
        <v>265</v>
      </c>
      <c r="O9" s="79" t="s">
        <v>265</v>
      </c>
      <c r="P9" s="79" t="s">
        <v>265</v>
      </c>
      <c r="Q9" s="79" t="s">
        <v>265</v>
      </c>
      <c r="R9" s="79" t="s">
        <v>265</v>
      </c>
      <c r="S9" s="79" t="s">
        <v>265</v>
      </c>
      <c r="T9" s="79" t="s">
        <v>265</v>
      </c>
      <c r="U9" s="20">
        <v>2011</v>
      </c>
      <c r="V9" s="79" t="s">
        <v>265</v>
      </c>
      <c r="W9" s="79" t="s">
        <v>265</v>
      </c>
      <c r="X9" s="79" t="s">
        <v>265</v>
      </c>
      <c r="Y9" s="79" t="s">
        <v>265</v>
      </c>
      <c r="Z9" s="79" t="s">
        <v>265</v>
      </c>
      <c r="AA9" s="79">
        <v>6.9</v>
      </c>
      <c r="AB9" s="79">
        <v>6.9</v>
      </c>
      <c r="AC9" s="79" t="s">
        <v>265</v>
      </c>
      <c r="AD9" s="79"/>
      <c r="AE9" s="79">
        <f>SUM(AF9:AI9)</f>
        <v>1.97</v>
      </c>
      <c r="AF9" s="79" t="s">
        <v>265</v>
      </c>
      <c r="AG9" s="238">
        <f>SUM(AG9:AH9)</f>
        <v>0.42</v>
      </c>
      <c r="AH9" s="79">
        <v>1.55</v>
      </c>
      <c r="AI9" s="79" t="s">
        <v>93</v>
      </c>
      <c r="AJ9" s="79" t="s">
        <v>265</v>
      </c>
      <c r="AK9" s="79" t="s">
        <v>265</v>
      </c>
      <c r="AL9" s="79" t="s">
        <v>265</v>
      </c>
    </row>
    <row r="10" spans="1:38" s="4" customFormat="1" ht="99.75" customHeight="1">
      <c r="A10" s="20">
        <v>2012</v>
      </c>
      <c r="B10" s="78">
        <v>8.86</v>
      </c>
      <c r="C10" s="312">
        <f aca="true" t="shared" si="2" ref="C10:J10">SUM(D10:E10)</f>
        <v>2387905.8</v>
      </c>
      <c r="D10" s="312">
        <f t="shared" si="2"/>
        <v>1478227.4</v>
      </c>
      <c r="E10" s="312">
        <f t="shared" si="2"/>
        <v>909678.3999999999</v>
      </c>
      <c r="F10" s="312">
        <f t="shared" si="2"/>
        <v>568549</v>
      </c>
      <c r="G10" s="312">
        <f t="shared" si="2"/>
        <v>341129.39999999997</v>
      </c>
      <c r="H10" s="312">
        <f t="shared" si="2"/>
        <v>227419.59999999998</v>
      </c>
      <c r="I10" s="312">
        <f t="shared" si="2"/>
        <v>113709.79999999999</v>
      </c>
      <c r="J10" s="312">
        <f t="shared" si="2"/>
        <v>113709.79999999999</v>
      </c>
      <c r="K10" s="78"/>
      <c r="L10" s="312">
        <f aca="true" t="shared" si="3" ref="L10:T10">SUM(M10:N10)</f>
        <v>113709.79999999999</v>
      </c>
      <c r="M10" s="312">
        <f t="shared" si="3"/>
        <v>70291.7</v>
      </c>
      <c r="N10" s="312">
        <f t="shared" si="3"/>
        <v>43418.1</v>
      </c>
      <c r="O10" s="312">
        <f t="shared" si="3"/>
        <v>26873.6</v>
      </c>
      <c r="P10" s="312">
        <f t="shared" si="3"/>
        <v>16544.5</v>
      </c>
      <c r="Q10" s="312">
        <f t="shared" si="3"/>
        <v>10329.099999999999</v>
      </c>
      <c r="R10" s="312">
        <f t="shared" si="3"/>
        <v>6215.4</v>
      </c>
      <c r="S10" s="312">
        <f t="shared" si="3"/>
        <v>4113.7</v>
      </c>
      <c r="T10" s="312">
        <f t="shared" si="3"/>
        <v>2101.7</v>
      </c>
      <c r="U10" s="20">
        <v>2012</v>
      </c>
      <c r="V10" s="312">
        <f>SUM(W10:X10)</f>
        <v>89.7</v>
      </c>
      <c r="W10" s="312">
        <f>SUM(X10:Y10)</f>
        <v>55.2</v>
      </c>
      <c r="X10" s="312">
        <f>SUM(Y10:Z10)</f>
        <v>34.5</v>
      </c>
      <c r="Y10" s="312">
        <f>SUM(Z10:AA10)</f>
        <v>20.700000000000003</v>
      </c>
      <c r="Z10" s="312">
        <f>SUM(AA10:AB10)</f>
        <v>13.8</v>
      </c>
      <c r="AA10" s="79">
        <v>6.9</v>
      </c>
      <c r="AB10" s="79">
        <v>6.9</v>
      </c>
      <c r="AC10" s="312">
        <f>SUM(AD10:AE10)</f>
        <v>1.96</v>
      </c>
      <c r="AD10" s="79"/>
      <c r="AE10" s="79">
        <v>1.96</v>
      </c>
      <c r="AF10" s="312">
        <f>SUM(AG10:AH10)</f>
        <v>1.96</v>
      </c>
      <c r="AG10" s="238">
        <v>0.41</v>
      </c>
      <c r="AH10" s="79">
        <v>1.55</v>
      </c>
      <c r="AI10" s="312"/>
      <c r="AJ10" s="312"/>
      <c r="AK10" s="312">
        <f>SUM(AL10:AM10)</f>
        <v>0.82</v>
      </c>
      <c r="AL10" s="312">
        <f>SUM(AG10:AN10)</f>
        <v>0.41</v>
      </c>
    </row>
    <row r="11" spans="1:38" s="11" customFormat="1" ht="99.75" customHeight="1" thickBot="1">
      <c r="A11" s="71">
        <v>2013</v>
      </c>
      <c r="B11" s="80">
        <v>9.025443</v>
      </c>
      <c r="C11" s="435" t="s">
        <v>580</v>
      </c>
      <c r="D11" s="435" t="s">
        <v>580</v>
      </c>
      <c r="E11" s="435" t="s">
        <v>580</v>
      </c>
      <c r="F11" s="435" t="s">
        <v>580</v>
      </c>
      <c r="G11" s="435" t="s">
        <v>580</v>
      </c>
      <c r="H11" s="435" t="s">
        <v>580</v>
      </c>
      <c r="I11" s="435" t="s">
        <v>580</v>
      </c>
      <c r="J11" s="435" t="s">
        <v>580</v>
      </c>
      <c r="K11" s="170"/>
      <c r="L11" s="435" t="s">
        <v>580</v>
      </c>
      <c r="M11" s="435" t="s">
        <v>580</v>
      </c>
      <c r="N11" s="435" t="s">
        <v>580</v>
      </c>
      <c r="O11" s="435" t="s">
        <v>580</v>
      </c>
      <c r="P11" s="435" t="s">
        <v>580</v>
      </c>
      <c r="Q11" s="435" t="s">
        <v>580</v>
      </c>
      <c r="R11" s="435" t="s">
        <v>580</v>
      </c>
      <c r="S11" s="435" t="s">
        <v>580</v>
      </c>
      <c r="T11" s="435" t="s">
        <v>580</v>
      </c>
      <c r="U11" s="71">
        <v>2013</v>
      </c>
      <c r="V11" s="435" t="s">
        <v>580</v>
      </c>
      <c r="W11" s="435" t="s">
        <v>580</v>
      </c>
      <c r="X11" s="435" t="s">
        <v>580</v>
      </c>
      <c r="Y11" s="435" t="s">
        <v>580</v>
      </c>
      <c r="Z11" s="435" t="s">
        <v>580</v>
      </c>
      <c r="AA11" s="81">
        <v>6.9</v>
      </c>
      <c r="AB11" s="81">
        <v>6.9</v>
      </c>
      <c r="AC11" s="435" t="s">
        <v>580</v>
      </c>
      <c r="AD11" s="82"/>
      <c r="AE11" s="81">
        <v>2.127966</v>
      </c>
      <c r="AF11" s="435" t="s">
        <v>85</v>
      </c>
      <c r="AG11" s="437">
        <v>0.45</v>
      </c>
      <c r="AH11" s="81">
        <v>1.55</v>
      </c>
      <c r="AI11" s="435" t="s">
        <v>580</v>
      </c>
      <c r="AJ11" s="436">
        <v>0.131319</v>
      </c>
      <c r="AK11" s="435" t="s">
        <v>580</v>
      </c>
      <c r="AL11" s="435" t="s">
        <v>580</v>
      </c>
    </row>
    <row r="12" spans="1:40" s="97" customFormat="1" ht="12" customHeight="1" thickTop="1">
      <c r="A12" s="41" t="s">
        <v>266</v>
      </c>
      <c r="B12" s="105"/>
      <c r="C12" s="105"/>
      <c r="D12" s="99"/>
      <c r="E12" s="100"/>
      <c r="F12" s="94"/>
      <c r="G12" s="94"/>
      <c r="H12" s="95"/>
      <c r="I12" s="95"/>
      <c r="J12" s="105"/>
      <c r="K12" s="105"/>
      <c r="L12" s="105"/>
      <c r="M12" s="105"/>
      <c r="N12" s="105"/>
      <c r="Q12" s="96"/>
      <c r="R12" s="96"/>
      <c r="S12" s="96"/>
      <c r="T12" s="96"/>
      <c r="U12" s="41" t="s">
        <v>266</v>
      </c>
      <c r="V12" s="106"/>
      <c r="W12" s="96"/>
      <c r="X12" s="96"/>
      <c r="Y12" s="96"/>
      <c r="Z12" s="105"/>
      <c r="AA12" s="105"/>
      <c r="AB12" s="105"/>
      <c r="AC12" s="41"/>
      <c r="AD12" s="105"/>
      <c r="AE12" s="93"/>
      <c r="AF12" s="93"/>
      <c r="AG12" s="93"/>
      <c r="AH12" s="96"/>
      <c r="AJ12" s="105"/>
      <c r="AK12" s="105"/>
      <c r="AL12" s="105"/>
      <c r="AM12" s="93"/>
      <c r="AN12" s="93"/>
    </row>
    <row r="13" spans="8:36" ht="15.75" customHeight="1">
      <c r="H13" s="83"/>
      <c r="I13" s="83"/>
      <c r="J13" s="83"/>
      <c r="K13" s="83"/>
      <c r="L13" s="83"/>
      <c r="M13" s="83"/>
      <c r="N13" s="83"/>
      <c r="R13" s="83"/>
      <c r="S13" s="83"/>
      <c r="T13" s="84"/>
      <c r="U13" s="17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</row>
    <row r="14" spans="8:20" ht="13.5">
      <c r="H14" s="83"/>
      <c r="I14" s="83"/>
      <c r="J14" s="83"/>
      <c r="K14" s="83"/>
      <c r="L14" s="83"/>
      <c r="M14" s="83"/>
      <c r="N14" s="83"/>
      <c r="R14" s="83"/>
      <c r="S14" s="83"/>
      <c r="T14" s="84"/>
    </row>
    <row r="15" spans="8:20" ht="13.5">
      <c r="H15" s="83"/>
      <c r="I15" s="83"/>
      <c r="J15" s="83"/>
      <c r="K15" s="83"/>
      <c r="L15" s="83"/>
      <c r="M15" s="83"/>
      <c r="N15" s="83"/>
      <c r="R15" s="83"/>
      <c r="S15" s="83"/>
      <c r="T15" s="84"/>
    </row>
  </sheetData>
  <sheetProtection/>
  <mergeCells count="11">
    <mergeCell ref="AE1:AL1"/>
    <mergeCell ref="AE3:AJ3"/>
    <mergeCell ref="A1:J1"/>
    <mergeCell ref="L1:T1"/>
    <mergeCell ref="U1:AC1"/>
    <mergeCell ref="L3:N3"/>
    <mergeCell ref="AA3:AC3"/>
    <mergeCell ref="C3:F3"/>
    <mergeCell ref="V3:Z3"/>
    <mergeCell ref="G3:J3"/>
    <mergeCell ref="Q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&amp;L&amp;"굴림체,굵게"&amp;12주택·건설&amp;R&amp;"Times New Roman,보통"&amp;12 Housing, Construction</oddHeader>
  </headerFooter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81"/>
  <sheetViews>
    <sheetView zoomScaleSheetLayoutView="100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5" sqref="K5:L5"/>
    </sheetView>
  </sheetViews>
  <sheetFormatPr defaultColWidth="8.88671875" defaultRowHeight="13.5"/>
  <cols>
    <col min="1" max="1" width="14.5546875" style="96" customWidth="1"/>
    <col min="2" max="7" width="10.6640625" style="96" customWidth="1"/>
    <col min="8" max="8" width="2.6640625" style="98" customWidth="1"/>
    <col min="9" max="16" width="9.77734375" style="96" customWidth="1"/>
    <col min="17" max="17" width="14.5546875" style="96" customWidth="1"/>
    <col min="18" max="25" width="9.3359375" style="96" customWidth="1"/>
    <col min="26" max="26" width="1.99609375" style="96" customWidth="1"/>
    <col min="27" max="27" width="10.3359375" style="96" customWidth="1"/>
    <col min="28" max="34" width="10.3359375" style="97" customWidth="1"/>
    <col min="35" max="16384" width="8.88671875" style="97" customWidth="1"/>
  </cols>
  <sheetData>
    <row r="1" spans="1:34" s="364" customFormat="1" ht="45" customHeight="1">
      <c r="A1" s="481" t="s">
        <v>267</v>
      </c>
      <c r="B1" s="481"/>
      <c r="C1" s="481"/>
      <c r="D1" s="481"/>
      <c r="E1" s="481"/>
      <c r="F1" s="481"/>
      <c r="G1" s="481"/>
      <c r="H1" s="101"/>
      <c r="I1" s="565" t="s">
        <v>268</v>
      </c>
      <c r="J1" s="565"/>
      <c r="K1" s="565"/>
      <c r="L1" s="565"/>
      <c r="M1" s="565"/>
      <c r="N1" s="565"/>
      <c r="O1" s="565"/>
      <c r="P1" s="565"/>
      <c r="Q1" s="481" t="s">
        <v>269</v>
      </c>
      <c r="R1" s="481"/>
      <c r="S1" s="481"/>
      <c r="T1" s="481"/>
      <c r="U1" s="481"/>
      <c r="V1" s="481"/>
      <c r="W1" s="481"/>
      <c r="X1" s="481"/>
      <c r="Y1" s="481"/>
      <c r="Z1" s="453"/>
      <c r="AA1" s="565" t="s">
        <v>270</v>
      </c>
      <c r="AB1" s="565"/>
      <c r="AC1" s="565"/>
      <c r="AD1" s="565"/>
      <c r="AE1" s="565"/>
      <c r="AF1" s="565"/>
      <c r="AG1" s="565"/>
      <c r="AH1" s="565"/>
    </row>
    <row r="2" spans="1:34" s="41" customFormat="1" ht="25.5" customHeight="1" thickBot="1">
      <c r="A2" s="454" t="s">
        <v>271</v>
      </c>
      <c r="B2" s="102"/>
      <c r="C2" s="102"/>
      <c r="D2" s="102"/>
      <c r="E2" s="102"/>
      <c r="F2" s="102"/>
      <c r="G2" s="102"/>
      <c r="H2" s="211"/>
      <c r="I2" s="102"/>
      <c r="J2" s="102"/>
      <c r="P2" s="229" t="s">
        <v>272</v>
      </c>
      <c r="Q2" s="454" t="s">
        <v>271</v>
      </c>
      <c r="S2" s="97"/>
      <c r="T2" s="97"/>
      <c r="U2" s="97"/>
      <c r="V2" s="97"/>
      <c r="W2" s="97"/>
      <c r="X2" s="97"/>
      <c r="Y2" s="97"/>
      <c r="Z2" s="97"/>
      <c r="AH2" s="229" t="s">
        <v>272</v>
      </c>
    </row>
    <row r="3" spans="1:34" s="41" customFormat="1" ht="16.5" customHeight="1" thickTop="1">
      <c r="A3" s="559" t="s">
        <v>273</v>
      </c>
      <c r="B3" s="562" t="s">
        <v>274</v>
      </c>
      <c r="C3" s="563"/>
      <c r="D3" s="563"/>
      <c r="E3" s="563"/>
      <c r="F3" s="563"/>
      <c r="G3" s="563"/>
      <c r="H3" s="455"/>
      <c r="I3" s="563" t="s">
        <v>275</v>
      </c>
      <c r="J3" s="564"/>
      <c r="K3" s="562" t="s">
        <v>276</v>
      </c>
      <c r="L3" s="563"/>
      <c r="M3" s="563"/>
      <c r="N3" s="563"/>
      <c r="O3" s="563"/>
      <c r="P3" s="563"/>
      <c r="Q3" s="559" t="s">
        <v>273</v>
      </c>
      <c r="R3" s="562" t="s">
        <v>84</v>
      </c>
      <c r="S3" s="563"/>
      <c r="T3" s="563"/>
      <c r="U3" s="563"/>
      <c r="V3" s="563"/>
      <c r="W3" s="563"/>
      <c r="X3" s="563"/>
      <c r="Y3" s="563"/>
      <c r="Z3" s="456"/>
      <c r="AA3" s="563" t="s">
        <v>277</v>
      </c>
      <c r="AB3" s="563"/>
      <c r="AC3" s="563"/>
      <c r="AD3" s="563"/>
      <c r="AE3" s="563"/>
      <c r="AF3" s="564"/>
      <c r="AG3" s="567" t="s">
        <v>278</v>
      </c>
      <c r="AH3" s="568"/>
    </row>
    <row r="4" spans="1:34" s="41" customFormat="1" ht="16.5" customHeight="1">
      <c r="A4" s="560"/>
      <c r="B4" s="557" t="s">
        <v>279</v>
      </c>
      <c r="C4" s="558"/>
      <c r="D4" s="557" t="s">
        <v>280</v>
      </c>
      <c r="E4" s="558"/>
      <c r="F4" s="557" t="s">
        <v>38</v>
      </c>
      <c r="G4" s="566"/>
      <c r="H4" s="455"/>
      <c r="I4" s="566" t="s">
        <v>281</v>
      </c>
      <c r="J4" s="558"/>
      <c r="K4" s="551" t="s">
        <v>282</v>
      </c>
      <c r="L4" s="552"/>
      <c r="M4" s="551" t="s">
        <v>39</v>
      </c>
      <c r="N4" s="552"/>
      <c r="O4" s="551" t="s">
        <v>283</v>
      </c>
      <c r="P4" s="554"/>
      <c r="Q4" s="560"/>
      <c r="R4" s="551" t="s">
        <v>40</v>
      </c>
      <c r="S4" s="552"/>
      <c r="T4" s="555" t="s">
        <v>284</v>
      </c>
      <c r="U4" s="555"/>
      <c r="V4" s="555" t="s">
        <v>285</v>
      </c>
      <c r="W4" s="551"/>
      <c r="X4" s="575" t="s">
        <v>286</v>
      </c>
      <c r="Y4" s="557"/>
      <c r="Z4" s="455"/>
      <c r="AA4" s="554" t="s">
        <v>287</v>
      </c>
      <c r="AB4" s="552"/>
      <c r="AC4" s="551" t="s">
        <v>41</v>
      </c>
      <c r="AD4" s="554"/>
      <c r="AE4" s="573" t="s">
        <v>288</v>
      </c>
      <c r="AF4" s="573"/>
      <c r="AG4" s="569"/>
      <c r="AH4" s="570"/>
    </row>
    <row r="5" spans="1:34" s="41" customFormat="1" ht="16.5" customHeight="1">
      <c r="A5" s="560"/>
      <c r="B5" s="549" t="s">
        <v>289</v>
      </c>
      <c r="C5" s="553"/>
      <c r="D5" s="549" t="s">
        <v>290</v>
      </c>
      <c r="E5" s="553"/>
      <c r="F5" s="549" t="s">
        <v>291</v>
      </c>
      <c r="G5" s="550"/>
      <c r="H5" s="455"/>
      <c r="I5" s="550" t="s">
        <v>292</v>
      </c>
      <c r="J5" s="553"/>
      <c r="K5" s="549" t="s">
        <v>42</v>
      </c>
      <c r="L5" s="553"/>
      <c r="M5" s="549" t="s">
        <v>293</v>
      </c>
      <c r="N5" s="553"/>
      <c r="O5" s="549" t="s">
        <v>294</v>
      </c>
      <c r="P5" s="550"/>
      <c r="Q5" s="560"/>
      <c r="R5" s="549" t="s">
        <v>43</v>
      </c>
      <c r="S5" s="553"/>
      <c r="T5" s="556" t="s">
        <v>230</v>
      </c>
      <c r="U5" s="556"/>
      <c r="V5" s="556" t="s">
        <v>295</v>
      </c>
      <c r="W5" s="549"/>
      <c r="X5" s="556" t="s">
        <v>296</v>
      </c>
      <c r="Y5" s="549"/>
      <c r="Z5" s="455"/>
      <c r="AA5" s="550" t="s">
        <v>297</v>
      </c>
      <c r="AB5" s="553"/>
      <c r="AC5" s="549" t="s">
        <v>298</v>
      </c>
      <c r="AD5" s="550"/>
      <c r="AE5" s="574" t="s">
        <v>264</v>
      </c>
      <c r="AF5" s="574"/>
      <c r="AG5" s="571"/>
      <c r="AH5" s="572"/>
    </row>
    <row r="6" spans="1:34" s="41" customFormat="1" ht="16.5" customHeight="1">
      <c r="A6" s="560"/>
      <c r="B6" s="458" t="s">
        <v>44</v>
      </c>
      <c r="C6" s="458" t="s">
        <v>37</v>
      </c>
      <c r="D6" s="458" t="s">
        <v>44</v>
      </c>
      <c r="E6" s="458" t="s">
        <v>37</v>
      </c>
      <c r="F6" s="459" t="s">
        <v>44</v>
      </c>
      <c r="G6" s="455" t="s">
        <v>37</v>
      </c>
      <c r="H6" s="455"/>
      <c r="I6" s="461" t="s">
        <v>44</v>
      </c>
      <c r="J6" s="461" t="s">
        <v>37</v>
      </c>
      <c r="K6" s="459" t="s">
        <v>44</v>
      </c>
      <c r="L6" s="458" t="s">
        <v>37</v>
      </c>
      <c r="M6" s="457" t="s">
        <v>44</v>
      </c>
      <c r="N6" s="458" t="s">
        <v>37</v>
      </c>
      <c r="O6" s="457" t="s">
        <v>44</v>
      </c>
      <c r="P6" s="455" t="s">
        <v>37</v>
      </c>
      <c r="Q6" s="560"/>
      <c r="R6" s="458" t="s">
        <v>44</v>
      </c>
      <c r="S6" s="458" t="s">
        <v>37</v>
      </c>
      <c r="T6" s="457" t="s">
        <v>44</v>
      </c>
      <c r="U6" s="458" t="s">
        <v>37</v>
      </c>
      <c r="V6" s="457" t="s">
        <v>44</v>
      </c>
      <c r="W6" s="455" t="s">
        <v>37</v>
      </c>
      <c r="X6" s="460" t="s">
        <v>44</v>
      </c>
      <c r="Y6" s="455" t="s">
        <v>37</v>
      </c>
      <c r="Z6" s="455"/>
      <c r="AA6" s="458" t="s">
        <v>37</v>
      </c>
      <c r="AB6" s="458" t="s">
        <v>37</v>
      </c>
      <c r="AC6" s="462" t="s">
        <v>44</v>
      </c>
      <c r="AD6" s="455" t="s">
        <v>37</v>
      </c>
      <c r="AE6" s="463" t="s">
        <v>44</v>
      </c>
      <c r="AF6" s="460" t="s">
        <v>37</v>
      </c>
      <c r="AG6" s="462" t="s">
        <v>44</v>
      </c>
      <c r="AH6" s="455" t="s">
        <v>37</v>
      </c>
    </row>
    <row r="7" spans="1:34" s="41" customFormat="1" ht="16.5" customHeight="1">
      <c r="A7" s="561"/>
      <c r="B7" s="464" t="s">
        <v>299</v>
      </c>
      <c r="C7" s="464" t="s">
        <v>45</v>
      </c>
      <c r="D7" s="464" t="s">
        <v>299</v>
      </c>
      <c r="E7" s="464" t="s">
        <v>45</v>
      </c>
      <c r="F7" s="465" t="s">
        <v>299</v>
      </c>
      <c r="G7" s="466" t="s">
        <v>45</v>
      </c>
      <c r="H7" s="467"/>
      <c r="I7" s="468" t="s">
        <v>299</v>
      </c>
      <c r="J7" s="468" t="s">
        <v>45</v>
      </c>
      <c r="K7" s="465" t="s">
        <v>299</v>
      </c>
      <c r="L7" s="464" t="s">
        <v>45</v>
      </c>
      <c r="M7" s="464" t="s">
        <v>299</v>
      </c>
      <c r="N7" s="464" t="s">
        <v>45</v>
      </c>
      <c r="O7" s="464" t="s">
        <v>299</v>
      </c>
      <c r="P7" s="466" t="s">
        <v>45</v>
      </c>
      <c r="Q7" s="561"/>
      <c r="R7" s="464" t="s">
        <v>299</v>
      </c>
      <c r="S7" s="464" t="s">
        <v>45</v>
      </c>
      <c r="T7" s="464" t="s">
        <v>299</v>
      </c>
      <c r="U7" s="464" t="s">
        <v>45</v>
      </c>
      <c r="V7" s="464" t="s">
        <v>299</v>
      </c>
      <c r="W7" s="466" t="s">
        <v>45</v>
      </c>
      <c r="X7" s="465" t="s">
        <v>299</v>
      </c>
      <c r="Y7" s="466" t="s">
        <v>45</v>
      </c>
      <c r="Z7" s="467"/>
      <c r="AA7" s="464" t="s">
        <v>45</v>
      </c>
      <c r="AB7" s="464" t="s">
        <v>45</v>
      </c>
      <c r="AC7" s="464" t="s">
        <v>299</v>
      </c>
      <c r="AD7" s="466" t="s">
        <v>45</v>
      </c>
      <c r="AE7" s="465" t="s">
        <v>299</v>
      </c>
      <c r="AF7" s="465" t="s">
        <v>45</v>
      </c>
      <c r="AG7" s="464" t="s">
        <v>299</v>
      </c>
      <c r="AH7" s="466" t="s">
        <v>45</v>
      </c>
    </row>
    <row r="8" spans="1:34" s="41" customFormat="1" ht="39.75" customHeight="1">
      <c r="A8" s="104">
        <v>2009</v>
      </c>
      <c r="B8" s="37">
        <v>2</v>
      </c>
      <c r="C8" s="37">
        <v>17232</v>
      </c>
      <c r="D8" s="37">
        <v>1</v>
      </c>
      <c r="E8" s="37">
        <v>10958</v>
      </c>
      <c r="F8" s="37" t="s">
        <v>85</v>
      </c>
      <c r="G8" s="37" t="s">
        <v>85</v>
      </c>
      <c r="H8" s="37"/>
      <c r="I8" s="37">
        <v>1</v>
      </c>
      <c r="J8" s="37">
        <v>6274</v>
      </c>
      <c r="K8" s="37">
        <v>4</v>
      </c>
      <c r="L8" s="37">
        <v>934</v>
      </c>
      <c r="M8" s="37">
        <v>1</v>
      </c>
      <c r="N8" s="37">
        <v>2</v>
      </c>
      <c r="O8" s="37" t="s">
        <v>85</v>
      </c>
      <c r="P8" s="37" t="s">
        <v>85</v>
      </c>
      <c r="Q8" s="104">
        <v>2009</v>
      </c>
      <c r="R8" s="37">
        <v>2</v>
      </c>
      <c r="S8" s="37">
        <v>564</v>
      </c>
      <c r="T8" s="37" t="s">
        <v>85</v>
      </c>
      <c r="U8" s="37" t="s">
        <v>85</v>
      </c>
      <c r="V8" s="37">
        <v>1</v>
      </c>
      <c r="W8" s="37">
        <v>368</v>
      </c>
      <c r="X8" s="37" t="s">
        <v>85</v>
      </c>
      <c r="Y8" s="37" t="s">
        <v>85</v>
      </c>
      <c r="Z8" s="37"/>
      <c r="AA8" s="37" t="s">
        <v>85</v>
      </c>
      <c r="AB8" s="37" t="s">
        <v>85</v>
      </c>
      <c r="AC8" s="37" t="s">
        <v>85</v>
      </c>
      <c r="AD8" s="37" t="s">
        <v>85</v>
      </c>
      <c r="AE8" s="37" t="s">
        <v>85</v>
      </c>
      <c r="AF8" s="37" t="s">
        <v>85</v>
      </c>
      <c r="AG8" s="37">
        <v>1</v>
      </c>
      <c r="AH8" s="37">
        <v>109</v>
      </c>
    </row>
    <row r="9" spans="1:34" s="41" customFormat="1" ht="39.75" customHeight="1">
      <c r="A9" s="104">
        <v>2010</v>
      </c>
      <c r="B9" s="37">
        <v>2</v>
      </c>
      <c r="C9" s="37">
        <v>17232</v>
      </c>
      <c r="D9" s="37">
        <v>1</v>
      </c>
      <c r="E9" s="37">
        <v>10958</v>
      </c>
      <c r="F9" s="37" t="s">
        <v>85</v>
      </c>
      <c r="G9" s="37" t="s">
        <v>85</v>
      </c>
      <c r="H9" s="37"/>
      <c r="I9" s="37">
        <v>1</v>
      </c>
      <c r="J9" s="37">
        <v>6274</v>
      </c>
      <c r="K9" s="37">
        <v>4</v>
      </c>
      <c r="L9" s="37">
        <v>934</v>
      </c>
      <c r="M9" s="37">
        <v>1</v>
      </c>
      <c r="N9" s="37">
        <v>2</v>
      </c>
      <c r="O9" s="37" t="s">
        <v>85</v>
      </c>
      <c r="P9" s="37" t="s">
        <v>85</v>
      </c>
      <c r="Q9" s="104">
        <v>2010</v>
      </c>
      <c r="R9" s="37">
        <v>2</v>
      </c>
      <c r="S9" s="37">
        <v>564</v>
      </c>
      <c r="T9" s="37" t="s">
        <v>85</v>
      </c>
      <c r="U9" s="37" t="s">
        <v>85</v>
      </c>
      <c r="V9" s="37">
        <v>1</v>
      </c>
      <c r="W9" s="37">
        <v>368</v>
      </c>
      <c r="X9" s="37" t="s">
        <v>85</v>
      </c>
      <c r="Y9" s="37" t="s">
        <v>85</v>
      </c>
      <c r="Z9" s="37"/>
      <c r="AA9" s="37" t="s">
        <v>85</v>
      </c>
      <c r="AB9" s="37" t="s">
        <v>85</v>
      </c>
      <c r="AC9" s="37" t="s">
        <v>85</v>
      </c>
      <c r="AD9" s="37" t="s">
        <v>85</v>
      </c>
      <c r="AE9" s="37" t="s">
        <v>85</v>
      </c>
      <c r="AF9" s="37" t="s">
        <v>85</v>
      </c>
      <c r="AG9" s="37">
        <v>1</v>
      </c>
      <c r="AH9" s="37">
        <v>109</v>
      </c>
    </row>
    <row r="10" spans="1:34" s="41" customFormat="1" ht="39.75" customHeight="1">
      <c r="A10" s="104">
        <v>2011</v>
      </c>
      <c r="B10" s="37">
        <v>2</v>
      </c>
      <c r="C10" s="37">
        <v>17232</v>
      </c>
      <c r="D10" s="37">
        <v>1</v>
      </c>
      <c r="E10" s="37">
        <v>10958</v>
      </c>
      <c r="F10" s="37" t="s">
        <v>265</v>
      </c>
      <c r="G10" s="37" t="s">
        <v>265</v>
      </c>
      <c r="H10" s="37"/>
      <c r="I10" s="37">
        <v>1</v>
      </c>
      <c r="J10" s="37">
        <v>6274</v>
      </c>
      <c r="K10" s="37">
        <v>4</v>
      </c>
      <c r="L10" s="37">
        <v>934</v>
      </c>
      <c r="M10" s="37">
        <v>1</v>
      </c>
      <c r="N10" s="37">
        <v>2</v>
      </c>
      <c r="O10" s="37" t="s">
        <v>265</v>
      </c>
      <c r="P10" s="37" t="s">
        <v>265</v>
      </c>
      <c r="Q10" s="104">
        <v>2011</v>
      </c>
      <c r="R10" s="37">
        <v>2</v>
      </c>
      <c r="S10" s="37">
        <v>564</v>
      </c>
      <c r="T10" s="37" t="s">
        <v>265</v>
      </c>
      <c r="U10" s="37" t="s">
        <v>265</v>
      </c>
      <c r="V10" s="37">
        <v>1</v>
      </c>
      <c r="W10" s="37">
        <v>368</v>
      </c>
      <c r="X10" s="37" t="s">
        <v>265</v>
      </c>
      <c r="Y10" s="37" t="s">
        <v>265</v>
      </c>
      <c r="Z10" s="37"/>
      <c r="AA10" s="37" t="s">
        <v>265</v>
      </c>
      <c r="AB10" s="37" t="s">
        <v>265</v>
      </c>
      <c r="AC10" s="37" t="s">
        <v>265</v>
      </c>
      <c r="AD10" s="37" t="s">
        <v>265</v>
      </c>
      <c r="AE10" s="37" t="s">
        <v>265</v>
      </c>
      <c r="AF10" s="37" t="s">
        <v>265</v>
      </c>
      <c r="AG10" s="37">
        <v>1</v>
      </c>
      <c r="AH10" s="37">
        <v>109</v>
      </c>
    </row>
    <row r="11" spans="1:34" s="41" customFormat="1" ht="39.75" customHeight="1">
      <c r="A11" s="104">
        <v>2012</v>
      </c>
      <c r="B11" s="37">
        <v>2</v>
      </c>
      <c r="C11" s="37">
        <v>17148</v>
      </c>
      <c r="D11" s="37">
        <v>1</v>
      </c>
      <c r="E11" s="37">
        <v>10874</v>
      </c>
      <c r="F11" s="37" t="s">
        <v>265</v>
      </c>
      <c r="G11" s="37" t="s">
        <v>265</v>
      </c>
      <c r="H11" s="37"/>
      <c r="I11" s="37">
        <v>1</v>
      </c>
      <c r="J11" s="37">
        <v>6274</v>
      </c>
      <c r="K11" s="37">
        <v>4</v>
      </c>
      <c r="L11" s="37">
        <v>934</v>
      </c>
      <c r="M11" s="37">
        <v>1</v>
      </c>
      <c r="N11" s="37">
        <v>2</v>
      </c>
      <c r="O11" s="37" t="s">
        <v>265</v>
      </c>
      <c r="P11" s="37" t="s">
        <v>265</v>
      </c>
      <c r="Q11" s="104">
        <v>2012</v>
      </c>
      <c r="R11" s="37">
        <v>2</v>
      </c>
      <c r="S11" s="37">
        <v>564</v>
      </c>
      <c r="T11" s="37" t="s">
        <v>265</v>
      </c>
      <c r="U11" s="37" t="s">
        <v>265</v>
      </c>
      <c r="V11" s="37">
        <v>1</v>
      </c>
      <c r="W11" s="37">
        <v>368</v>
      </c>
      <c r="X11" s="37" t="s">
        <v>265</v>
      </c>
      <c r="Y11" s="37" t="s">
        <v>265</v>
      </c>
      <c r="Z11" s="37"/>
      <c r="AA11" s="37" t="s">
        <v>265</v>
      </c>
      <c r="AB11" s="37" t="s">
        <v>265</v>
      </c>
      <c r="AC11" s="37" t="s">
        <v>265</v>
      </c>
      <c r="AD11" s="37" t="s">
        <v>265</v>
      </c>
      <c r="AE11" s="37" t="s">
        <v>265</v>
      </c>
      <c r="AF11" s="37" t="s">
        <v>265</v>
      </c>
      <c r="AG11" s="37">
        <v>1</v>
      </c>
      <c r="AH11" s="37">
        <v>109</v>
      </c>
    </row>
    <row r="12" spans="1:34" s="378" customFormat="1" ht="39.75" customHeight="1">
      <c r="A12" s="218">
        <v>2013</v>
      </c>
      <c r="B12" s="38">
        <v>2</v>
      </c>
      <c r="C12" s="38">
        <f>SUM(E12,J12)</f>
        <v>17148</v>
      </c>
      <c r="D12" s="38">
        <f>SUM(D13:D19)</f>
        <v>1</v>
      </c>
      <c r="E12" s="38">
        <v>10874</v>
      </c>
      <c r="F12" s="38" t="s">
        <v>581</v>
      </c>
      <c r="G12" s="38" t="s">
        <v>581</v>
      </c>
      <c r="H12" s="38"/>
      <c r="I12" s="38">
        <f>I11</f>
        <v>1</v>
      </c>
      <c r="J12" s="38">
        <f>J11</f>
        <v>6274</v>
      </c>
      <c r="K12" s="38">
        <v>4</v>
      </c>
      <c r="L12" s="469">
        <v>932.596</v>
      </c>
      <c r="M12" s="38">
        <v>1</v>
      </c>
      <c r="N12" s="469">
        <v>1.514</v>
      </c>
      <c r="O12" s="38" t="s">
        <v>265</v>
      </c>
      <c r="P12" s="38" t="s">
        <v>265</v>
      </c>
      <c r="Q12" s="218">
        <v>2013</v>
      </c>
      <c r="R12" s="38">
        <v>2</v>
      </c>
      <c r="S12" s="469">
        <v>563.5</v>
      </c>
      <c r="T12" s="38" t="s">
        <v>265</v>
      </c>
      <c r="U12" s="38" t="s">
        <v>265</v>
      </c>
      <c r="V12" s="38">
        <v>1</v>
      </c>
      <c r="W12" s="469">
        <v>367.582</v>
      </c>
      <c r="X12" s="38" t="s">
        <v>265</v>
      </c>
      <c r="Y12" s="38" t="s">
        <v>265</v>
      </c>
      <c r="Z12" s="38"/>
      <c r="AA12" s="38" t="s">
        <v>265</v>
      </c>
      <c r="AB12" s="38" t="s">
        <v>265</v>
      </c>
      <c r="AC12" s="38" t="s">
        <v>265</v>
      </c>
      <c r="AD12" s="38" t="s">
        <v>265</v>
      </c>
      <c r="AE12" s="38" t="s">
        <v>265</v>
      </c>
      <c r="AF12" s="38" t="s">
        <v>265</v>
      </c>
      <c r="AG12" s="38">
        <v>1</v>
      </c>
      <c r="AH12" s="38">
        <v>109</v>
      </c>
    </row>
    <row r="13" spans="1:34" s="41" customFormat="1" ht="39.75" customHeight="1">
      <c r="A13" s="222" t="s">
        <v>300</v>
      </c>
      <c r="B13" s="37">
        <v>1</v>
      </c>
      <c r="C13" s="37">
        <v>6274</v>
      </c>
      <c r="D13" s="37" t="s">
        <v>581</v>
      </c>
      <c r="E13" s="37" t="s">
        <v>581</v>
      </c>
      <c r="F13" s="37" t="s">
        <v>581</v>
      </c>
      <c r="G13" s="37" t="s">
        <v>581</v>
      </c>
      <c r="H13" s="217"/>
      <c r="I13" s="37">
        <v>1</v>
      </c>
      <c r="J13" s="37">
        <v>6274</v>
      </c>
      <c r="K13" s="217">
        <v>2</v>
      </c>
      <c r="L13" s="470">
        <v>712.082</v>
      </c>
      <c r="M13" s="38" t="s">
        <v>581</v>
      </c>
      <c r="N13" s="38" t="s">
        <v>581</v>
      </c>
      <c r="O13" s="38" t="s">
        <v>265</v>
      </c>
      <c r="P13" s="38" t="s">
        <v>265</v>
      </c>
      <c r="Q13" s="222" t="s">
        <v>300</v>
      </c>
      <c r="R13" s="217">
        <v>1</v>
      </c>
      <c r="S13" s="470">
        <v>344.5</v>
      </c>
      <c r="T13" s="38" t="s">
        <v>265</v>
      </c>
      <c r="U13" s="38" t="s">
        <v>265</v>
      </c>
      <c r="V13" s="217">
        <v>1</v>
      </c>
      <c r="W13" s="470">
        <v>367.582</v>
      </c>
      <c r="X13" s="38" t="s">
        <v>265</v>
      </c>
      <c r="Y13" s="38" t="s">
        <v>265</v>
      </c>
      <c r="Z13" s="217"/>
      <c r="AA13" s="38" t="s">
        <v>265</v>
      </c>
      <c r="AB13" s="38" t="s">
        <v>265</v>
      </c>
      <c r="AC13" s="38" t="s">
        <v>265</v>
      </c>
      <c r="AD13" s="38" t="s">
        <v>265</v>
      </c>
      <c r="AE13" s="38" t="s">
        <v>265</v>
      </c>
      <c r="AF13" s="38" t="s">
        <v>265</v>
      </c>
      <c r="AG13" s="37">
        <v>1</v>
      </c>
      <c r="AH13" s="37">
        <v>109</v>
      </c>
    </row>
    <row r="14" spans="1:34" s="41" customFormat="1" ht="39.75" customHeight="1">
      <c r="A14" s="222" t="s">
        <v>301</v>
      </c>
      <c r="B14" s="37" t="s">
        <v>581</v>
      </c>
      <c r="C14" s="37" t="s">
        <v>581</v>
      </c>
      <c r="D14" s="37" t="s">
        <v>581</v>
      </c>
      <c r="E14" s="37" t="s">
        <v>581</v>
      </c>
      <c r="F14" s="37" t="s">
        <v>581</v>
      </c>
      <c r="G14" s="37" t="s">
        <v>581</v>
      </c>
      <c r="H14" s="217"/>
      <c r="I14" s="37" t="s">
        <v>585</v>
      </c>
      <c r="J14" s="37" t="s">
        <v>585</v>
      </c>
      <c r="K14" s="38" t="s">
        <v>581</v>
      </c>
      <c r="L14" s="38" t="s">
        <v>581</v>
      </c>
      <c r="M14" s="38" t="s">
        <v>581</v>
      </c>
      <c r="N14" s="38" t="s">
        <v>581</v>
      </c>
      <c r="O14" s="38" t="s">
        <v>265</v>
      </c>
      <c r="P14" s="38" t="s">
        <v>265</v>
      </c>
      <c r="Q14" s="222" t="s">
        <v>301</v>
      </c>
      <c r="R14" s="38" t="s">
        <v>265</v>
      </c>
      <c r="S14" s="38" t="s">
        <v>85</v>
      </c>
      <c r="T14" s="38" t="s">
        <v>265</v>
      </c>
      <c r="U14" s="38" t="s">
        <v>265</v>
      </c>
      <c r="V14" s="38" t="s">
        <v>265</v>
      </c>
      <c r="W14" s="471" t="s">
        <v>265</v>
      </c>
      <c r="X14" s="38" t="s">
        <v>265</v>
      </c>
      <c r="Y14" s="38" t="s">
        <v>265</v>
      </c>
      <c r="Z14" s="37"/>
      <c r="AA14" s="38" t="s">
        <v>265</v>
      </c>
      <c r="AB14" s="38" t="s">
        <v>265</v>
      </c>
      <c r="AC14" s="38" t="s">
        <v>265</v>
      </c>
      <c r="AD14" s="38" t="s">
        <v>265</v>
      </c>
      <c r="AE14" s="38" t="s">
        <v>265</v>
      </c>
      <c r="AF14" s="38" t="s">
        <v>265</v>
      </c>
      <c r="AG14" s="38" t="s">
        <v>265</v>
      </c>
      <c r="AH14" s="38" t="s">
        <v>265</v>
      </c>
    </row>
    <row r="15" spans="1:34" s="41" customFormat="1" ht="39.75" customHeight="1">
      <c r="A15" s="222" t="s">
        <v>302</v>
      </c>
      <c r="B15" s="37" t="s">
        <v>581</v>
      </c>
      <c r="C15" s="37" t="s">
        <v>581</v>
      </c>
      <c r="D15" s="37" t="s">
        <v>581</v>
      </c>
      <c r="E15" s="37" t="s">
        <v>581</v>
      </c>
      <c r="F15" s="37" t="s">
        <v>581</v>
      </c>
      <c r="G15" s="37" t="s">
        <v>581</v>
      </c>
      <c r="H15" s="217"/>
      <c r="I15" s="37" t="s">
        <v>585</v>
      </c>
      <c r="J15" s="37" t="s">
        <v>585</v>
      </c>
      <c r="K15" s="38" t="s">
        <v>581</v>
      </c>
      <c r="L15" s="38" t="s">
        <v>581</v>
      </c>
      <c r="M15" s="38" t="s">
        <v>581</v>
      </c>
      <c r="N15" s="38" t="s">
        <v>581</v>
      </c>
      <c r="O15" s="38" t="s">
        <v>265</v>
      </c>
      <c r="P15" s="38" t="s">
        <v>265</v>
      </c>
      <c r="Q15" s="222" t="s">
        <v>302</v>
      </c>
      <c r="R15" s="38" t="s">
        <v>265</v>
      </c>
      <c r="S15" s="38" t="s">
        <v>85</v>
      </c>
      <c r="T15" s="38" t="s">
        <v>265</v>
      </c>
      <c r="U15" s="38" t="s">
        <v>265</v>
      </c>
      <c r="V15" s="38" t="s">
        <v>265</v>
      </c>
      <c r="W15" s="471" t="s">
        <v>265</v>
      </c>
      <c r="X15" s="38" t="s">
        <v>265</v>
      </c>
      <c r="Y15" s="38" t="s">
        <v>265</v>
      </c>
      <c r="Z15" s="37"/>
      <c r="AA15" s="38" t="s">
        <v>265</v>
      </c>
      <c r="AB15" s="38" t="s">
        <v>265</v>
      </c>
      <c r="AC15" s="38" t="s">
        <v>265</v>
      </c>
      <c r="AD15" s="38" t="s">
        <v>265</v>
      </c>
      <c r="AE15" s="38" t="s">
        <v>265</v>
      </c>
      <c r="AF15" s="38" t="s">
        <v>265</v>
      </c>
      <c r="AG15" s="38" t="s">
        <v>265</v>
      </c>
      <c r="AH15" s="38" t="s">
        <v>265</v>
      </c>
    </row>
    <row r="16" spans="1:34" s="41" customFormat="1" ht="39.75" customHeight="1">
      <c r="A16" s="222" t="s">
        <v>303</v>
      </c>
      <c r="B16" s="37" t="s">
        <v>581</v>
      </c>
      <c r="C16" s="37" t="s">
        <v>581</v>
      </c>
      <c r="D16" s="37" t="s">
        <v>581</v>
      </c>
      <c r="E16" s="37" t="s">
        <v>581</v>
      </c>
      <c r="F16" s="37" t="s">
        <v>581</v>
      </c>
      <c r="G16" s="37" t="s">
        <v>581</v>
      </c>
      <c r="H16" s="217"/>
      <c r="I16" s="37" t="s">
        <v>585</v>
      </c>
      <c r="J16" s="37" t="s">
        <v>585</v>
      </c>
      <c r="K16" s="217">
        <v>2</v>
      </c>
      <c r="L16" s="470">
        <v>220.514</v>
      </c>
      <c r="M16" s="37">
        <v>1</v>
      </c>
      <c r="N16" s="472">
        <v>1.514</v>
      </c>
      <c r="O16" s="38" t="s">
        <v>265</v>
      </c>
      <c r="P16" s="38" t="s">
        <v>265</v>
      </c>
      <c r="Q16" s="222" t="s">
        <v>303</v>
      </c>
      <c r="R16" s="37">
        <v>1</v>
      </c>
      <c r="S16" s="472">
        <v>219</v>
      </c>
      <c r="T16" s="38" t="s">
        <v>265</v>
      </c>
      <c r="U16" s="38" t="s">
        <v>265</v>
      </c>
      <c r="V16" s="38" t="s">
        <v>265</v>
      </c>
      <c r="W16" s="471" t="s">
        <v>265</v>
      </c>
      <c r="X16" s="38" t="s">
        <v>265</v>
      </c>
      <c r="Y16" s="38" t="s">
        <v>265</v>
      </c>
      <c r="Z16" s="217"/>
      <c r="AA16" s="38" t="s">
        <v>265</v>
      </c>
      <c r="AB16" s="38" t="s">
        <v>265</v>
      </c>
      <c r="AC16" s="38" t="s">
        <v>265</v>
      </c>
      <c r="AD16" s="38" t="s">
        <v>265</v>
      </c>
      <c r="AE16" s="38" t="s">
        <v>265</v>
      </c>
      <c r="AF16" s="38" t="s">
        <v>265</v>
      </c>
      <c r="AG16" s="38" t="s">
        <v>265</v>
      </c>
      <c r="AH16" s="38" t="s">
        <v>265</v>
      </c>
    </row>
    <row r="17" spans="1:34" ht="39.75" customHeight="1">
      <c r="A17" s="222" t="s">
        <v>304</v>
      </c>
      <c r="B17" s="37" t="s">
        <v>581</v>
      </c>
      <c r="C17" s="37" t="s">
        <v>581</v>
      </c>
      <c r="D17" s="37" t="s">
        <v>581</v>
      </c>
      <c r="E17" s="37" t="s">
        <v>581</v>
      </c>
      <c r="F17" s="37" t="s">
        <v>581</v>
      </c>
      <c r="G17" s="37" t="s">
        <v>581</v>
      </c>
      <c r="H17" s="37"/>
      <c r="I17" s="37" t="s">
        <v>585</v>
      </c>
      <c r="J17" s="37" t="s">
        <v>585</v>
      </c>
      <c r="K17" s="38" t="s">
        <v>581</v>
      </c>
      <c r="L17" s="38" t="s">
        <v>581</v>
      </c>
      <c r="M17" s="38" t="s">
        <v>581</v>
      </c>
      <c r="N17" s="38" t="s">
        <v>581</v>
      </c>
      <c r="O17" s="38" t="s">
        <v>265</v>
      </c>
      <c r="P17" s="38" t="s">
        <v>265</v>
      </c>
      <c r="Q17" s="222" t="s">
        <v>304</v>
      </c>
      <c r="R17" s="38" t="s">
        <v>265</v>
      </c>
      <c r="S17" s="38" t="s">
        <v>85</v>
      </c>
      <c r="T17" s="38" t="s">
        <v>265</v>
      </c>
      <c r="U17" s="38" t="s">
        <v>265</v>
      </c>
      <c r="V17" s="38" t="s">
        <v>265</v>
      </c>
      <c r="W17" s="471" t="s">
        <v>265</v>
      </c>
      <c r="X17" s="38" t="s">
        <v>265</v>
      </c>
      <c r="Y17" s="38" t="s">
        <v>265</v>
      </c>
      <c r="Z17" s="180"/>
      <c r="AA17" s="38" t="s">
        <v>265</v>
      </c>
      <c r="AB17" s="38" t="s">
        <v>265</v>
      </c>
      <c r="AC17" s="38" t="s">
        <v>265</v>
      </c>
      <c r="AD17" s="38" t="s">
        <v>265</v>
      </c>
      <c r="AE17" s="38" t="s">
        <v>265</v>
      </c>
      <c r="AF17" s="38" t="s">
        <v>265</v>
      </c>
      <c r="AG17" s="38" t="s">
        <v>265</v>
      </c>
      <c r="AH17" s="38" t="s">
        <v>265</v>
      </c>
    </row>
    <row r="18" spans="1:34" ht="39.75" customHeight="1">
      <c r="A18" s="222" t="s">
        <v>305</v>
      </c>
      <c r="B18" s="37" t="s">
        <v>581</v>
      </c>
      <c r="C18" s="37" t="s">
        <v>581</v>
      </c>
      <c r="D18" s="37" t="s">
        <v>581</v>
      </c>
      <c r="E18" s="37" t="s">
        <v>581</v>
      </c>
      <c r="F18" s="37" t="s">
        <v>581</v>
      </c>
      <c r="G18" s="37" t="s">
        <v>581</v>
      </c>
      <c r="H18" s="473"/>
      <c r="I18" s="37" t="s">
        <v>585</v>
      </c>
      <c r="J18" s="37" t="s">
        <v>585</v>
      </c>
      <c r="K18" s="38" t="s">
        <v>581</v>
      </c>
      <c r="L18" s="38" t="s">
        <v>581</v>
      </c>
      <c r="M18" s="38" t="s">
        <v>581</v>
      </c>
      <c r="N18" s="38" t="s">
        <v>581</v>
      </c>
      <c r="O18" s="38" t="s">
        <v>265</v>
      </c>
      <c r="P18" s="38" t="s">
        <v>265</v>
      </c>
      <c r="Q18" s="222" t="s">
        <v>305</v>
      </c>
      <c r="R18" s="38" t="s">
        <v>265</v>
      </c>
      <c r="S18" s="38" t="s">
        <v>85</v>
      </c>
      <c r="T18" s="38" t="s">
        <v>265</v>
      </c>
      <c r="U18" s="38" t="s">
        <v>265</v>
      </c>
      <c r="V18" s="38" t="s">
        <v>265</v>
      </c>
      <c r="W18" s="471" t="s">
        <v>265</v>
      </c>
      <c r="X18" s="38" t="s">
        <v>265</v>
      </c>
      <c r="Y18" s="38" t="s">
        <v>265</v>
      </c>
      <c r="Z18" s="180"/>
      <c r="AA18" s="38" t="s">
        <v>265</v>
      </c>
      <c r="AB18" s="38" t="s">
        <v>265</v>
      </c>
      <c r="AC18" s="38" t="s">
        <v>265</v>
      </c>
      <c r="AD18" s="38" t="s">
        <v>265</v>
      </c>
      <c r="AE18" s="38" t="s">
        <v>265</v>
      </c>
      <c r="AF18" s="38" t="s">
        <v>265</v>
      </c>
      <c r="AG18" s="38" t="s">
        <v>265</v>
      </c>
      <c r="AH18" s="38" t="s">
        <v>265</v>
      </c>
    </row>
    <row r="19" spans="1:34" ht="39.75" customHeight="1" thickBot="1">
      <c r="A19" s="474" t="s">
        <v>306</v>
      </c>
      <c r="B19" s="475">
        <v>1</v>
      </c>
      <c r="C19" s="476">
        <v>10874</v>
      </c>
      <c r="D19" s="476">
        <v>1</v>
      </c>
      <c r="E19" s="476">
        <v>10874</v>
      </c>
      <c r="F19" s="477" t="s">
        <v>581</v>
      </c>
      <c r="G19" s="477" t="s">
        <v>581</v>
      </c>
      <c r="H19" s="473"/>
      <c r="I19" s="477" t="s">
        <v>585</v>
      </c>
      <c r="J19" s="477" t="s">
        <v>585</v>
      </c>
      <c r="K19" s="439" t="s">
        <v>581</v>
      </c>
      <c r="L19" s="439" t="s">
        <v>581</v>
      </c>
      <c r="M19" s="439" t="s">
        <v>581</v>
      </c>
      <c r="N19" s="439" t="s">
        <v>581</v>
      </c>
      <c r="O19" s="439" t="s">
        <v>265</v>
      </c>
      <c r="P19" s="439" t="s">
        <v>265</v>
      </c>
      <c r="Q19" s="382" t="s">
        <v>307</v>
      </c>
      <c r="R19" s="439" t="s">
        <v>265</v>
      </c>
      <c r="S19" s="439" t="s">
        <v>85</v>
      </c>
      <c r="T19" s="439" t="s">
        <v>265</v>
      </c>
      <c r="U19" s="439" t="s">
        <v>265</v>
      </c>
      <c r="V19" s="439" t="s">
        <v>265</v>
      </c>
      <c r="W19" s="438" t="s">
        <v>265</v>
      </c>
      <c r="X19" s="439" t="s">
        <v>265</v>
      </c>
      <c r="Y19" s="439" t="s">
        <v>265</v>
      </c>
      <c r="Z19" s="447"/>
      <c r="AA19" s="439" t="s">
        <v>265</v>
      </c>
      <c r="AB19" s="439" t="s">
        <v>265</v>
      </c>
      <c r="AC19" s="439" t="s">
        <v>265</v>
      </c>
      <c r="AD19" s="439" t="s">
        <v>265</v>
      </c>
      <c r="AE19" s="439" t="s">
        <v>265</v>
      </c>
      <c r="AF19" s="439" t="s">
        <v>265</v>
      </c>
      <c r="AG19" s="439" t="s">
        <v>265</v>
      </c>
      <c r="AH19" s="439" t="s">
        <v>265</v>
      </c>
    </row>
    <row r="20" spans="1:40" ht="12" customHeight="1" thickTop="1">
      <c r="A20" s="41" t="s">
        <v>266</v>
      </c>
      <c r="B20" s="105"/>
      <c r="C20" s="105"/>
      <c r="D20" s="99"/>
      <c r="E20" s="100"/>
      <c r="F20" s="94"/>
      <c r="G20" s="94"/>
      <c r="H20" s="95"/>
      <c r="I20" s="95"/>
      <c r="J20" s="105"/>
      <c r="K20" s="105"/>
      <c r="L20" s="105"/>
      <c r="M20" s="105"/>
      <c r="N20" s="105"/>
      <c r="O20" s="97"/>
      <c r="P20" s="97"/>
      <c r="Q20" s="41" t="s">
        <v>266</v>
      </c>
      <c r="U20" s="105"/>
      <c r="V20" s="106"/>
      <c r="Z20" s="105"/>
      <c r="AA20" s="105"/>
      <c r="AB20" s="105"/>
      <c r="AC20" s="41"/>
      <c r="AD20" s="105"/>
      <c r="AE20" s="93"/>
      <c r="AF20" s="93"/>
      <c r="AG20" s="93"/>
      <c r="AH20" s="96"/>
      <c r="AJ20" s="105"/>
      <c r="AK20" s="105"/>
      <c r="AL20" s="105"/>
      <c r="AM20" s="93"/>
      <c r="AN20" s="93"/>
    </row>
    <row r="21" spans="1:30" ht="15" customHeight="1">
      <c r="A21" s="41"/>
      <c r="D21" s="363"/>
      <c r="F21" s="363"/>
      <c r="I21" s="363"/>
      <c r="K21" s="478"/>
      <c r="N21" s="105"/>
      <c r="O21" s="105"/>
      <c r="P21" s="105"/>
      <c r="Q21" s="41" t="s">
        <v>308</v>
      </c>
      <c r="R21" s="479"/>
      <c r="S21" s="479"/>
      <c r="T21" s="479"/>
      <c r="U21" s="479"/>
      <c r="V21" s="479"/>
      <c r="W21" s="479"/>
      <c r="X21" s="479"/>
      <c r="Y21" s="479"/>
      <c r="Z21" s="479"/>
      <c r="AB21" s="229"/>
      <c r="AD21" s="480"/>
    </row>
    <row r="22" spans="4:30" ht="13.5">
      <c r="D22" s="363"/>
      <c r="F22" s="363"/>
      <c r="I22" s="363"/>
      <c r="N22" s="105"/>
      <c r="O22" s="105"/>
      <c r="P22" s="105"/>
      <c r="R22" s="479"/>
      <c r="S22" s="479"/>
      <c r="T22" s="479"/>
      <c r="U22" s="479"/>
      <c r="V22" s="479"/>
      <c r="W22" s="479"/>
      <c r="X22" s="479"/>
      <c r="Y22" s="479"/>
      <c r="Z22" s="479"/>
      <c r="AB22" s="229"/>
      <c r="AD22" s="480"/>
    </row>
    <row r="23" spans="4:30" ht="13.5">
      <c r="D23" s="363"/>
      <c r="F23" s="363"/>
      <c r="I23" s="363"/>
      <c r="N23" s="105"/>
      <c r="O23" s="105"/>
      <c r="P23" s="105"/>
      <c r="R23" s="479"/>
      <c r="S23" s="479"/>
      <c r="T23" s="479"/>
      <c r="U23" s="479"/>
      <c r="V23" s="479"/>
      <c r="W23" s="479"/>
      <c r="X23" s="479"/>
      <c r="Y23" s="479"/>
      <c r="Z23" s="479"/>
      <c r="AB23" s="229"/>
      <c r="AD23" s="480"/>
    </row>
    <row r="24" spans="4:30" ht="13.5">
      <c r="D24" s="363"/>
      <c r="F24" s="363"/>
      <c r="I24" s="363"/>
      <c r="N24" s="105"/>
      <c r="O24" s="105"/>
      <c r="P24" s="105"/>
      <c r="AB24" s="229"/>
      <c r="AD24" s="480"/>
    </row>
    <row r="25" spans="6:30" ht="13.5">
      <c r="F25" s="363"/>
      <c r="N25" s="105"/>
      <c r="O25" s="105"/>
      <c r="P25" s="105"/>
      <c r="AB25" s="229"/>
      <c r="AD25" s="480"/>
    </row>
    <row r="26" spans="14:28" ht="13.5">
      <c r="N26" s="105"/>
      <c r="O26" s="105"/>
      <c r="P26" s="105"/>
      <c r="AB26" s="229"/>
    </row>
    <row r="27" spans="14:28" ht="13.5">
      <c r="N27" s="105"/>
      <c r="O27" s="105"/>
      <c r="P27" s="105"/>
      <c r="AB27" s="229"/>
    </row>
    <row r="28" spans="14:28" ht="13.5">
      <c r="N28" s="105"/>
      <c r="O28" s="105"/>
      <c r="P28" s="105"/>
      <c r="AB28" s="229"/>
    </row>
    <row r="29" spans="14:28" ht="13.5">
      <c r="N29" s="105"/>
      <c r="O29" s="105"/>
      <c r="P29" s="105"/>
      <c r="AB29" s="229"/>
    </row>
    <row r="30" spans="14:28" ht="13.5">
      <c r="N30" s="105"/>
      <c r="O30" s="105"/>
      <c r="P30" s="105"/>
      <c r="AB30" s="229"/>
    </row>
    <row r="31" spans="14:28" ht="13.5">
      <c r="N31" s="105"/>
      <c r="O31" s="105"/>
      <c r="P31" s="105"/>
      <c r="AB31" s="229"/>
    </row>
    <row r="32" spans="14:28" ht="13.5">
      <c r="N32" s="105"/>
      <c r="O32" s="105"/>
      <c r="P32" s="105"/>
      <c r="AB32" s="229"/>
    </row>
    <row r="33" spans="14:28" ht="13.5">
      <c r="N33" s="105"/>
      <c r="O33" s="105"/>
      <c r="P33" s="105"/>
      <c r="AB33" s="229"/>
    </row>
    <row r="34" spans="14:28" ht="13.5">
      <c r="N34" s="105"/>
      <c r="O34" s="105"/>
      <c r="P34" s="105"/>
      <c r="AB34" s="229"/>
    </row>
    <row r="35" spans="14:28" ht="13.5">
      <c r="N35" s="105"/>
      <c r="O35" s="105"/>
      <c r="P35" s="105"/>
      <c r="AB35" s="229"/>
    </row>
    <row r="36" spans="14:28" ht="13.5">
      <c r="N36" s="105"/>
      <c r="O36" s="105"/>
      <c r="P36" s="105"/>
      <c r="AB36" s="229"/>
    </row>
    <row r="37" spans="14:28" ht="13.5">
      <c r="N37" s="105"/>
      <c r="O37" s="105"/>
      <c r="P37" s="105"/>
      <c r="AB37" s="229"/>
    </row>
    <row r="38" spans="14:28" ht="13.5">
      <c r="N38" s="105"/>
      <c r="O38" s="105"/>
      <c r="P38" s="105"/>
      <c r="AB38" s="229"/>
    </row>
    <row r="39" spans="14:28" ht="13.5">
      <c r="N39" s="105"/>
      <c r="O39" s="105"/>
      <c r="P39" s="105"/>
      <c r="AB39" s="229"/>
    </row>
    <row r="40" spans="14:28" ht="13.5">
      <c r="N40" s="105"/>
      <c r="O40" s="105"/>
      <c r="P40" s="105"/>
      <c r="AB40" s="229"/>
    </row>
    <row r="41" spans="14:28" ht="13.5">
      <c r="N41" s="105"/>
      <c r="O41" s="105"/>
      <c r="P41" s="105"/>
      <c r="AB41" s="229"/>
    </row>
    <row r="42" spans="14:28" ht="13.5">
      <c r="N42" s="105"/>
      <c r="O42" s="105"/>
      <c r="P42" s="105"/>
      <c r="AB42" s="229"/>
    </row>
    <row r="43" spans="14:28" ht="13.5">
      <c r="N43" s="105"/>
      <c r="O43" s="105"/>
      <c r="P43" s="105"/>
      <c r="AB43" s="229"/>
    </row>
    <row r="44" spans="14:28" ht="13.5">
      <c r="N44" s="105"/>
      <c r="O44" s="105"/>
      <c r="P44" s="105"/>
      <c r="AB44" s="229"/>
    </row>
    <row r="45" spans="14:28" ht="13.5">
      <c r="N45" s="105"/>
      <c r="O45" s="105"/>
      <c r="P45" s="105"/>
      <c r="AB45" s="229"/>
    </row>
    <row r="46" spans="14:28" ht="13.5">
      <c r="N46" s="105"/>
      <c r="O46" s="105"/>
      <c r="P46" s="105"/>
      <c r="AB46" s="229"/>
    </row>
    <row r="47" spans="14:28" ht="13.5">
      <c r="N47" s="105"/>
      <c r="O47" s="105"/>
      <c r="P47" s="105"/>
      <c r="AB47" s="229"/>
    </row>
    <row r="48" spans="14:28" ht="13.5">
      <c r="N48" s="105"/>
      <c r="O48" s="105"/>
      <c r="P48" s="105"/>
      <c r="AB48" s="229"/>
    </row>
    <row r="49" spans="14:28" ht="13.5">
      <c r="N49" s="105"/>
      <c r="O49" s="105"/>
      <c r="P49" s="105"/>
      <c r="AB49" s="229"/>
    </row>
    <row r="50" spans="14:28" ht="13.5">
      <c r="N50" s="105"/>
      <c r="O50" s="105"/>
      <c r="P50" s="105"/>
      <c r="AB50" s="229"/>
    </row>
    <row r="51" spans="14:28" ht="13.5">
      <c r="N51" s="105"/>
      <c r="O51" s="105"/>
      <c r="P51" s="105"/>
      <c r="AB51" s="41"/>
    </row>
    <row r="52" spans="14:28" ht="13.5">
      <c r="N52" s="105"/>
      <c r="O52" s="105"/>
      <c r="P52" s="105"/>
      <c r="AB52" s="41"/>
    </row>
    <row r="53" spans="14:28" ht="13.5">
      <c r="N53" s="105"/>
      <c r="O53" s="105"/>
      <c r="P53" s="105"/>
      <c r="AB53" s="41"/>
    </row>
    <row r="54" spans="14:28" ht="13.5">
      <c r="N54" s="105"/>
      <c r="O54" s="105"/>
      <c r="P54" s="105"/>
      <c r="AB54" s="41"/>
    </row>
    <row r="55" spans="14:28" ht="13.5">
      <c r="N55" s="105"/>
      <c r="O55" s="105"/>
      <c r="P55" s="105"/>
      <c r="AB55" s="41"/>
    </row>
    <row r="56" spans="14:28" ht="13.5">
      <c r="N56" s="105"/>
      <c r="O56" s="105"/>
      <c r="P56" s="105"/>
      <c r="AB56" s="41"/>
    </row>
    <row r="57" spans="14:28" ht="13.5">
      <c r="N57" s="105"/>
      <c r="O57" s="105"/>
      <c r="P57" s="105"/>
      <c r="AB57" s="41"/>
    </row>
    <row r="58" spans="14:28" ht="13.5">
      <c r="N58" s="105"/>
      <c r="O58" s="105"/>
      <c r="P58" s="105"/>
      <c r="AB58" s="41"/>
    </row>
    <row r="59" spans="14:28" ht="13.5">
      <c r="N59" s="105"/>
      <c r="O59" s="105"/>
      <c r="P59" s="105"/>
      <c r="AB59" s="41"/>
    </row>
    <row r="60" spans="14:28" ht="13.5">
      <c r="N60" s="105"/>
      <c r="O60" s="105"/>
      <c r="P60" s="105"/>
      <c r="AB60" s="41"/>
    </row>
    <row r="61" spans="14:28" ht="13.5">
      <c r="N61" s="105"/>
      <c r="O61" s="105"/>
      <c r="P61" s="105"/>
      <c r="AB61" s="41"/>
    </row>
    <row r="62" spans="14:28" ht="13.5">
      <c r="N62" s="105"/>
      <c r="O62" s="105"/>
      <c r="P62" s="105"/>
      <c r="AB62" s="41"/>
    </row>
    <row r="63" spans="14:28" ht="13.5">
      <c r="N63" s="105"/>
      <c r="O63" s="105"/>
      <c r="P63" s="105"/>
      <c r="AB63" s="41"/>
    </row>
    <row r="64" spans="14:28" ht="13.5">
      <c r="N64" s="105"/>
      <c r="O64" s="105"/>
      <c r="P64" s="105"/>
      <c r="AB64" s="41"/>
    </row>
    <row r="65" spans="14:28" ht="13.5">
      <c r="N65" s="105"/>
      <c r="O65" s="105"/>
      <c r="P65" s="105"/>
      <c r="AB65" s="41"/>
    </row>
    <row r="66" spans="14:28" ht="13.5">
      <c r="N66" s="105"/>
      <c r="O66" s="105"/>
      <c r="P66" s="105"/>
      <c r="AB66" s="41"/>
    </row>
    <row r="67" spans="14:28" ht="13.5">
      <c r="N67" s="105"/>
      <c r="O67" s="105"/>
      <c r="P67" s="105"/>
      <c r="AB67" s="41"/>
    </row>
    <row r="68" spans="14:28" ht="13.5">
      <c r="N68" s="105"/>
      <c r="O68" s="105"/>
      <c r="P68" s="105"/>
      <c r="AB68" s="41"/>
    </row>
    <row r="69" spans="14:28" ht="13.5">
      <c r="N69" s="105"/>
      <c r="O69" s="105"/>
      <c r="P69" s="105"/>
      <c r="AB69" s="41"/>
    </row>
    <row r="70" spans="14:28" ht="13.5">
      <c r="N70" s="105"/>
      <c r="O70" s="105"/>
      <c r="P70" s="105"/>
      <c r="AB70" s="41"/>
    </row>
    <row r="71" spans="14:16" ht="13.5">
      <c r="N71" s="105"/>
      <c r="O71" s="105"/>
      <c r="P71" s="105"/>
    </row>
    <row r="72" spans="14:16" ht="13.5">
      <c r="N72" s="105"/>
      <c r="O72" s="105"/>
      <c r="P72" s="105"/>
    </row>
    <row r="73" spans="14:16" ht="13.5">
      <c r="N73" s="105"/>
      <c r="O73" s="105"/>
      <c r="P73" s="105"/>
    </row>
    <row r="74" spans="14:16" ht="13.5">
      <c r="N74" s="105"/>
      <c r="O74" s="105"/>
      <c r="P74" s="105"/>
    </row>
    <row r="75" spans="14:16" ht="13.5">
      <c r="N75" s="105"/>
      <c r="O75" s="105"/>
      <c r="P75" s="105"/>
    </row>
    <row r="76" spans="14:16" ht="13.5">
      <c r="N76" s="105"/>
      <c r="O76" s="105"/>
      <c r="P76" s="105"/>
    </row>
    <row r="77" spans="14:16" ht="13.5">
      <c r="N77" s="105"/>
      <c r="O77" s="105"/>
      <c r="P77" s="105"/>
    </row>
    <row r="78" spans="14:16" ht="13.5">
      <c r="N78" s="105"/>
      <c r="O78" s="105"/>
      <c r="P78" s="105"/>
    </row>
    <row r="79" spans="14:16" ht="13.5">
      <c r="N79" s="105"/>
      <c r="O79" s="105"/>
      <c r="P79" s="105"/>
    </row>
    <row r="80" spans="14:16" ht="13.5">
      <c r="N80" s="105"/>
      <c r="O80" s="105"/>
      <c r="P80" s="105"/>
    </row>
    <row r="81" spans="14:16" ht="13.5">
      <c r="N81" s="105"/>
      <c r="O81" s="105"/>
      <c r="P81" s="105"/>
    </row>
  </sheetData>
  <sheetProtection/>
  <mergeCells count="40">
    <mergeCell ref="AA3:AF3"/>
    <mergeCell ref="AA1:AH1"/>
    <mergeCell ref="Q1:Y1"/>
    <mergeCell ref="AG3:AH5"/>
    <mergeCell ref="AE4:AF4"/>
    <mergeCell ref="AE5:AF5"/>
    <mergeCell ref="AA4:AB4"/>
    <mergeCell ref="AA5:AB5"/>
    <mergeCell ref="AC4:AD4"/>
    <mergeCell ref="X4:Y4"/>
    <mergeCell ref="A1:G1"/>
    <mergeCell ref="B3:G3"/>
    <mergeCell ref="I3:J3"/>
    <mergeCell ref="I1:P1"/>
    <mergeCell ref="K3:P3"/>
    <mergeCell ref="A3:A7"/>
    <mergeCell ref="F4:G4"/>
    <mergeCell ref="F5:G5"/>
    <mergeCell ref="I4:J4"/>
    <mergeCell ref="I5:J5"/>
    <mergeCell ref="B4:C4"/>
    <mergeCell ref="B5:C5"/>
    <mergeCell ref="D4:E4"/>
    <mergeCell ref="D5:E5"/>
    <mergeCell ref="Q3:Q7"/>
    <mergeCell ref="R3:Y3"/>
    <mergeCell ref="X5:Y5"/>
    <mergeCell ref="V4:W4"/>
    <mergeCell ref="V5:W5"/>
    <mergeCell ref="R5:S5"/>
    <mergeCell ref="AC5:AD5"/>
    <mergeCell ref="K4:L4"/>
    <mergeCell ref="K5:L5"/>
    <mergeCell ref="M4:N4"/>
    <mergeCell ref="M5:N5"/>
    <mergeCell ref="R4:S4"/>
    <mergeCell ref="O4:P4"/>
    <mergeCell ref="O5:P5"/>
    <mergeCell ref="T4:U4"/>
    <mergeCell ref="T5:U5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9" scale="69" r:id="rId1"/>
  <headerFooter alignWithMargins="0">
    <oddHeader>&amp;L&amp;"굴림체,굵게"&amp;12주택·건설&amp;R&amp;"Times New Roman,보통"&amp;12 Housing, Construction</oddHeader>
  </headerFooter>
  <colBreaks count="1" manualBreakCount="1">
    <brk id="1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2014-12-11T01:57:09Z</cp:lastPrinted>
  <dcterms:created xsi:type="dcterms:W3CDTF">1999-04-14T04:13:28Z</dcterms:created>
  <dcterms:modified xsi:type="dcterms:W3CDTF">2015-02-27T05:28:30Z</dcterms:modified>
  <cp:category/>
  <cp:version/>
  <cp:contentType/>
  <cp:contentStatus/>
</cp:coreProperties>
</file>